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ylcexflAEupXPNSyrTqQZ7zmAWSBRpG14WJOKFjGO/ZX8qMKSAEK8xcGJFcRq8yllhjFq4tcv3NrCZANFWJU4Q==" workbookSaltValue="JeDLyf7En82PpLahnQAY8w==" workbookSpinCount="100000" lockStructure="1"/>
  <bookViews>
    <workbookView showSheetTabs="0" xWindow="-15" yWindow="-15" windowWidth="15375" windowHeight="5130" tabRatio="698" firstSheet="1" activeTab="1"/>
  </bookViews>
  <sheets>
    <sheet name="listes" sheetId="28" state="hidden" r:id="rId1"/>
    <sheet name="0_Accueil" sheetId="34" r:id="rId2"/>
    <sheet name="A_Eligibilité" sheetId="33" r:id="rId3"/>
    <sheet name="C_Pièces" sheetId="35" r:id="rId4"/>
    <sheet name="1_Présentation" sheetId="25" r:id="rId5"/>
    <sheet name="2_Identité" sheetId="32" r:id="rId6"/>
    <sheet name="3_Offre" sheetId="30" state="hidden" r:id="rId7"/>
    <sheet name="4_DescriptionTechnique" sheetId="41" r:id="rId8"/>
    <sheet name="5_CapacitaireEtSurfaces" sheetId="5" r:id="rId9"/>
    <sheet name="6_Coûts" sheetId="29" r:id="rId10"/>
    <sheet name="6a_CléRépartition" sheetId="40" r:id="rId11"/>
    <sheet name="7_Financement" sheetId="6" r:id="rId12"/>
    <sheet name="8_Attestation" sheetId="31" r:id="rId13"/>
    <sheet name="9_Récap" sheetId="43" r:id="rId14"/>
  </sheets>
  <definedNames>
    <definedName name="_xlnm.Print_Titles" localSheetId="4">'1_Présentation'!$1:$2</definedName>
    <definedName name="_xlnm.Print_Titles" localSheetId="5">'2_Identité'!$1:$2</definedName>
    <definedName name="_xlnm.Print_Titles" localSheetId="6">'3_Offre'!$1:$2</definedName>
    <definedName name="_xlnm.Print_Titles" localSheetId="7">'4_DescriptionTechnique'!$1:$2</definedName>
    <definedName name="_xlnm.Print_Titles" localSheetId="8">'5_CapacitaireEtSurfaces'!$1:$2</definedName>
    <definedName name="_xlnm.Print_Titles" localSheetId="9">'6_Coûts'!$1:$2</definedName>
    <definedName name="_xlnm.Print_Titles" localSheetId="10">'6a_CléRépartition'!$1:$2</definedName>
    <definedName name="_xlnm.Print_Titles" localSheetId="11">'7_Financement'!$1:$2</definedName>
    <definedName name="_xlnm.Print_Titles" localSheetId="12">'8_Attestation'!$1:$2</definedName>
    <definedName name="_xlnm.Print_Titles" localSheetId="13">'9_Récap'!$1:$2</definedName>
    <definedName name="wrn.Budget." hidden="1">{#N/A,#N/A,TRUE,"BCB1";#N/A,#N/A,TRUE,"BCB2";#N/A,#N/A,TRUE,"RECAP";#N/A,#N/A,TRUE,"BCP1-BCP2";#N/A,#N/A,TRUE,"Charges"}</definedName>
    <definedName name="_xlnm.Print_Area" localSheetId="1">'0_Accueil'!$A$1:$I$21</definedName>
    <definedName name="_xlnm.Print_Area" localSheetId="4">'1_Présentation'!$A$1:$I$44</definedName>
    <definedName name="_xlnm.Print_Area" localSheetId="7">'4_DescriptionTechnique'!$A$1:$R$171</definedName>
    <definedName name="_xlnm.Print_Area" localSheetId="8">'5_CapacitaireEtSurfaces'!$A$1:$Q$75</definedName>
    <definedName name="_xlnm.Print_Area" localSheetId="9">'6_Coûts'!$A$1:$W$105</definedName>
    <definedName name="_xlnm.Print_Area" localSheetId="10">'6a_CléRépartition'!$A$1:$M$45</definedName>
    <definedName name="_xlnm.Print_Area" localSheetId="11">'7_Financement'!$A$1:$P$66</definedName>
    <definedName name="_xlnm.Print_Area" localSheetId="13">'9_Récap'!$A$1:$L$65</definedName>
    <definedName name="_xlnm.Print_Area" localSheetId="2">A_Eligibilité!$A$1:$J$51</definedName>
    <definedName name="_xlnm.Print_Area" localSheetId="3">C_Pièces!$A$1:$J$54</definedName>
  </definedNames>
  <calcPr calcId="145621"/>
</workbook>
</file>

<file path=xl/calcChain.xml><?xml version="1.0" encoding="utf-8"?>
<calcChain xmlns="http://schemas.openxmlformats.org/spreadsheetml/2006/main">
  <c r="L25" i="31" l="1"/>
  <c r="L65" i="43" l="1"/>
  <c r="N25" i="31" l="1"/>
  <c r="N30" i="6" l="1"/>
  <c r="O30" i="6" s="1"/>
  <c r="H63" i="5" l="1"/>
  <c r="K49" i="5"/>
  <c r="J49" i="5"/>
  <c r="H49" i="5"/>
  <c r="A1" i="6"/>
  <c r="L58" i="5" l="1"/>
  <c r="C25" i="33" l="1"/>
  <c r="J63" i="5" l="1"/>
  <c r="I63" i="5"/>
  <c r="K63" i="5"/>
  <c r="L55" i="5"/>
  <c r="H56" i="6" l="1"/>
  <c r="F56" i="6"/>
  <c r="L47" i="5" l="1"/>
  <c r="L44" i="5"/>
  <c r="L46" i="5"/>
  <c r="L45" i="5"/>
  <c r="L27" i="5"/>
  <c r="P27" i="5" s="1"/>
  <c r="K27" i="5"/>
  <c r="C16" i="43" l="1"/>
  <c r="C11" i="43"/>
  <c r="A2" i="34" l="1"/>
  <c r="A1" i="30"/>
  <c r="A1" i="41"/>
  <c r="A1" i="5"/>
  <c r="A1" i="29"/>
  <c r="A1" i="40"/>
  <c r="A1" i="31"/>
  <c r="A1" i="43"/>
  <c r="A1" i="32"/>
  <c r="C5" i="28" l="1"/>
  <c r="B7" i="34" s="1"/>
  <c r="D5" i="28"/>
  <c r="S35" i="29"/>
  <c r="J96" i="29"/>
  <c r="F96" i="29"/>
  <c r="B34" i="33"/>
  <c r="D17" i="6"/>
  <c r="J56" i="6"/>
  <c r="D39" i="43"/>
  <c r="L35" i="6" l="1"/>
  <c r="E35" i="6"/>
  <c r="F16" i="41"/>
  <c r="D11" i="40"/>
  <c r="F88" i="32" l="1"/>
  <c r="D13" i="32"/>
  <c r="S30" i="29" l="1"/>
  <c r="D13" i="31"/>
  <c r="D15" i="29"/>
  <c r="F14" i="5"/>
  <c r="D7" i="30"/>
  <c r="G16" i="43" l="1"/>
  <c r="K40" i="29" l="1"/>
  <c r="G40" i="29"/>
  <c r="S50" i="29"/>
  <c r="S49" i="29"/>
  <c r="S48" i="29"/>
  <c r="S42" i="29"/>
  <c r="S40" i="29"/>
  <c r="N40" i="29"/>
  <c r="U40" i="29" s="1"/>
  <c r="O40" i="29" l="1"/>
  <c r="V40" i="29" s="1"/>
  <c r="R27" i="29"/>
  <c r="S27" i="29"/>
  <c r="F27" i="29"/>
  <c r="L48" i="5"/>
  <c r="L36" i="5"/>
  <c r="J27" i="29" l="1"/>
  <c r="K16" i="43"/>
  <c r="V27" i="29"/>
  <c r="D22" i="6" l="1"/>
  <c r="B28" i="31" l="1"/>
  <c r="F5" i="28" l="1"/>
  <c r="L65" i="5" l="1"/>
  <c r="L64" i="5"/>
  <c r="R28" i="29" l="1"/>
  <c r="D95" i="29" l="1"/>
  <c r="J92" i="29"/>
  <c r="F92" i="29"/>
  <c r="U50" i="29" l="1"/>
  <c r="O50" i="29"/>
  <c r="V50" i="29" s="1"/>
  <c r="U49" i="29"/>
  <c r="O49" i="29"/>
  <c r="V49" i="29" s="1"/>
  <c r="U48" i="29"/>
  <c r="O48" i="29"/>
  <c r="R46" i="29"/>
  <c r="R52" i="29" s="1"/>
  <c r="J46" i="29"/>
  <c r="F46" i="29"/>
  <c r="S44" i="29"/>
  <c r="L44" i="29"/>
  <c r="K44" i="29" s="1"/>
  <c r="G44" i="29"/>
  <c r="N44" i="29"/>
  <c r="U44" i="29" s="1"/>
  <c r="S43" i="29"/>
  <c r="L43" i="29"/>
  <c r="K43" i="29" s="1"/>
  <c r="G43" i="29"/>
  <c r="N43" i="29"/>
  <c r="U43" i="29" s="1"/>
  <c r="K42" i="29"/>
  <c r="G42" i="29"/>
  <c r="N42" i="29"/>
  <c r="U42" i="29" s="1"/>
  <c r="G38" i="29"/>
  <c r="O38" i="29" s="1"/>
  <c r="N38" i="29"/>
  <c r="G37" i="29"/>
  <c r="O37" i="29" s="1"/>
  <c r="N37" i="29"/>
  <c r="G36" i="29"/>
  <c r="O36" i="29" s="1"/>
  <c r="N36" i="29"/>
  <c r="K35" i="29"/>
  <c r="G35" i="29"/>
  <c r="N35" i="29"/>
  <c r="G33" i="29"/>
  <c r="O33" i="29" s="1"/>
  <c r="N33" i="29"/>
  <c r="G32" i="29"/>
  <c r="O32" i="29" s="1"/>
  <c r="N32" i="29"/>
  <c r="G31" i="29"/>
  <c r="O31" i="29" s="1"/>
  <c r="N31" i="29"/>
  <c r="K30" i="29"/>
  <c r="G30" i="29"/>
  <c r="N30" i="29"/>
  <c r="N60" i="29" l="1"/>
  <c r="J93" i="29"/>
  <c r="F93" i="29"/>
  <c r="V48" i="29"/>
  <c r="R64" i="29"/>
  <c r="R66" i="29" s="1"/>
  <c r="O43" i="29"/>
  <c r="V43" i="29" s="1"/>
  <c r="S46" i="29"/>
  <c r="J20" i="40" s="1"/>
  <c r="K46" i="29"/>
  <c r="K28" i="43" s="1"/>
  <c r="O44" i="29"/>
  <c r="V44" i="29" s="1"/>
  <c r="U35" i="29"/>
  <c r="G46" i="29"/>
  <c r="G28" i="43" s="1"/>
  <c r="O35" i="29"/>
  <c r="V35" i="29" s="1"/>
  <c r="O42" i="29"/>
  <c r="V42" i="29" s="1"/>
  <c r="N46" i="29"/>
  <c r="O30" i="29"/>
  <c r="U30" i="29"/>
  <c r="P34" i="5"/>
  <c r="N80" i="29" l="1"/>
  <c r="S64" i="29"/>
  <c r="S66" i="29" s="1"/>
  <c r="S52" i="29"/>
  <c r="L40" i="6" s="1"/>
  <c r="N64" i="29"/>
  <c r="N52" i="29"/>
  <c r="U46" i="29"/>
  <c r="N78" i="29"/>
  <c r="V30" i="29"/>
  <c r="V46" i="29" s="1"/>
  <c r="G37" i="40" s="1"/>
  <c r="O60" i="29"/>
  <c r="O62" i="29" s="1"/>
  <c r="O46" i="29"/>
  <c r="F37" i="40" l="1"/>
  <c r="H37" i="40" s="1"/>
  <c r="J25" i="40"/>
  <c r="D33" i="43"/>
  <c r="U80" i="29"/>
  <c r="O52" i="29"/>
  <c r="E40" i="6" s="1"/>
  <c r="U64" i="29"/>
  <c r="N66" i="29"/>
  <c r="U66" i="29" s="1"/>
  <c r="E36" i="6"/>
  <c r="E37" i="6" s="1"/>
  <c r="V52" i="29"/>
  <c r="O64" i="29"/>
  <c r="U52" i="29"/>
  <c r="L62" i="5"/>
  <c r="L61" i="5"/>
  <c r="L60" i="5"/>
  <c r="L54" i="5"/>
  <c r="L56" i="5"/>
  <c r="L59" i="5"/>
  <c r="L57" i="5"/>
  <c r="L63" i="5" l="1"/>
  <c r="N40" i="6"/>
  <c r="D28" i="43"/>
  <c r="F37" i="6"/>
  <c r="D43" i="43"/>
  <c r="V64" i="29"/>
  <c r="O66" i="29"/>
  <c r="V66" i="29" s="1"/>
  <c r="K67" i="5"/>
  <c r="K71" i="5" s="1"/>
  <c r="L49" i="5"/>
  <c r="F35" i="40" s="1"/>
  <c r="N27" i="29" l="1"/>
  <c r="P49" i="5"/>
  <c r="G35" i="40" l="1"/>
  <c r="H35" i="40" s="1"/>
  <c r="D16" i="43"/>
  <c r="U27" i="29"/>
  <c r="P50" i="5"/>
  <c r="D17" i="43" s="1"/>
  <c r="F28" i="6" l="1"/>
  <c r="F33" i="6"/>
  <c r="F29" i="6"/>
  <c r="F25" i="6"/>
  <c r="F24" i="6"/>
  <c r="H67" i="5" l="1"/>
  <c r="G22" i="43" s="1"/>
  <c r="J67" i="5"/>
  <c r="K22" i="43" s="1"/>
  <c r="J71" i="5" l="1"/>
  <c r="J74" i="29"/>
  <c r="J76" i="29"/>
  <c r="K76" i="29"/>
  <c r="H71" i="5"/>
  <c r="F74" i="29"/>
  <c r="N74" i="29"/>
  <c r="F76" i="29"/>
  <c r="G76" i="29"/>
  <c r="O76" i="29"/>
  <c r="N76" i="29"/>
  <c r="J28" i="29"/>
  <c r="J91" i="29"/>
  <c r="F91" i="29"/>
  <c r="F28" i="29"/>
  <c r="L37" i="6"/>
  <c r="N34" i="6"/>
  <c r="N24" i="6"/>
  <c r="O24" i="6" s="1"/>
  <c r="N25" i="6"/>
  <c r="O25" i="6" s="1"/>
  <c r="N29" i="6"/>
  <c r="O29" i="6" s="1"/>
  <c r="N31" i="6"/>
  <c r="N32" i="6"/>
  <c r="N27" i="6"/>
  <c r="N33" i="6"/>
  <c r="N28" i="6"/>
  <c r="O28" i="6" s="1"/>
  <c r="N26" i="6"/>
  <c r="N23" i="6"/>
  <c r="N35" i="6" l="1"/>
  <c r="J95" i="29"/>
  <c r="J97" i="29" s="1"/>
  <c r="J99" i="29" s="1"/>
  <c r="F95" i="29"/>
  <c r="F97" i="29" s="1"/>
  <c r="F99" i="29" s="1"/>
  <c r="L67" i="5" l="1"/>
  <c r="N99" i="29"/>
  <c r="O101" i="29" l="1"/>
  <c r="O102" i="29"/>
  <c r="P67" i="5"/>
  <c r="F36" i="40"/>
  <c r="L71" i="5"/>
  <c r="L69" i="5"/>
  <c r="N28" i="29"/>
  <c r="N36" i="6"/>
  <c r="G36" i="40" l="1"/>
  <c r="H36" i="40" s="1"/>
  <c r="D22" i="43"/>
  <c r="E44" i="6"/>
  <c r="E45" i="6" s="1"/>
  <c r="D41" i="43"/>
  <c r="P68" i="5"/>
  <c r="D23" i="43" s="1"/>
  <c r="U28" i="29"/>
  <c r="F32" i="6"/>
  <c r="E41" i="6"/>
  <c r="F43" i="43" s="1"/>
  <c r="F31" i="6"/>
  <c r="F26" i="6"/>
  <c r="F34" i="6"/>
  <c r="F27" i="6"/>
  <c r="F23" i="6"/>
  <c r="F36" i="6"/>
  <c r="N37" i="6"/>
  <c r="E46" i="6" l="1"/>
  <c r="F40" i="43" s="1"/>
  <c r="F34" i="43"/>
  <c r="D34" i="43"/>
  <c r="D40" i="43"/>
  <c r="N41" i="6"/>
  <c r="O26" i="6"/>
  <c r="O33" i="6"/>
  <c r="O36" i="6"/>
  <c r="O31" i="6"/>
  <c r="O23" i="6"/>
  <c r="O34" i="6"/>
  <c r="O37" i="6"/>
  <c r="O27" i="6"/>
  <c r="O32" i="6"/>
</calcChain>
</file>

<file path=xl/sharedStrings.xml><?xml version="1.0" encoding="utf-8"?>
<sst xmlns="http://schemas.openxmlformats.org/spreadsheetml/2006/main" count="710" uniqueCount="566">
  <si>
    <t>HT</t>
  </si>
  <si>
    <t>TTC</t>
  </si>
  <si>
    <t xml:space="preserve">ASSURANCES : </t>
  </si>
  <si>
    <t xml:space="preserve">AUTRES : </t>
  </si>
  <si>
    <t>%</t>
  </si>
  <si>
    <t>dont restructuration</t>
  </si>
  <si>
    <t>dont construction neuve</t>
  </si>
  <si>
    <t>Obtenu</t>
  </si>
  <si>
    <t>Envisagé</t>
  </si>
  <si>
    <t>Dans le cas d'une opération comportant à la fois des travaux de restructuration et des travaux neufs, il est nécessaire de connaître les coûts par nature de travaux et la TVA qui leur est applicable.</t>
  </si>
  <si>
    <t>Ressources de l'opération globale</t>
  </si>
  <si>
    <t>Ressources de la part non financée par la CNSA</t>
  </si>
  <si>
    <t>Ressources de la part finançable par la CNSA</t>
  </si>
  <si>
    <t>Part finançable par la CNSA</t>
  </si>
  <si>
    <t>Opération globale</t>
  </si>
  <si>
    <t>Part non financée (hors du champ de la CNSA)</t>
  </si>
  <si>
    <r>
      <t xml:space="preserve">TTC </t>
    </r>
    <r>
      <rPr>
        <b/>
        <sz val="9"/>
        <color rgb="FFFF0000"/>
        <rFont val="Calibri"/>
        <family val="2"/>
        <scheme val="minor"/>
      </rPr>
      <t>après LASM</t>
    </r>
  </si>
  <si>
    <t>-</t>
  </si>
  <si>
    <t>Secteur</t>
  </si>
  <si>
    <t xml:space="preserve">Département </t>
  </si>
  <si>
    <t>Personnes âgées</t>
  </si>
  <si>
    <t>44 - Loire Atlantique</t>
  </si>
  <si>
    <t>49 - Maine et Loire</t>
  </si>
  <si>
    <t>53 - Mayenne</t>
  </si>
  <si>
    <t>72 - Sarthe</t>
  </si>
  <si>
    <t>85 - Vendée</t>
  </si>
  <si>
    <t>PA</t>
  </si>
  <si>
    <t>PH</t>
  </si>
  <si>
    <t>Année</t>
  </si>
  <si>
    <t>Décomposition de la surface utile (SU) après travaux (m²)</t>
  </si>
  <si>
    <t>dont inchangé</t>
  </si>
  <si>
    <t>Dossier :</t>
  </si>
  <si>
    <t>Précisions sur la clé de répartition retenue :</t>
  </si>
  <si>
    <t>Etablissement global actuel</t>
  </si>
  <si>
    <t>Part non éligible CNSA de l'établissement</t>
  </si>
  <si>
    <t>Etablissement global après l'opération</t>
  </si>
  <si>
    <t>Si financement par crédit-bail : projet de contrat</t>
  </si>
  <si>
    <t>Annexes 2, 5, 6, 7, 8 et 10 de l’arrêté du 22 octobre 2003 (PPI)</t>
  </si>
  <si>
    <t>Courrier du Conseil départemental validant le PPI</t>
  </si>
  <si>
    <t>Plan de situation, plan cadastral et plan de masse des travaux</t>
  </si>
  <si>
    <t>Part éligible CNSA de l'opération immobilière</t>
  </si>
  <si>
    <t>Part non éligible CNSA de l'opération</t>
  </si>
  <si>
    <t xml:space="preserve">Ratio SDO / SU après opération : </t>
  </si>
  <si>
    <t>Clé de répartition</t>
  </si>
  <si>
    <t xml:space="preserve">Taux de TVA applicable à la livraison à soi-même : </t>
  </si>
  <si>
    <t>COUT OPERATION 
avec TVA à taux réduit après LASM :</t>
  </si>
  <si>
    <t xml:space="preserve">COUT CONSTRUCTION TDC 
avec TVA à taux réduit après LASM : </t>
  </si>
  <si>
    <t>Restructuration</t>
  </si>
  <si>
    <t>Construction neuve</t>
  </si>
  <si>
    <t xml:space="preserve">Rappel des surfaces SDO : </t>
  </si>
  <si>
    <t>1. COUT PREVISIONNEL DE L'OPERATION</t>
  </si>
  <si>
    <t>Coût travaux HT/m² SDO :</t>
  </si>
  <si>
    <t>Ratio TDC TTC hors révisions / travaux HT :</t>
  </si>
  <si>
    <t>Coût TDC HT/m² SDO :</t>
  </si>
  <si>
    <t>Rappel des surfaces SDO :</t>
  </si>
  <si>
    <t>Rappel des coûts travaux HT :</t>
  </si>
  <si>
    <t>Rappel des coûts construction TDC HT :</t>
  </si>
  <si>
    <t>Dépense subventionnable HT :</t>
  </si>
  <si>
    <t>Dépense subventionnable TTC avec TVA à taux plein :</t>
  </si>
  <si>
    <t>Dépense subventionnable TTC après LASM :</t>
  </si>
  <si>
    <t>Amélioration, transformation :</t>
  </si>
  <si>
    <t>Amélioration de la qualité énergétique :</t>
  </si>
  <si>
    <t>Rénovation lourde :</t>
  </si>
  <si>
    <t>o restructuration et mises aux normes visant à faciliter une organisation architecturale aidant à la gestion de crise</t>
  </si>
  <si>
    <t>o opérations d’investissement reposant sur une vente en l’état de futur achèvement (VEFA) ou en contrat de promotion immobilière (CPI)</t>
  </si>
  <si>
    <t>o 400 000€ TDC TTC pour l’ensemble des autres projets</t>
  </si>
  <si>
    <t xml:space="preserve">FONCIER (coût d'acquisition de terrains) : </t>
  </si>
  <si>
    <r>
      <t>PRESTATIONS INTELLECTUELLES</t>
    </r>
    <r>
      <rPr>
        <sz val="11"/>
        <color theme="1" tint="0.249977111117893"/>
        <rFont val="Calibri"/>
        <family val="2"/>
        <scheme val="minor"/>
      </rPr>
      <t xml:space="preserve"> (honoraires, ingénierie)</t>
    </r>
  </si>
  <si>
    <t xml:space="preserve">PROVISIONS POUR ALEAS : </t>
  </si>
  <si>
    <t xml:space="preserve">PROVISIONS POUR REVISION DE PRIX : </t>
  </si>
  <si>
    <t xml:space="preserve">Taux de financement : </t>
  </si>
  <si>
    <t>Capacitaire après travaux</t>
  </si>
  <si>
    <t>Surfaces dans œuvre (SDO) avant travaux</t>
  </si>
  <si>
    <t>Capacitaire avant travaux</t>
  </si>
  <si>
    <t>Surface SDO de l'établissement (m²) :</t>
  </si>
  <si>
    <t>2. Nature des dépenses éligibles</t>
  </si>
  <si>
    <t>Personnes en situation de handicap</t>
  </si>
  <si>
    <t>1. Nature des opérations immobilières éligibles (critères cumulatifs)</t>
  </si>
  <si>
    <r>
      <t>Commune du site d'implantation principal</t>
    </r>
    <r>
      <rPr>
        <sz val="11"/>
        <color theme="1"/>
        <rFont val="Calibri"/>
        <family val="2"/>
        <scheme val="minor"/>
      </rPr>
      <t xml:space="preserve"> : </t>
    </r>
  </si>
  <si>
    <r>
      <t>Nom de l’établissement principalement concerné par l'opération</t>
    </r>
    <r>
      <rPr>
        <sz val="11"/>
        <color theme="1"/>
        <rFont val="Calibri"/>
        <family val="2"/>
        <scheme val="minor"/>
      </rPr>
      <t xml:space="preserve"> : </t>
    </r>
  </si>
  <si>
    <r>
      <t>FINESS géographique du site d'implantation principal</t>
    </r>
    <r>
      <rPr>
        <sz val="11"/>
        <color theme="1"/>
        <rFont val="Calibri"/>
        <family val="2"/>
        <scheme val="minor"/>
      </rPr>
      <t xml:space="preserve"> :</t>
    </r>
  </si>
  <si>
    <r>
      <t xml:space="preserve">Département du site d'implantation principal </t>
    </r>
    <r>
      <rPr>
        <sz val="11"/>
        <color theme="1"/>
        <rFont val="Calibri"/>
        <family val="2"/>
        <scheme val="minor"/>
      </rPr>
      <t xml:space="preserve">
(liste déroulante)</t>
    </r>
    <r>
      <rPr>
        <sz val="11"/>
        <color theme="1"/>
        <rFont val="Calibri"/>
        <family val="2"/>
        <scheme val="minor"/>
      </rPr>
      <t xml:space="preserve"> : </t>
    </r>
  </si>
  <si>
    <r>
      <t>Secteur</t>
    </r>
    <r>
      <rPr>
        <sz val="11"/>
        <color theme="1"/>
        <rFont val="Calibri"/>
        <family val="2"/>
        <scheme val="minor"/>
      </rPr>
      <t xml:space="preserve"> :</t>
    </r>
  </si>
  <si>
    <r>
      <t xml:space="preserve">Rénovation lourde </t>
    </r>
    <r>
      <rPr>
        <sz val="10"/>
        <color rgb="FFFF0000"/>
        <rFont val="Calibri"/>
        <family val="2"/>
        <scheme val="minor"/>
      </rPr>
      <t>(*)</t>
    </r>
    <r>
      <rPr>
        <sz val="10"/>
        <rFont val="Calibri"/>
        <family val="2"/>
        <scheme val="minor"/>
      </rPr>
      <t xml:space="preserve"> ou construction neuve :</t>
    </r>
  </si>
  <si>
    <t>Ident vide</t>
  </si>
  <si>
    <r>
      <t>Région du site d'implantation principal</t>
    </r>
    <r>
      <rPr>
        <sz val="11"/>
        <color theme="1"/>
        <rFont val="Calibri"/>
        <family val="2"/>
        <scheme val="minor"/>
      </rPr>
      <t xml:space="preserve"> : </t>
    </r>
  </si>
  <si>
    <t>Pays de la Loire</t>
  </si>
  <si>
    <t>(Le cas échéant)</t>
  </si>
  <si>
    <t>Je, soussigné</t>
  </si>
  <si>
    <t>......................................</t>
  </si>
  <si>
    <t>, représentant légal de</t>
  </si>
  <si>
    <t>(le cas échéant, si le maître d’ouvrage de l’opération d’investissement n’est pas le gestionnaire de l’établissement concerné)</t>
  </si>
  <si>
    <t xml:space="preserve">et, </t>
  </si>
  <si>
    <t>je, soussigné</t>
  </si>
  <si>
    <t>, maître d’ouvrage de l’opération d’investissement à mener,</t>
  </si>
  <si>
    <t>sollicite auprès de l’Agence Régionale de Santé (ARS) une aide à l'investissement d'un montant de</t>
  </si>
  <si>
    <t>Je certifie exactes, précises et complètes, les informations du présent dossier, notamment la mention de l’ensemble des demandes d’aide à l’investissement introduites auprès d’autres financeurs publics, ainsi que la mesure de l’impact de l’investissement sur le fonctionnement.</t>
  </si>
  <si>
    <t>Je reconnais que les travaux ne peuvent commencer avant que la décision d’attribution d’une aide à l’investissement de la CNSA soit connue et notifiée, sauf dérogation explicite du Directeur Général de l’ARS, en référence aux dispositions règlementaires en vigueur.</t>
  </si>
  <si>
    <t>Date :</t>
  </si>
  <si>
    <t>Nom, signature et cachet du représentant légal de l'entité gestionnaire</t>
  </si>
  <si>
    <t>Nom, signature et cachet du représentant légal de l’entité maître d’ouvrage</t>
  </si>
  <si>
    <t>ATTESTATION A IMPRIMER ET SIGNER</t>
  </si>
  <si>
    <t>Pour les établissements publics : délibération du conseil d'administration approuvant le projet d'investissement et le plan de financement prévisionnel détaillé</t>
  </si>
  <si>
    <t>Arrêté d’autorisation de l’établissement sollicitant la subvention</t>
  </si>
  <si>
    <t>● Un IBAN original</t>
  </si>
  <si>
    <t>● En cas de trésorerie générale, une attestation de la trésorerie faisant apparaître le nom du titulaire du compte</t>
  </si>
  <si>
    <t>Date de signature de la convention tripartite :</t>
  </si>
  <si>
    <t>Adresse :</t>
  </si>
  <si>
    <t>Représentant légal :</t>
  </si>
  <si>
    <t xml:space="preserve">Qualité : </t>
  </si>
  <si>
    <t xml:space="preserve">Type de bail liant le maître d’ouvrage et le gestionnaire : </t>
  </si>
  <si>
    <t>E-mail :</t>
  </si>
  <si>
    <t xml:space="preserve">Statut de l’entité (association, EPS, SARL, etc.) : </t>
  </si>
  <si>
    <t>L'entité maître d'ouvrage</t>
  </si>
  <si>
    <t>Nom de l'entité maître d'ouvrage :</t>
  </si>
  <si>
    <t>L'entité gestionnaire</t>
  </si>
  <si>
    <t>Nom de l'entité gestionnaire :</t>
  </si>
  <si>
    <t>N° de déclaration d’existence de l'entité :</t>
  </si>
  <si>
    <t>Date de déclaration :</t>
  </si>
  <si>
    <t>L'établissement concerné par l'opération</t>
  </si>
  <si>
    <t>Nom de l'établissement :</t>
  </si>
  <si>
    <t>Directeur :</t>
  </si>
  <si>
    <t>Date du dernier arrêté d’autorisation :</t>
  </si>
  <si>
    <t>Capacité totale autorisée :</t>
  </si>
  <si>
    <t>Personne responsable du dossier</t>
  </si>
  <si>
    <t>Nom :</t>
  </si>
  <si>
    <t>Téléphone :</t>
  </si>
  <si>
    <t>Existence d'un projet de vie :</t>
  </si>
  <si>
    <t>Catégorie établissement :</t>
  </si>
  <si>
    <t>Existence de coopérations développées :</t>
  </si>
  <si>
    <t xml:space="preserve">Type de public accueilli : </t>
  </si>
  <si>
    <t>Existence d'un projet d'établissement :</t>
  </si>
  <si>
    <t xml:space="preserve">COUT CONSTRUCTION TDC (toutes dépenses confondues) avec TVA à taux plein : </t>
  </si>
  <si>
    <t>des aides</t>
  </si>
  <si>
    <t xml:space="preserve">Agrément </t>
  </si>
  <si>
    <t>Organisme</t>
  </si>
  <si>
    <t>Taux</t>
  </si>
  <si>
    <t>Durée</t>
  </si>
  <si>
    <t>(mois)</t>
  </si>
  <si>
    <t>Coût plafond HT/m² SDO :</t>
  </si>
  <si>
    <r>
      <rPr>
        <b/>
        <sz val="11"/>
        <color theme="1"/>
        <rFont val="Calibri"/>
        <family val="2"/>
        <scheme val="minor"/>
      </rPr>
      <t>Restructuration finançable par la CNSA</t>
    </r>
    <r>
      <rPr>
        <i/>
        <sz val="11"/>
        <color theme="1"/>
        <rFont val="Calibri"/>
        <family val="2"/>
      </rPr>
      <t/>
    </r>
  </si>
  <si>
    <t>Construction neuve finançable par la CNSA</t>
  </si>
  <si>
    <t>1. PLAN DE FINANCEMENT PRÉVISIONNEL DE L’OPÉRATION TOUTES DÉPENSES CONFONDUES (TDC) EN VALEUR FINALE ESTIMÉE (VFE)</t>
  </si>
  <si>
    <t>Avec subvention CNSA</t>
  </si>
  <si>
    <t>Sans subvention CNSA</t>
  </si>
  <si>
    <t>Année :</t>
  </si>
  <si>
    <t>Si le gestionnaire n'est pas propriétaire des locaux</t>
  </si>
  <si>
    <t xml:space="preserve">Loyer actuel : </t>
  </si>
  <si>
    <t>Calendrier prévisionnel de l'opération</t>
  </si>
  <si>
    <t>Total SU :</t>
  </si>
  <si>
    <t>Circulations :</t>
  </si>
  <si>
    <t>Locaux techniques :</t>
  </si>
  <si>
    <t>Locaux de service des unités de vie :</t>
  </si>
  <si>
    <t>Chambres</t>
  </si>
  <si>
    <t>Surfaces dans œuvre (SDO) après travaux</t>
  </si>
  <si>
    <t>non</t>
  </si>
  <si>
    <t>Autres :</t>
  </si>
  <si>
    <t>date :</t>
  </si>
  <si>
    <t>participation à 1 réseau de santé/CLIC/autres</t>
  </si>
  <si>
    <t xml:space="preserve">intégration dans un GHT                                         </t>
  </si>
  <si>
    <t>Existence d’un CPOM signé :</t>
  </si>
  <si>
    <t xml:space="preserve">convention avec établissement de santé	</t>
  </si>
  <si>
    <t>convention avec acteurs du domicile</t>
  </si>
  <si>
    <t>Nature de l’activité poursuivie par l’établissement</t>
  </si>
  <si>
    <t>oui</t>
  </si>
  <si>
    <t>Si oui, préciser :</t>
  </si>
  <si>
    <t>en  cours</t>
  </si>
  <si>
    <t>Opportunité et faisabilité de l'opération, contraintes</t>
  </si>
  <si>
    <t>VEFA</t>
  </si>
  <si>
    <t>CPI</t>
  </si>
  <si>
    <t xml:space="preserve">:                    acquis 0       Date : ../../…. </t>
  </si>
  <si>
    <t>Mode de dévolution</t>
  </si>
  <si>
    <t>Procédure choisie</t>
  </si>
  <si>
    <t>acquis, date :</t>
  </si>
  <si>
    <t>oui, date :</t>
  </si>
  <si>
    <t>à acquérir, date prévisionnelle :</t>
  </si>
  <si>
    <t>mis à disposition, depuis le :</t>
  </si>
  <si>
    <t>Disponibilité du terrain :</t>
  </si>
  <si>
    <t xml:space="preserve">  Nature des travaux</t>
  </si>
  <si>
    <t>Restructuration d'établissement</t>
  </si>
  <si>
    <t>Mise aux normes</t>
  </si>
  <si>
    <t>Permis de construire déposé</t>
  </si>
  <si>
    <t>Stade d'avancement des études</t>
  </si>
  <si>
    <t>Permis de construire obtenu</t>
  </si>
  <si>
    <t>Consultation des entreprises</t>
  </si>
  <si>
    <t>Création d'établissement (construction neuve)</t>
  </si>
  <si>
    <t>sur site</t>
  </si>
  <si>
    <t>sur autre site</t>
  </si>
  <si>
    <t>Concours de maitrise d'œuvre achevé</t>
  </si>
  <si>
    <t xml:space="preserve">date : </t>
  </si>
  <si>
    <t>date de compromis :</t>
  </si>
  <si>
    <t>Cibles HQE (haute qualité environnementale) :</t>
  </si>
  <si>
    <t>La réglementation impose une réduction de la consommation d’énergie finale des bâtiments à usage tertiaire, en appliquant l’une des deux méthodes présentées à l’article L 111-10-3 du code de la construction et de l’habitation :</t>
  </si>
  <si>
    <t>• réduire sa consommation énergétique de 40 % d’ici 2030, de 50 % d’ici 2040 et de 60 % d’ici 2050 par rapport à une année de référence qui ne peut être antérieure à l’année 2010 ;</t>
  </si>
  <si>
    <t>• ou pour les nouveaux bâtiments tertiaires, atteindre un niveau de consommation d’énergie fixé en valeur absolue pour chaque type d’activité.</t>
  </si>
  <si>
    <t>Démarches engagées pour répondre aux objectifs de la loi Elan :</t>
  </si>
  <si>
    <t>Quelles mesures sont mises en place pour améliorer la performance énergétique des bâtiments ?</t>
  </si>
  <si>
    <t>Quelles sont les modalités d’exploitation de ces équipements ?</t>
  </si>
  <si>
    <t>Gain d'économie d'énergie :</t>
  </si>
  <si>
    <t>Référence réglementaire :</t>
  </si>
  <si>
    <t>https://www.legifrance.gouv.fr/affichTexteArticle.do;jsessionid=7A8D1D9967EB25B348E5ED5E26323E44.tplgfr23s_1?idArticle=LEGIARTI000025624087&amp;cidTexte=LEGITEXT000020491551&amp;dateTexte=20120316</t>
  </si>
  <si>
    <t>Réduction d’émission des gaz à effet de serre :</t>
  </si>
  <si>
    <t>Avant travaux</t>
  </si>
  <si>
    <t>Après travaux</t>
  </si>
  <si>
    <t>Les éléments suivants sont à joindre en complément du dossier :</t>
  </si>
  <si>
    <t>Environnement, accessibilité, insertion rurale ou urbaine, desserte des transports</t>
  </si>
  <si>
    <t>Prise en compte des objectifs d'amélioration des performances énergétique et thermique, ou de transition énergétique (loi ELAN), ou plus globalement de transition écologique</t>
  </si>
  <si>
    <t>Nombre de chambres individuelles avant opération :</t>
  </si>
  <si>
    <t>Nombre de chambres doubles avant opération :</t>
  </si>
  <si>
    <t>Maîtrise d'ouvrage confiée à un mandataire</t>
  </si>
  <si>
    <t>Autres, préciser :</t>
  </si>
  <si>
    <t>Conception-realisation</t>
  </si>
  <si>
    <t>Contrat de partenariat</t>
  </si>
  <si>
    <t>Marche global</t>
  </si>
  <si>
    <t>Loi MOP</t>
  </si>
  <si>
    <t>Programme technique détaillé (PTD)</t>
  </si>
  <si>
    <t>Avant projet sommaire (APS) validé</t>
  </si>
  <si>
    <t>Avant projet détaillé (APD) validé</t>
  </si>
  <si>
    <t>Informations techniques diverses</t>
  </si>
  <si>
    <t>Focus sur la performance énergétique</t>
  </si>
  <si>
    <t xml:space="preserve">Variation de la SDO de l'établissement : </t>
  </si>
  <si>
    <t>Part finançable CNSA de l'établissement</t>
  </si>
  <si>
    <t>Capacité autorisée finançable CNSA</t>
  </si>
  <si>
    <t>Capacité installée finançable CNSA</t>
  </si>
  <si>
    <t xml:space="preserve">Rappel de la dépense subventionnable TTC 
avec TVA à taux plein : </t>
  </si>
  <si>
    <t>Loyer à l’ouverture des locaux créés / modernisés :</t>
  </si>
  <si>
    <t>Si le dossier n'est pas signé par le représentant légal de l'établissement subventionné, joindre le pouvoir de ce dernier au signataire</t>
  </si>
  <si>
    <t>Locaux non destinés à l'hébergement :</t>
  </si>
  <si>
    <t>DIVERS SANS TVA :</t>
  </si>
  <si>
    <r>
      <t xml:space="preserve">COUT TRAVAUX 
</t>
    </r>
    <r>
      <rPr>
        <sz val="10"/>
        <rFont val="Calibri"/>
        <family val="2"/>
        <scheme val="minor"/>
      </rPr>
      <t>(y compris équipements améliorant les performances énergétique et thermique)</t>
    </r>
  </si>
  <si>
    <t>● Coût des travaux, prestations intellectuelles, assurances, provisions (hors coûts d'achat du mobilier et du foncier, non éligibles)</t>
  </si>
  <si>
    <t>● Rénovations et constructions immobilières durables, respectueuses de l’environnement conformément aux mesures dédiées à la rénovation et la performance énergétique des bâtiments</t>
  </si>
  <si>
    <t>Cases à cocher</t>
  </si>
  <si>
    <t>X</t>
  </si>
  <si>
    <t xml:space="preserve"> </t>
  </si>
  <si>
    <t>Opérations d’investissement immobilier, hors entretien courant, répondant à une ou plusieurs des caractéristiques suivantes :</t>
  </si>
  <si>
    <t>mutualisation par le biais d'un GCSMS</t>
  </si>
  <si>
    <t>convention avec établissements médico-sociaux</t>
  </si>
  <si>
    <t xml:space="preserve">Si le maître d'ouvrage de l'opération ou l'acquéreur (VEFA, CPI) n'est pas le gestionnaire de l'établissement concerné, </t>
  </si>
  <si>
    <t>joindre le bail ou contrat liant les deux parties</t>
  </si>
  <si>
    <t xml:space="preserve">Date prévisionnelle de lancement des travaux (mm/aaaa) : </t>
  </si>
  <si>
    <t xml:space="preserve">Date prévisionnelle de fin de travaux (mm/aaaa) : </t>
  </si>
  <si>
    <t xml:space="preserve">Date prévisionnelle de mise en service (mm/aaaa) : </t>
  </si>
  <si>
    <t>Intervention architecte bâtiments de France :</t>
  </si>
  <si>
    <t>Remplacement d’une chaudière au fioul :</t>
  </si>
  <si>
    <t xml:space="preserve">Consommation en kWhef/m²an : </t>
  </si>
  <si>
    <t xml:space="preserve">Consommation en kgeqCO2/an : </t>
  </si>
  <si>
    <t xml:space="preserve">TVA RECUPEREE (LE CAS ECHEANT) : </t>
  </si>
  <si>
    <r>
      <t xml:space="preserve">Rappel du COUT OPERATION TDC en VFE 
</t>
    </r>
    <r>
      <rPr>
        <sz val="11"/>
        <color theme="1"/>
        <rFont val="Calibri"/>
        <family val="2"/>
        <scheme val="minor"/>
      </rPr>
      <t>TTC avec TVA à taux plein</t>
    </r>
    <r>
      <rPr>
        <b/>
        <sz val="11"/>
        <color theme="1"/>
        <rFont val="Calibri"/>
        <family val="2"/>
        <scheme val="minor"/>
      </rPr>
      <t xml:space="preserve"> : </t>
    </r>
  </si>
  <si>
    <t xml:space="preserve">Contrôle : écart dépenses - ressources : </t>
  </si>
  <si>
    <t>DESCRIPTION QUALITATIVE DE L’OPERATION D’INVESTISSEMENT IMMOBILIER</t>
  </si>
  <si>
    <t>LISTE DES PIECES A JOINDRE POUR DEPOSER UNE DEMANDE DE FINANCEMENT SUR LE PAI IMMOBILIER</t>
  </si>
  <si>
    <t xml:space="preserve">Une fois reçue la notification de la subvention PAI immobilier, le versement s'effectue en trois fois, suite à la réception par l'ARS des pièces suivantes : </t>
  </si>
  <si>
    <t>IDENTIFICATION DE L'OPÉRATION CANDIDATE</t>
  </si>
  <si>
    <t>FICHE D'IDENTITE DE L'ETABLISSEMENT CONCERNE PAR L'OPERATION IMMOBILIERE</t>
  </si>
  <si>
    <t>FICHE D'IDENTITE DES INTERVENANTS SUR L'OPERATION IMMOBILIERE</t>
  </si>
  <si>
    <t>Critères d'éligibilité pour un financement sur le PAI immobilier</t>
  </si>
  <si>
    <t>RAPPEL DES CRITERES D'ELIGIBILITE NATIONAUX</t>
  </si>
  <si>
    <t>CRITERES D'ELIGIBILITE REGIONAUX EN PAYS DE LA LOIRE</t>
  </si>
  <si>
    <t>Liste des pièces à joindre au dossier de demande</t>
  </si>
  <si>
    <t>4. CALCUL DE LA DEPENSE SUBVENTIONNABLE</t>
  </si>
  <si>
    <t>3. RATIOS DE COUT</t>
  </si>
  <si>
    <t xml:space="preserve">DEMANDE D'AIDE PAI IMMOBILIER CNSA : </t>
  </si>
  <si>
    <t>COUT OPERATION TDC avec TVA à taux plein :</t>
  </si>
  <si>
    <t>DESCRIPTION TECHNIQUE DE L'OPERATION D'INVESTISSEMENT IMMOBILIER</t>
  </si>
  <si>
    <t xml:space="preserve">TOTAL DES RESSOURCES MOBILISEES ET SOLLICITEES 
HORS RECUPERATION DE TVA (LE CAS ECHEANT) : </t>
  </si>
  <si>
    <t xml:space="preserve">TOTAL DES RESSOURCES MOBILISEES ET SOLLICITEES 
DONT RECUPERATION DE TVA (LE CAS ECHEANT) : </t>
  </si>
  <si>
    <t>HQE</t>
  </si>
  <si>
    <t>Réglementation ELAN</t>
  </si>
  <si>
    <t>Fiche 3 : adaptation de l'offre aux besoins du territoire</t>
  </si>
  <si>
    <t>Fiche 2 : identité de l'établissement et des intervenants sur l'opération</t>
  </si>
  <si>
    <t>Fiche 1 : présentation du dossier</t>
  </si>
  <si>
    <t xml:space="preserve">dont neuf : </t>
  </si>
  <si>
    <t xml:space="preserve">dont restructuré : </t>
  </si>
  <si>
    <t>Variation du capacitaire avec l'opération :</t>
  </si>
  <si>
    <t xml:space="preserve">m² SDO après l'opération : </t>
  </si>
  <si>
    <t>Variation des surfaces (SDO) avec l'opération :</t>
  </si>
  <si>
    <t>Page d'accueil</t>
  </si>
  <si>
    <t>Date limite d'engagement des crédits</t>
  </si>
  <si>
    <t>SOMMAIRE DU FORMULAIRE</t>
  </si>
  <si>
    <t>Coût total de l'opération TDC TTC avec TVA à taux plein, dont mobilier et foncier :</t>
  </si>
  <si>
    <t>Dépense subventionnable TTC avec TVA à taux plein (valeur calculée) :</t>
  </si>
  <si>
    <t xml:space="preserve">dont neuf hors 
mobilier et foncier : </t>
  </si>
  <si>
    <t xml:space="preserve">dont restructuré hors 
mobilier et foncier : </t>
  </si>
  <si>
    <t>Coût au m² SDO HT retenu (application du coût plafond le cas échéant) :</t>
  </si>
  <si>
    <r>
      <t xml:space="preserve">Le cas échéant, description du périmètre </t>
    </r>
    <r>
      <rPr>
        <u/>
        <sz val="11"/>
        <color theme="1"/>
        <rFont val="Calibri"/>
        <family val="2"/>
        <scheme val="minor"/>
      </rPr>
      <t>non éligible</t>
    </r>
    <r>
      <rPr>
        <sz val="11"/>
        <color theme="1"/>
        <rFont val="Calibri"/>
        <family val="2"/>
        <scheme val="minor"/>
      </rPr>
      <t xml:space="preserve"> à un financement CNSA, au sein de l'opération globale</t>
    </r>
  </si>
  <si>
    <t>1. LE CAS ECHEANT, IDENTIFICATION DU PERIMETRE NON ELIGIBLE A UN FINANCEMENT CNSA, AU SEIN DE L'OPERATION GLOBALE</t>
  </si>
  <si>
    <r>
      <t xml:space="preserve">Le cas échéant, description du périmètre </t>
    </r>
    <r>
      <rPr>
        <u/>
        <sz val="11"/>
        <color theme="1"/>
        <rFont val="Calibri"/>
        <family val="2"/>
        <scheme val="minor"/>
      </rPr>
      <t>éligible</t>
    </r>
    <r>
      <rPr>
        <sz val="11"/>
        <color theme="1"/>
        <rFont val="Calibri"/>
        <family val="2"/>
        <scheme val="minor"/>
      </rPr>
      <t xml:space="preserve"> à un financement CNSA, au sein de l'opération globale</t>
    </r>
  </si>
  <si>
    <t>2. LE CAS ECHEANT, DEFINITION DE LA CLE DE REPARTITION PERMETTANT D'IDENTIFIER LA PART ELIGIBLE A UN FINANCEMENT CNSA</t>
  </si>
  <si>
    <t>Ci-dessous, synthétiser les principaux éléments ; le cas échéant, annexer au dossier une note détaillée.</t>
  </si>
  <si>
    <t>La dépense subventionnable correspond au coût TDC en valeur finale, hors mobilier et foncier, pris en compte pour le calcul du taux d'aide PAI. Cette dépense subventionnable résulte de deux calculs :</t>
  </si>
  <si>
    <t>● d'une part, le calcul de la part éligible à un financement CNSA au sein de l'opération globale ;</t>
  </si>
  <si>
    <t>MOBILIERS, MATERIEL, EQUIPEMENTS :</t>
  </si>
  <si>
    <t>2. LE CAS ECHEANT, CALCUL DE LA RECUPERATION DE TVA ET DES COUTS TTC AVEC TVA A TAUX REDUITS APRES LIVRAISON A SOI-MEME (LASM)</t>
  </si>
  <si>
    <t xml:space="preserve">Récupération de TVA après LASM (estimation) : </t>
  </si>
  <si>
    <t xml:space="preserve">Montant relevant de la LASM (provisions proratisées) : </t>
  </si>
  <si>
    <t>Date limite de dépôt des dossiers</t>
  </si>
  <si>
    <t>à l’adresse ars-pdl-dosa-inv@ars.sante.fr,</t>
  </si>
  <si>
    <t>Demande d’aide à l’investissement immobilier</t>
  </si>
  <si>
    <t>Les éléments suivants doivent obligatoirement être joints à la demande :</t>
  </si>
  <si>
    <t>Les éléments suivants peuvent être joints en complément de la demande :</t>
  </si>
  <si>
    <r>
      <t xml:space="preserve">Renseigner la présente fiche à partir des </t>
    </r>
    <r>
      <rPr>
        <b/>
        <u/>
        <sz val="16"/>
        <color rgb="FFFF0000"/>
        <rFont val="Calibri"/>
        <family val="2"/>
        <scheme val="minor"/>
      </rPr>
      <t>éléments techniques et financiers constitutifs du projet selon l'état d'avancement</t>
    </r>
    <r>
      <rPr>
        <b/>
        <sz val="14"/>
        <color rgb="FFFF0000"/>
        <rFont val="Calibri"/>
        <family val="2"/>
        <scheme val="minor"/>
      </rPr>
      <t>.</t>
    </r>
  </si>
  <si>
    <t>Les éléments suivants peuvent être joints en complément :</t>
  </si>
  <si>
    <t>N° FINESS du site d'implantation principal :</t>
  </si>
  <si>
    <t>Ce montant calculé n'engagne pas les services fiscaux</t>
  </si>
  <si>
    <t>Taux TVA</t>
  </si>
  <si>
    <t>Opérations présentant un coût total des travaux toutes dépenses confondues (TDC) TTC supérieur aux seuils « planchers » de :</t>
  </si>
  <si>
    <t>● Remplacement des équipements, inclus dans l’opération globale d’investissement, participant à l'amélioration des performances énergétiques et thermiques</t>
  </si>
  <si>
    <t xml:space="preserve">Dossier technique incluant le programme technique détaillé (PTD), et le cas échéant avant-projet sommaire (APS), </t>
  </si>
  <si>
    <t>avant-projet détaillé (APD) selon l'état d'avancement</t>
  </si>
  <si>
    <t>Préciser le nombre de cibles très performantes (TP), performantes (P), de base (B)</t>
  </si>
  <si>
    <r>
      <t xml:space="preserve">1. ETAT DES LIEUX DU CAPACITAIRE ET DES SURFACES </t>
    </r>
    <r>
      <rPr>
        <b/>
        <u/>
        <sz val="14"/>
        <rFont val="Calibri"/>
        <family val="2"/>
        <scheme val="minor"/>
      </rPr>
      <t>AVANT</t>
    </r>
    <r>
      <rPr>
        <b/>
        <sz val="14"/>
        <rFont val="Calibri"/>
        <family val="2"/>
        <scheme val="minor"/>
      </rPr>
      <t xml:space="preserve"> L'OPERATION D'INVESTISSEMENT IMMOBILIER</t>
    </r>
  </si>
  <si>
    <r>
      <t xml:space="preserve">2. PROJECTION DU CAPACITAIRE ET DES SURFACES </t>
    </r>
    <r>
      <rPr>
        <b/>
        <u/>
        <sz val="14"/>
        <rFont val="Calibri"/>
        <family val="2"/>
        <scheme val="minor"/>
      </rPr>
      <t>SUITE A</t>
    </r>
    <r>
      <rPr>
        <b/>
        <sz val="14"/>
        <rFont val="Calibri"/>
        <family val="2"/>
        <scheme val="minor"/>
      </rPr>
      <t xml:space="preserve"> L'OPERATION D'INVESTISSEMENT IMMOBILIER</t>
    </r>
  </si>
  <si>
    <r>
      <t xml:space="preserve">Renseigner la présente fiche à partir des </t>
    </r>
    <r>
      <rPr>
        <b/>
        <u/>
        <sz val="16"/>
        <color rgb="FFFF0000"/>
        <rFont val="Calibri"/>
        <family val="2"/>
        <scheme val="minor"/>
      </rPr>
      <t>éléments techniques constitutifs du projet, selon l'état d'avancement.</t>
    </r>
  </si>
  <si>
    <t>NB : le coût de la part non finançable par la CNSA sera saisi en montant TTC après récupération éventuelle de la TVA dans le cadre de la livraison à soi-même (LASM).</t>
  </si>
  <si>
    <r>
      <rPr>
        <b/>
        <sz val="11"/>
        <color rgb="FFFF0000"/>
        <rFont val="Calibri"/>
        <family val="2"/>
        <scheme val="minor"/>
      </rPr>
      <t xml:space="preserve">Avertissement </t>
    </r>
    <r>
      <rPr>
        <sz val="11"/>
        <color rgb="FFFF0000"/>
        <rFont val="Calibri"/>
        <family val="2"/>
        <scheme val="minor"/>
      </rPr>
      <t>: ce tableau propose un calcul de la TVA récupérable dans le cadre du dispositif de la LASM qui n'engage pas les services fiscaux.</t>
    </r>
  </si>
  <si>
    <r>
      <t>(*) : travaux qui concourent à la production d'un immeuble neuf au sens de l'article 257 du</t>
    </r>
    <r>
      <rPr>
        <b/>
        <sz val="10"/>
        <color rgb="FFFF0000"/>
        <rFont val="Calibri"/>
        <family val="2"/>
        <scheme val="minor"/>
      </rPr>
      <t xml:space="preserve"> </t>
    </r>
    <r>
      <rPr>
        <sz val="10"/>
        <color rgb="FFFF0000"/>
        <rFont val="Calibri"/>
        <family val="2"/>
        <scheme val="minor"/>
      </rPr>
      <t>CGI (I. 2. 2°).</t>
    </r>
  </si>
  <si>
    <t>● Pour le premier versement : l'acte juridique engageant les travaux (ordres de services aux entreprises)</t>
  </si>
  <si>
    <t>● Pour le second versement : le bordereau récapitulatif des factures acquittées correspondant à 50 % du coût total des travaux, visé par le maître d'œuvre et certifié par le maître d'ouvrage et le comptable</t>
  </si>
  <si>
    <t>● Pour le versement du solde, l'attestation définitive de fin de travaux et le bordereau récapitulatif des factures acquittées correspondant au coût total des travaux, visé par le maître d'œuvre et certifié par le maître d'ouvrage et le comptable</t>
  </si>
  <si>
    <t>● Pour chacun des trois versements, une mise à jour du tableau de suivi administratif de l'opération qui est fourni avec la convention (suivi du calendrier, des surfaces, des coûts, des financements)</t>
  </si>
  <si>
    <t>ET POUR FINIR, NOUS VOUS LAISSONS NOUS FAIRE VOTRE RETOUR SUR LE REMPLISSAGE DE CE FORMULAIRE DE DEMANDE D'AIDE…</t>
  </si>
  <si>
    <t>Dans un souci d'amélioration, avez-vous des suggestions ?</t>
  </si>
  <si>
    <t>RAPPEL DU CAPACITAIRE APRES L'OPERATION</t>
  </si>
  <si>
    <t>RAPPEL DU FINANCEMENT DE L'OPERATION</t>
  </si>
  <si>
    <t>RAPPEL DU COUT PREVISIONNEL DE L'OPERATION</t>
  </si>
  <si>
    <t>RAPPEL DES SURFACES APRES PAR L'OPERATION</t>
  </si>
  <si>
    <t>Cet onglet récapitule les données que vous avez saisies précédemment. En cas d'erreur de saisie, veuillez modifier les fiches correspondantes en cliquant sur les boutons.</t>
  </si>
  <si>
    <t>Puis, en bas de page, nous vous laissons nous faire votre retour sur le remplissage de ce formulaire.</t>
  </si>
  <si>
    <t>OBJECTIFS ET IMPACTS ATTENDUS DE L'OPERATION IMMOBILIERE EN TERME DE BATIMENT DURABLE</t>
  </si>
  <si>
    <t>OBJECTIFS ET IMPACTS ATTENDUS DE L'OPERATION IMMOBILIERE EN TERME DE PERFORMANCE ENERGETIQUE</t>
  </si>
  <si>
    <t>Si oui, quel est le stade d'avancement de l'accompagnement ?</t>
  </si>
  <si>
    <t>Si oui, quel est le périmètre de l'accompagnement défini avec le prestataire ?</t>
  </si>
  <si>
    <t>Le projet est-il engagé dans un accompagnement commissionnement énergétique ?</t>
  </si>
  <si>
    <t>Le projet est-il engagé dans un accompagnement pour la valorisation des CEE ?</t>
  </si>
  <si>
    <t>OBJECTIFS ET IMPACTS ATTENDUS DE L'OPERATION IMMOBILIERE EN TERME DE RESPONSABILITE SOCIETALE DES ENTREPRISES (RSE)</t>
  </si>
  <si>
    <t>OBJECTIFS ET IMPACTS ATTENDUS DE L'OPERATION IMMOBILIERE EN TERME DE QUALITE ARCHITECTURALE</t>
  </si>
  <si>
    <t>Le projet intègre-t-il un PTD validé par l'établissement ?</t>
  </si>
  <si>
    <t>Prorata des surfaces SDO :</t>
  </si>
  <si>
    <t>OBJECTIFS ET IMPACTS ATTENDUS DE L'OPERATION IMMOBILIERE EN TERME DE TRANSFORMATION DE L'OFFRE</t>
  </si>
  <si>
    <t>Dans chaque fiche, les zones à remplir sont matérialisées en blanc.</t>
  </si>
  <si>
    <t>Afin de vous aider dans vos démarches, la MAPES (Mission d’Appui à la Performance des Etablissements et Services sanitaires et médico-sociaux de la région Pays de la Loire) est à votre disposition pour contribuer à la constitution de votre dossier : investissements@mapes-pdl.fr. La MAPES vous délivrera toutes les informations utiles pour renseigner l’ensemble des éléments et des pièces justificatives nécessaires à la complétude de votre dossier.</t>
  </si>
  <si>
    <t>Dans chaque champ de texte à renseigner :
Pour passer à la ligne en cours de frappe : "Alt" + "Entrée".
Possibilité de copier-coller du texte issu de Word : copier le texte source, double cliquer dans la cellule, puis "Ctrl" + V.</t>
  </si>
  <si>
    <t>Dans chaque champ de texte à renseigner :
Pour passer à la ligne en cours de frappe : "Alt" + "Entrée".
Possibilité de copier-coller du texte issu de Word : copier le texte source, double cliquer dans la cellule, puis "Ctrl" + V.</t>
  </si>
  <si>
    <r>
      <t xml:space="preserve">Renseigner la présente fiche à partir des </t>
    </r>
    <r>
      <rPr>
        <b/>
        <u/>
        <sz val="16"/>
        <color rgb="FFFF0000"/>
        <rFont val="Calibri"/>
        <family val="2"/>
        <scheme val="minor"/>
      </rPr>
      <t>éléments financiers à disposition selon l'état d'avancement</t>
    </r>
    <r>
      <rPr>
        <b/>
        <sz val="14"/>
        <color rgb="FFFF0000"/>
        <rFont val="Calibri"/>
        <family val="2"/>
        <scheme val="minor"/>
      </rPr>
      <t>.</t>
    </r>
  </si>
  <si>
    <t xml:space="preserve">Document précisant la situation juridique des terrains et immeubles </t>
  </si>
  <si>
    <t>Si financement par crédit bail : projet de contrat</t>
  </si>
  <si>
    <t>Pour les associations : copie de la publication au JO ou récépissé de déclaration en préfecture ainsi que les statuts</t>
  </si>
  <si>
    <t>Si le dossier n’est pas signé par le représentant légal de l’établissement subventionné, vous devez joindre le pouvoir de ce dernier au signataire</t>
  </si>
  <si>
    <t>Si le maître d’ouvrage de l’opération ou l’acquéreur (VEFA, CPI) d’investissement n’est pas le gestionnaire de l’établissement concerné, joindre le bail ou contrat liant les deux parties</t>
  </si>
  <si>
    <t>Pour les établissements publics : délibération du conseil d’administration approuvant le projet d’investissement et le plan de financement prévisionnel détaillé</t>
  </si>
  <si>
    <t>Annexes 2, 5, 6, 7, 8 et 10 de l’arrêté du 22 octobre 2003 (PPI)</t>
  </si>
  <si>
    <t>Dossier technique incluant le programme technique détaillé, le cas échéant contrat de maîtrise d’œuvre signé, le cas échéant esquisse ou plans à un stade plus avancé</t>
  </si>
  <si>
    <t>Pièces facultatives si l’ARS en dispose déjà par ailleurs :</t>
  </si>
  <si>
    <t>Pour les sociétés commerciales : extrait Kbis, inscription au registre du commerce ainsi qu’un tableau précisant sur les 3 dernières années les aides attribuées par des personnes publiques</t>
  </si>
  <si>
    <t>● Derniers bilans (comptables et financiers) et comptes de résultats approuvés et rapport du commissaire aux comptes / rapport de gestion du receveur</t>
  </si>
  <si>
    <t xml:space="preserve">Pour les sociétés commerciales : extrait Kbis, inscription au registre du commerce ainsi qu'un tableau précisant </t>
  </si>
  <si>
    <t>sur les 3 dernières années les aides attribuées par des personnes publiques</t>
  </si>
  <si>
    <t>Tableau de surfaces selon l'état d'avancement, différenciant, local par local, les surfaces neuves, restructurées, inchangées, ainsi que les surfaces éligibiles et non éligibles</t>
  </si>
  <si>
    <t>Ci-dessous, pour chaque objectif que le projet remplit, présenter succinctement les spécificités de l'opération ; le cas échéant, annexer au dossier une note détaillée</t>
  </si>
  <si>
    <r>
      <t xml:space="preserve">Simulation Thermique Dynamique (STD)
</t>
    </r>
    <r>
      <rPr>
        <i/>
        <sz val="9"/>
        <rFont val="Calibri"/>
        <family val="2"/>
        <scheme val="minor"/>
      </rPr>
      <t>[Item spécifique en Pays de la Loire]</t>
    </r>
  </si>
  <si>
    <r>
      <t xml:space="preserve">Accompagnement avec les relais EnR PdL - ADEME
</t>
    </r>
    <r>
      <rPr>
        <i/>
        <sz val="9"/>
        <rFont val="Calibri"/>
        <family val="2"/>
        <scheme val="minor"/>
      </rPr>
      <t>[Item spécifique en Pays de la Loire]</t>
    </r>
  </si>
  <si>
    <r>
      <t xml:space="preserve">Valorisation des certificats d'économie d'énergie (CEE)
</t>
    </r>
    <r>
      <rPr>
        <i/>
        <sz val="9"/>
        <rFont val="Calibri"/>
        <family val="2"/>
        <scheme val="minor"/>
      </rPr>
      <t>[Item spécifique en Pays de la Loire]</t>
    </r>
  </si>
  <si>
    <r>
      <t xml:space="preserve">Impact environnemental de l'implantation du site
</t>
    </r>
    <r>
      <rPr>
        <i/>
        <sz val="9"/>
        <rFont val="Calibri"/>
        <family val="2"/>
        <scheme val="minor"/>
      </rPr>
      <t>[Item spécifique en Pays de la Loire]</t>
    </r>
  </si>
  <si>
    <r>
      <t xml:space="preserve">Empreinte carbone
</t>
    </r>
    <r>
      <rPr>
        <i/>
        <sz val="9"/>
        <rFont val="Calibri"/>
        <family val="2"/>
        <scheme val="minor"/>
      </rPr>
      <t>[Item spécifique en Pays de la Loire]</t>
    </r>
  </si>
  <si>
    <r>
      <t xml:space="preserve">Démarche bois et biosourcés
</t>
    </r>
    <r>
      <rPr>
        <i/>
        <sz val="9"/>
        <rFont val="Calibri"/>
        <family val="2"/>
        <scheme val="minor"/>
      </rPr>
      <t>[Item spécifique en Pays de la Loire]</t>
    </r>
  </si>
  <si>
    <t>Pour un projet intégrant des énergies renouvelables, un accompagnement avec les relais EnR PdL-ADEME est-il en cours ?</t>
  </si>
  <si>
    <r>
      <t xml:space="preserve">Qualité fonctionnelle et architecturale du projet
</t>
    </r>
    <r>
      <rPr>
        <i/>
        <sz val="9"/>
        <rFont val="Calibri"/>
        <family val="2"/>
        <scheme val="minor"/>
      </rPr>
      <t>[Item spécifique en Pays de la Loire]</t>
    </r>
  </si>
  <si>
    <r>
      <t xml:space="preserve">Ouverture sur l’environnement de l’établissement
</t>
    </r>
    <r>
      <rPr>
        <i/>
        <sz val="9"/>
        <rFont val="Calibri"/>
        <family val="2"/>
        <scheme val="minor"/>
      </rPr>
      <t>[Item spécifique en Pays de la Loire]</t>
    </r>
  </si>
  <si>
    <r>
      <t xml:space="preserve">Démarche RSE et actions concrètes menées par l'établissement
</t>
    </r>
    <r>
      <rPr>
        <i/>
        <sz val="9"/>
        <rFont val="Calibri"/>
        <family val="2"/>
        <scheme val="minor"/>
      </rPr>
      <t>[Item spécifique en Pays de la Loire]</t>
    </r>
  </si>
  <si>
    <t>Préciser ici</t>
  </si>
  <si>
    <t>Exemple : machinerie ascenseur, tableau général de basse tension (TGBT)…</t>
  </si>
  <si>
    <t>Escaliers, circulations entre espaces de vie, ascenseurs</t>
  </si>
  <si>
    <t>Locaux de service des unités de vie : locaux linge propre, locaux linge sale, offices, sanitaires, espaces soins de proximité…</t>
  </si>
  <si>
    <t>Locaux non destinés à l'hébergement (dont accueil de jour) :</t>
  </si>
  <si>
    <t>Agrément des aides</t>
  </si>
  <si>
    <t>Plan de financement</t>
  </si>
  <si>
    <t>Récapitulatif</t>
  </si>
  <si>
    <t>4 : facile à remplir</t>
  </si>
  <si>
    <t>2 : difficile à remplir</t>
  </si>
  <si>
    <t>1 : très difficile à remplir</t>
  </si>
  <si>
    <t>3 : moyennement difficile à remplir</t>
  </si>
  <si>
    <t>5 : très facile à remplir</t>
  </si>
  <si>
    <t>Evaluation du remplissage</t>
  </si>
  <si>
    <t>Comment évaluez-vous le remplissage du présent formulaire, par une note de 1 (très difficile) à 5 (très facile) ?</t>
  </si>
  <si>
    <t xml:space="preserve">Clé de répartition choisie par l'établissement : </t>
  </si>
  <si>
    <t xml:space="preserve">Statut de l’entité (liste déroulante) : </t>
  </si>
  <si>
    <t>Identité</t>
  </si>
  <si>
    <t>Public rattaché à un EPS</t>
  </si>
  <si>
    <t>Public autonome</t>
  </si>
  <si>
    <t>Public communal (CCAS)</t>
  </si>
  <si>
    <t>Privé associatif</t>
  </si>
  <si>
    <t>Privé lucratif</t>
  </si>
  <si>
    <t>Autre (préciser)</t>
  </si>
  <si>
    <t>"L’AMU peut se définir comme un domaine d’activités et de missions professionnelles visant à intégrer les besoins et les aspirations des usagers et à associer ceux-ci à certains choix / décisions du cadre de vie bâti, de la phase « stratégie amont » à l’exploitation. C’est donc la prise en compte des besoins/pratiques/attentes/difficultés des usagers d’un lieu dans la définition d’un projet"
cf. instruction CNSA :</t>
  </si>
  <si>
    <r>
      <t xml:space="preserve">Commissionne-ment énergétique
</t>
    </r>
    <r>
      <rPr>
        <i/>
        <sz val="9"/>
        <rFont val="Calibri"/>
        <family val="2"/>
        <scheme val="minor"/>
      </rPr>
      <t>[Item spécifique en Pays de la Loire]</t>
    </r>
  </si>
  <si>
    <t>La clé de répartition doit être proposée par l'établissement ; ce tableau présente deux exemples de définition de la clé de répartition, illustrés avec les données précédemment saisies dans le présent formulaire :</t>
  </si>
  <si>
    <r>
      <t xml:space="preserve">Aide PAI </t>
    </r>
    <r>
      <rPr>
        <u/>
        <sz val="11"/>
        <color theme="1"/>
        <rFont val="Calibri"/>
        <family val="2"/>
        <scheme val="minor"/>
      </rPr>
      <t>demandée</t>
    </r>
    <r>
      <rPr>
        <sz val="11"/>
        <color theme="1"/>
        <rFont val="Calibri"/>
        <family val="2"/>
        <scheme val="minor"/>
      </rPr>
      <t xml:space="preserve"> : </t>
    </r>
  </si>
  <si>
    <r>
      <t xml:space="preserve">Taux d'aide </t>
    </r>
    <r>
      <rPr>
        <u/>
        <sz val="11"/>
        <color theme="1"/>
        <rFont val="Calibri"/>
        <family val="2"/>
        <scheme val="minor"/>
      </rPr>
      <t>demandé</t>
    </r>
    <r>
      <rPr>
        <sz val="11"/>
        <color theme="1"/>
        <rFont val="Calibri"/>
        <family val="2"/>
        <scheme val="minor"/>
      </rPr>
      <t xml:space="preserve"> (valeur calculée, rapportée à la dépense subventionnable) : </t>
    </r>
  </si>
  <si>
    <t>Avez-vous fait appel à la MAPES pour le remplissage du formulaire ? 
Commentaires éventuels</t>
  </si>
  <si>
    <t>En haut de chaque fiche du formulaire se trouve la liste des boutons permettant de naviguer dans le formulaire :</t>
  </si>
  <si>
    <t>LE CAS ECHEANT, RAPPEL DE LA CLE DE REPARTITION POUR IDENTIFIER LA PART ELIGIBLE AU SEIN DE L'OPERATION GLOBALE</t>
  </si>
  <si>
    <t>Part de l'opération éligible à un finanement CNSA, 
hors mobilier et foncier :</t>
  </si>
  <si>
    <t xml:space="preserve">Montant total des financements mobilisés et sollicités pour l'opération : </t>
  </si>
  <si>
    <r>
      <t xml:space="preserve">Rappel du montant renseigné pour la part de l'opération </t>
    </r>
    <r>
      <rPr>
        <u/>
        <sz val="11"/>
        <color theme="1"/>
        <rFont val="Calibri"/>
        <family val="2"/>
        <scheme val="minor"/>
      </rPr>
      <t>éligible</t>
    </r>
    <r>
      <rPr>
        <sz val="11"/>
        <color theme="1"/>
        <rFont val="Calibri"/>
        <family val="2"/>
        <scheme val="minor"/>
      </rPr>
      <t xml:space="preserve"> à un finanement CNSA, hors mobilier et foncier :</t>
    </r>
  </si>
  <si>
    <r>
      <t xml:space="preserve">Rappel du montant renseigné pour la part de l'opération </t>
    </r>
    <r>
      <rPr>
        <u/>
        <sz val="11"/>
        <color theme="1"/>
        <rFont val="Calibri"/>
        <family val="2"/>
        <scheme val="minor"/>
      </rPr>
      <t>non éligible</t>
    </r>
    <r>
      <rPr>
        <sz val="11"/>
        <color theme="1"/>
        <rFont val="Calibri"/>
        <family val="2"/>
        <scheme val="minor"/>
      </rPr>
      <t xml:space="preserve"> à un finanement CNSA, hors mobilier et foncier :</t>
    </r>
  </si>
  <si>
    <t>Espaces logistiques :</t>
  </si>
  <si>
    <t>Cuisines de l'établissement, traitement du linge, maintenance, vestiaires du personnel, locaux syndicaux, salles de réunions…</t>
  </si>
  <si>
    <t>o restructuration ou reconstruction de locaux neufs concernant les capacités existantes et autorisées</t>
  </si>
  <si>
    <t>o travaux concernant la création de places nouvelles ou l'extension de capacités autorisées</t>
  </si>
  <si>
    <t>https://www.cnsa.fr/documentation/2022_-_cnsa_-_instruction_technique_pai_ph.pdf</t>
  </si>
  <si>
    <t>● Opération globale concourant à une amélioration sensible de la qualité de l’accompagnement (restructuration lourde ou construction neuve) et prenant en compte les objectifs d’inclusion. Sont plus particulièrement visées les opérations :</t>
  </si>
  <si>
    <t>● Qualité du projet technique (programme, dimensionnement, coût), intégrant les enjeux fonctionnels, de qualité de prise en charge et de « résilience sanitaire »</t>
  </si>
  <si>
    <t>● Efficience de la structure (mutualisation, enjeux de déploiement du numérique, développement ou amélioration des systèmes d’information…)</t>
  </si>
  <si>
    <t>● Qualité du projet d’établissement (adaptation aux besoins du territoire, intégration des enjeux d’accompagnement en milieu ordinaire, innovation, intégration dans une filière de santé sur le territoire, actions de prévention…)</t>
  </si>
  <si>
    <t>o concernant les MAS, répondant à un objectif de diversification de l’offre via de l’accueil séquentiel / accueil de jour / accueil de nuit, en adéquation avec les besoins du territoire ;</t>
  </si>
  <si>
    <t>o concernant les IME et DITEP, s’inscrivant dans une révision du dispositif d’accompagnement en réponse aux enjeux d’inclusion en milieu ordinaire ;</t>
  </si>
  <si>
    <t>o concernant les ESAT, répondant aux enjeux :</t>
  </si>
  <si>
    <t>. d’amélioration des conditions de travail (inadaptation fonctionnelle des locaux, sécurité…),</t>
  </si>
  <si>
    <t>. d’inclusion en milieu ordinaire : rééquilibrage, diversification, soutien à l'accompagnement en milieu ordinaire, prise en compte des logiques de parcours des usagers,</t>
  </si>
  <si>
    <t>. d’adaptation des postes de travail au vieillissement des usagers</t>
  </si>
  <si>
    <t>Adultes</t>
  </si>
  <si>
    <t xml:space="preserve">Type de handicap : </t>
  </si>
  <si>
    <t>Déficience intellectuelle</t>
  </si>
  <si>
    <t>Enfants 0-6 ans</t>
  </si>
  <si>
    <t>Handicap psychique</t>
  </si>
  <si>
    <t>Enfants 6-12 ans</t>
  </si>
  <si>
    <t>Polyhandicaps</t>
  </si>
  <si>
    <t>Enfants 13-20 ans</t>
  </si>
  <si>
    <t>Handicap moteur</t>
  </si>
  <si>
    <t>Handicap sensoriel</t>
  </si>
  <si>
    <t>Modes d’accueil :</t>
  </si>
  <si>
    <t>Internat</t>
  </si>
  <si>
    <t>Autisme / TED</t>
  </si>
  <si>
    <t>Semi-internat</t>
  </si>
  <si>
    <t>TCC</t>
  </si>
  <si>
    <t>Externat</t>
  </si>
  <si>
    <t xml:space="preserve">Autres, préciser : </t>
  </si>
  <si>
    <t>Diversification des modes d'accompagnement offerts par l'établissement :</t>
  </si>
  <si>
    <t>Indiquer le nb de places</t>
  </si>
  <si>
    <t>accueil temporaire</t>
  </si>
  <si>
    <t>SAMSAH</t>
  </si>
  <si>
    <t>SESSAD</t>
  </si>
  <si>
    <t>SPASSAD</t>
  </si>
  <si>
    <t xml:space="preserve">autres, préciser : </t>
  </si>
  <si>
    <t>Quelles actions sont mises en œuvre pour adapter les locaux à un usage économe en énergie et améliorer le comportement des occupants ?</t>
  </si>
  <si>
    <t>Internat :</t>
  </si>
  <si>
    <t>Semi-internat :</t>
  </si>
  <si>
    <t>Préciser</t>
  </si>
  <si>
    <t>Extension d'établissement</t>
  </si>
  <si>
    <t>Reconstruction d'établissement</t>
  </si>
  <si>
    <t>Une opération peut inclure une part non éligible à un financement CNSA : par exemple un foyer de vie, des surfaces dédiées à des activités sanitaires (médecine, SSR, USLD, etc.), une crèche, ou toute autre activité non médicalisée.
Dans ce cas, le financement CNSA sera possible uniquement sur la part éligible.</t>
  </si>
  <si>
    <t>Budget de fonctionnement actuel :</t>
  </si>
  <si>
    <t>€</t>
  </si>
  <si>
    <t>Montant de la dotation aux amortissements supplémentaires dus à l’opération :</t>
  </si>
  <si>
    <t>Montant des frais financiers supplémentaires :</t>
  </si>
  <si>
    <r>
      <t xml:space="preserve">Etude de l'impact environnemental et analyse des modifications engendrées par le projet 
</t>
    </r>
    <r>
      <rPr>
        <sz val="8"/>
        <rFont val="Calibri"/>
        <family val="2"/>
        <scheme val="minor"/>
      </rPr>
      <t>● Contextes (climatique, géologique, hydrologique, hydrogéologique)
● Impacts (sur le sol, sur la ressource en eau, sur le climat, sur les risques naturels, sur le milieu naturel, nuisances, déchets, ressources énergétiques  etc.) en phase chantier et exploitation
● Analyse des modifications sur le milieu humain (urbanisme, activités, déplacements, acoustique, qualité de l’air, etc)</t>
    </r>
  </si>
  <si>
    <r>
      <t xml:space="preserve">Indiquer la démarche du projet en terme d'empreinte carbone
</t>
    </r>
    <r>
      <rPr>
        <sz val="8"/>
        <rFont val="Calibri"/>
        <family val="2"/>
        <scheme val="minor"/>
      </rPr>
      <t>Bilan carbone, coût carbone avant après opération, choix d'un scénario favorisant une diminution significative de l'empreinte carbone, etc.</t>
    </r>
    <r>
      <rPr>
        <sz val="11"/>
        <rFont val="Calibri"/>
        <family val="2"/>
        <scheme val="minor"/>
      </rPr>
      <t/>
    </r>
  </si>
  <si>
    <r>
      <t xml:space="preserve">Indiquer la démarche du projet en terme d'utilisation de matériaux "bois" ou "biosourcés"
</t>
    </r>
    <r>
      <rPr>
        <sz val="8"/>
        <rFont val="Calibri"/>
        <family val="2"/>
        <scheme val="minor"/>
      </rPr>
      <t>Par exemple le recours à des matériaux issus de ressources renouvelables, d’incorporation de matériaux issus du recyclage, de recours aux énergies renouvelables et d’amélioration de la qualité de l’air intérieur</t>
    </r>
  </si>
  <si>
    <t>Dans le cas où le projet s'inscrit dans une démarche de bâtiment durable, vous pouvez renseigner les items ci-dessous : synthétiser les principaux éléments ; le cas échéant, annexer au dossier une note détaillée.</t>
  </si>
  <si>
    <r>
      <t xml:space="preserve">Le projet intègre-t-il une STD au plus tôt dans la conception du projet ?
</t>
    </r>
    <r>
      <rPr>
        <sz val="9"/>
        <rFont val="Calibri"/>
        <family val="2"/>
        <scheme val="minor"/>
      </rPr>
      <t>Annexe ou préconisation dans le PTD</t>
    </r>
  </si>
  <si>
    <t>Description des actions engageant l'organisme gestionnaire dans une démarche de RSE</t>
  </si>
  <si>
    <t>Argumentaire sur le développement des partenariats en cours et à venir, sur les projets en cours et leur intégration dans le projet immobilier</t>
  </si>
  <si>
    <t>Nombre de places d'externat :</t>
  </si>
  <si>
    <t xml:space="preserve">Nombre de places et lits installés avant opération : </t>
  </si>
  <si>
    <t xml:space="preserve">Nombre de places et lits installés après opération : </t>
  </si>
  <si>
    <t xml:space="preserve">Variation du nombre de places et lits : </t>
  </si>
  <si>
    <t>Ateliers (dans le cas d'ESAT) :</t>
  </si>
  <si>
    <t>Surface des chambres</t>
  </si>
  <si>
    <t>Espaces de vie collective :</t>
  </si>
  <si>
    <t>Espaces de services :</t>
  </si>
  <si>
    <t>Espaces d'activités ou d'enseignement :</t>
  </si>
  <si>
    <t>Soins, accompagnement médico-social (psychologue, psychiatre, psychomotricien, orthophoniste…)</t>
  </si>
  <si>
    <t>Accueil, bureaux administratifs, salles de réunion</t>
  </si>
  <si>
    <t>Restaurant, lieux de repos,  salons, espaces de groupes…</t>
  </si>
  <si>
    <t>o travaux de mise aux normes techniques, de sécurité et d’accessibilité</t>
  </si>
  <si>
    <t>Nature de l’activité poursuivie par l’établissement (suite)</t>
  </si>
  <si>
    <r>
      <t xml:space="preserve"> Qualité du PTD
</t>
    </r>
    <r>
      <rPr>
        <i/>
        <sz val="9"/>
        <rFont val="Calibri"/>
        <family val="2"/>
        <scheme val="minor"/>
      </rPr>
      <t>[Item spécifique en Pays de la Loire]</t>
    </r>
  </si>
  <si>
    <r>
      <t xml:space="preserve">Amélioration sensible de la qualité de l’accompagnement (restructuration lourde ou construction neuve)
</t>
    </r>
    <r>
      <rPr>
        <i/>
        <sz val="9"/>
        <rFont val="Calibri"/>
        <family val="2"/>
        <scheme val="minor"/>
      </rPr>
      <t>[Item spécifique en Pays de la Loire]</t>
    </r>
  </si>
  <si>
    <t>Le projet fait-il appel à une Assistance à Maîtrise d'Usage (AMU) ?</t>
  </si>
  <si>
    <t>SESSAD :</t>
  </si>
  <si>
    <t>Gymnase, balnéo, jardins, cuisine thérapeutique…
Espaces dédiés à l'enseignement ou à la formation professionnelle</t>
  </si>
  <si>
    <t xml:space="preserve">Espaces privatifs d'hébergement : </t>
  </si>
  <si>
    <t>Espaces de groupes ou de restauration intégrés dans  les unités de vie</t>
  </si>
  <si>
    <t>Lieux de vie intégrés dans les unités de vie :</t>
  </si>
  <si>
    <t xml:space="preserve">Espaces d'administration : </t>
  </si>
  <si>
    <t>Les études préalables (diagnostic, schéma directeur, programmation architecturale) sont incontournables pour définir correctement les besoins à satisfaire.
Les items qui doivent figurer dans le PTD sont les suivants (liste non exhaustive) : 
• Contexte et liens avec le projet d’établissement
• Contraintes du site
• Synthèse de l’expression des besoins (méthodologie, groupes de travail, échanges, propositions)
• Organigramme fonctionnel articulé avec le projet d’organisation de l’établissement
• Description des typologies d’espaces (flux, unités, espaces privatifs, collectifs, soins, logistiques, etc.)
• Tableau des surfaces (SU et SDO)
• Enveloppe financière
• Calendrier de l’opération</t>
  </si>
  <si>
    <t>Le PTD a-t-il été réalisé par un prestataire externe ?</t>
  </si>
  <si>
    <t>Fiche 3 : informations techniques sur l'opération</t>
  </si>
  <si>
    <t>Fiche 4 : état des lieux et projection du capacitaire et des surfaces</t>
  </si>
  <si>
    <t>Fiche 5 : coût de l'opération</t>
  </si>
  <si>
    <t>Fiche 5a : le cas échéant, périmètre non éligible au sein de l'opération</t>
  </si>
  <si>
    <t>Fiche 6 : plan de financement de l'opération</t>
  </si>
  <si>
    <t>Fiche 7 : attestation du demandeur</t>
  </si>
  <si>
    <t>Fiche 8 : récapitulatif de la demande</t>
  </si>
  <si>
    <t xml:space="preserve">Tableau de surfaces selon l'état d'avancement, différenciant, local par local, </t>
  </si>
  <si>
    <t>les surfaces neuves, restructurées, inchangées, ainsi que les surfaces éligibiles et non éligibles</t>
  </si>
  <si>
    <t>des établissements et services pour personnes en situation de handicap au titre du projet immobilier décrit de façon détaillée dans le dossier ci-joint.</t>
  </si>
  <si>
    <t xml:space="preserve">Aire de recrutement : </t>
  </si>
  <si>
    <t>Budget de fonctionnement à l'ouverture des locaux, après travaux :</t>
  </si>
  <si>
    <t>Description de la démarche employée afin de garantir que le projet bâtimentaire réponde aux enjeux de qualité de prise en charge des personnes en situation de handicap et de qualité de vie au travail, dans une vision à court, moyen et long terme</t>
  </si>
  <si>
    <t>Rappel : la répartition entre restructuration et travaux neufs est à déterminer par le programmiste ou le maître d’œuvre.</t>
  </si>
  <si>
    <t>Le taux de financement est calculé sur la base de la dépense subventionnable.</t>
  </si>
  <si>
    <t>2. IMPACT SUR LE BUDGET DE FONCTIONNEMENT</t>
  </si>
  <si>
    <t xml:space="preserve">Le présent formulaire de demande, comportant 8 fiches, est à renvoyer par voie électronique, avec l'ensemble des pièces requises, </t>
  </si>
  <si>
    <r>
      <t xml:space="preserve">NB : le présent formulaire, conçu par l'ARS Pays de la Loire au format Excel, reprend l'ensemble des items figurant dans la trame Word disponible sur le site Internet de la CNSA ; s'y ajoutent des items régionaux spécifiques. Ce formulaire global, nouveauté depuis 2021 en Pays de la Loire, répond au double objectif de simplifier le remplissage du dossier par chaque candidat (plus de double remplissage ; intégration de calculs automatiques et contrôles de cohérence) et de faciliter l'instruction des dossiers par les services de l’ARS. Aussi, </t>
    </r>
    <r>
      <rPr>
        <b/>
        <u/>
        <sz val="12"/>
        <color rgb="FFFF0000"/>
        <rFont val="Calibri"/>
        <family val="2"/>
        <scheme val="minor"/>
      </rPr>
      <t>il est inutile de renseigner la trame Word disponible sur le site de la CNSA</t>
    </r>
    <r>
      <rPr>
        <sz val="12"/>
        <color rgb="FFFF0000"/>
        <rFont val="Calibri"/>
        <family val="2"/>
        <scheme val="minor"/>
      </rPr>
      <t>.
Ce formulaire, destiné exclusivement aux ESMS de la région Pays-de-la-Loire, est protégé : son utilisation dans d'autres régions et sa diffusion sur d'autres sites internet doivent faire l'objet d'une demande préalable à l'adresse ars-pdl-dosa-inv@ars.sante.fr.</t>
    </r>
  </si>
  <si>
    <t>tels que mentionnés à l’article L314-3-1 du CASF, financés ou cofinancés par l’assurance maladie.</t>
  </si>
  <si>
    <t xml:space="preserve">NB : l'enveloppe PAI immobilier est destinée au soutien aux opérations immobilières pour les ESMS accueillant des personnes âgées et des personnes en situation de handicap </t>
  </si>
  <si>
    <t>Lorsqu'une opération présente une part non éligible à un financement CNSA, il est nécessaire de définir une clé de répartition qui sera utilisée dans le suivi de l'opération : elle servira à calculer le coût de la part éligible au sein du coût global de l'opération. En effet, ce sera le seul moyen d'identifier la part éligible, en cours et en fin d'opération, car les lots de travaux sont très généralement communs entre la part éligible et la part non éligible d'une même opération.</t>
  </si>
  <si>
    <t>Clé de répartition proposée par l'établissement :
NB1 : dans le cas d'une clé de répartition différente des deux exemples ci-dessus, préciser le détail de la clé de répartition proposée
NB2 : dans le cas d'une clé de répartition au prorata des surfaces, les surfaces relevant de locaux communs sont également à proratiser entre éligible et non éligible</t>
  </si>
  <si>
    <t xml:space="preserve">Clé de répartition proposée pour les calculs ultérieurs de la part éligible au sein de cette opération : </t>
  </si>
  <si>
    <r>
      <t xml:space="preserve">Prise en compte des objectifs d’inclusion dans l'opération
</t>
    </r>
    <r>
      <rPr>
        <sz val="8"/>
        <rFont val="Calibri"/>
        <family val="2"/>
        <scheme val="minor"/>
      </rPr>
      <t>Sont plus particulièrement visées les opérations :
• concernant les MAS, répondant à un objectif de diversification de l’offre via de l’accueil séquentiel / accueil de jour / accueil de nuit, en adéquation avec les besoins du territoire ;
• concernant les IME et DITEP, s’inscrivant dans une révision du dispositif d’accompagnement en réponse aux enjeux d’inclusion en milieu ordinaire ;
• concernant les ESAT, répondant aux enjeux : 
. d’amélioration des conditions de travail (inadaptation fonctionnelle des locaux, sécurité…),
. d’inclusion en milieu ordinaire : rééquilibrage, diversification, soutien à l'accompagnement en milieu ordinaire, prise en compte des logiques de parcours des usagers,
. d’adaptation des postes de travail au vieillissement des usagers</t>
    </r>
    <r>
      <rPr>
        <sz val="11"/>
        <rFont val="Calibri"/>
        <family val="2"/>
        <scheme val="minor"/>
      </rPr>
      <t xml:space="preserve">
</t>
    </r>
    <r>
      <rPr>
        <i/>
        <sz val="9"/>
        <rFont val="Calibri"/>
        <family val="2"/>
        <scheme val="minor"/>
      </rPr>
      <t>[Item spécifique en Pays de la Loire]</t>
    </r>
  </si>
  <si>
    <t>● d'autre part, le cas échéant, le plafonnement de ce montant selon les coûts au m² plafond de la CNSA reportés ci-dessous.</t>
  </si>
  <si>
    <t>Mémo (source : MAINH) : la surface dans œuvre (SDO) est égale à la somme des surfaces de plancher de chaque niveau de construction calculée à partir du nu intérieur des façades et des structures porteuses. La SDO comprend les circulations verticales intérieures et extérieures, les circulations horizontales, les paliers d’étages intérieurs et extérieurs, les surfaces d'emprises au sol des structures non porteuses (cloisons, gaines techniques).</t>
  </si>
  <si>
    <t>Les tableaux qui suivent permettent de détailler les différents coûts de l'opération (finançable par la CNSA ou non, restructuré ou neuf).</t>
  </si>
  <si>
    <t>Rappel du nombre de places et lits :</t>
  </si>
  <si>
    <t>Coût TDC à la place (places et lits impactés par les travaux) :</t>
  </si>
  <si>
    <t>Surface SDO à la place ou au lit après opération :</t>
  </si>
  <si>
    <t>Surface SDO à la place ou au lit  avant opération :</t>
  </si>
  <si>
    <t>Prorata du nombre de places et lits :</t>
  </si>
  <si>
    <t>POUR INFORMATION, LISTE DES PIECES A JOINDRE POUR PERMETTRE LE VERSEMENT D'UNE SUBVENTION PAI IMMOBILIER NOTIFIEE</t>
  </si>
  <si>
    <t>Version 2022.02.01.ARS PDL.PH, mise en ligne en juin 2022, après fusion avec l'annexe 1 de la CNSA</t>
  </si>
  <si>
    <t>o prestations intellectuelles non engagées visant à permettre, à sécuriser et à améliorer les programmes financés dans le cadre du PAI, ou études fondées sur les méthodologies  
    de co-construction du projet, de type « assistance à maîtrise d’usage » (AMU) ou développement social local</t>
  </si>
  <si>
    <r>
      <t xml:space="preserve">Présentation de l'opération (travaux envisagés, nature, localisation dans la cité, historique et enjeux)
</t>
    </r>
    <r>
      <rPr>
        <sz val="9"/>
        <color theme="1"/>
        <rFont val="Calibri"/>
        <family val="2"/>
        <scheme val="minor"/>
      </rPr>
      <t>Une attention particulière sera portée à la pertinence des projets et leur place dans le maillage local, dans l’intérêt des personnes accompagnées et des familles. Une attention particulière sera également portée à l’insertion dans la cité c'est-à-dire à la localisation des bâtiments dans les secteurs les plus centraux.</t>
    </r>
  </si>
  <si>
    <t>NB : concernant les modalités de dépôt de PPI, en amont du dépôt du dossier PAI, nous vous invitons à prendre contact avec l'interlocuteur budgétaire habituel au sein de l’ARS, et le cas échéant au sein du Département, qui vous renseignera</t>
  </si>
  <si>
    <t>Avis et implication du CVS (conseil de la vie sociale) dans le projet</t>
  </si>
  <si>
    <t>Ouverture sur l'extérieur</t>
  </si>
  <si>
    <t>o 40 000€ TDC TTC pour les prestations intellectuelles, ainsi que pour les accueils de jour, les hébergements temporaires, les ESAT, les SESSAD, les SPASAD</t>
  </si>
  <si>
    <t>Finess juridique :</t>
  </si>
  <si>
    <t>Quels équipements performants ont été installés ? Quels dispositifs de contrôle et gestion active de ces appareils sont mis en place ?</t>
  </si>
  <si>
    <r>
      <t xml:space="preserve">Accompagnement dans le cadre du dispositif efficacité et transition énergétique (ETE)
</t>
    </r>
    <r>
      <rPr>
        <i/>
        <sz val="9"/>
        <rFont val="Calibri"/>
        <family val="2"/>
        <scheme val="minor"/>
      </rPr>
      <t>[Item spécifique en Pays de la Loire]</t>
    </r>
  </si>
  <si>
    <t>Le projet est-il engagé dans un accompagnement par un conseiller en maîtrise de l'énergie (CME) ou un conseiller en transition énergétique et écologique en santé (CTEES) ?</t>
  </si>
  <si>
    <t>Le cas échéant, maîtrise d’usage ou équivalent assurée :</t>
  </si>
  <si>
    <t xml:space="preserve">par un prestataire externe à l’établissement   </t>
  </si>
  <si>
    <t xml:space="preserve">en interne à l’établissement  </t>
  </si>
  <si>
    <t>autre</t>
  </si>
  <si>
    <t>Le cas échéant, indiquer qui a participé à la conception du projet :</t>
  </si>
  <si>
    <t xml:space="preserve">Résidents  </t>
  </si>
  <si>
    <t xml:space="preserve">Salariés     </t>
  </si>
  <si>
    <t xml:space="preserve">Aidants      </t>
  </si>
  <si>
    <t xml:space="preserve">Familles     </t>
  </si>
  <si>
    <t xml:space="preserve">Habitants du quartier  </t>
  </si>
  <si>
    <t xml:space="preserve">Partenaires locaux    </t>
  </si>
  <si>
    <t>Autres</t>
  </si>
  <si>
    <t>Besoins et exigences essentielles que doit satisfaire l’opération, exigences de qualité et de confort du projet : qualité d’usage des locaux, démarche Haute Qualité Environnementale (HQE), durabilité de l’investissement, caractère remarquable du projet…</t>
  </si>
  <si>
    <t>Maîtrise d'ouvrage assurée par le propriétaire avec assistance extérieure ou un conducteur d'opération (AMO)</t>
  </si>
  <si>
    <t>Maîtrise d'ouvrage assurée par les propres moyens du propriétaire</t>
  </si>
  <si>
    <t>Prestations intellectuelles</t>
  </si>
  <si>
    <t>Normes de sécurité incendie</t>
  </si>
  <si>
    <t>structure type U</t>
  </si>
  <si>
    <t>structure type J</t>
  </si>
  <si>
    <t>Nombre de chambres doubles (ou plus) individualisées par le biais de l'opération :</t>
  </si>
  <si>
    <t xml:space="preserve">Fonds propres : </t>
  </si>
  <si>
    <t xml:space="preserve">Fonds dediés : </t>
  </si>
  <si>
    <t xml:space="preserve">CAF issue de la tarification : </t>
  </si>
  <si>
    <t xml:space="preserve">Emprunts auprès d'organismes bancaires : </t>
  </si>
  <si>
    <t xml:space="preserve">Prêt locatif social (PLS) : </t>
  </si>
  <si>
    <t xml:space="preserve">Crédit-bail : </t>
  </si>
  <si>
    <t xml:space="preserve">Fonds européens : </t>
  </si>
  <si>
    <t xml:space="preserve">Région : </t>
  </si>
  <si>
    <t xml:space="preserve">Département : </t>
  </si>
  <si>
    <t xml:space="preserve">Commune : </t>
  </si>
  <si>
    <t xml:space="preserve">Autres : </t>
  </si>
  <si>
    <t>Cette fiche est à imprimer et signer.</t>
  </si>
  <si>
    <t xml:space="preserve">Estimation du programmiste ou du maître d'oeuvre avec la décomposition du coût d'opération par type de postes (travaux, prestations intellectuelles, assurances, provisions, foncier, mobilier) </t>
  </si>
  <si>
    <t>avec distinction entre travaux neufs et restructuration, avec les différentes TVA applicables, et avec distinction de la part éligible et de la part non éligible (permettant d'alimenter la partie 1 ci-dessous)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</si>
</sst>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0\ &quot;€&quot;;[Red]\-#,##0\ &quot;€&quot;"/>
    <numFmt numFmtId="43" formatCode="_-* #,##0.00\ _€_-;\-* #,##0.00\ _€_-;_-* &quot;-&quot;??\ _€_-;_-@_-"/>
    <numFmt numFmtId="164" formatCode="#,##0;#,##0;0"/>
    <numFmt numFmtId="165" formatCode="_-* #,##0.00\ [$€-1]_-;\-* #,##0.00\ [$€-1]_-;_-* &quot;-&quot;??\ [$€-1]_-"/>
    <numFmt numFmtId="166" formatCode="#,##0.00\ _€"/>
    <numFmt numFmtId="167" formatCode="0.0%"/>
    <numFmt numFmtId="168" formatCode="#,##0\ &quot;€&quot;"/>
    <numFmt numFmtId="169" formatCode="#,##0.00_ ;\-#,##0.00\ "/>
    <numFmt numFmtId="170" formatCode="\+#,##0;\-#,##0"/>
    <numFmt numFmtId="171" formatCode="\+#,##0.00;\-#,##0.00"/>
    <numFmt numFmtId="172" formatCode="##&quot; &quot;###&quot; &quot;###&quot; &quot;#"/>
    <numFmt numFmtId="173" formatCode="0#&quot; &quot;##&quot; &quot;##&quot; &quot;##&quot; &quot;##"/>
    <numFmt numFmtId="174" formatCode="#,##0_ ;\-#,##0\ "/>
    <numFmt numFmtId="175" formatCode="mmmm\ yyyy"/>
    <numFmt numFmtId="176" formatCode="d/m/yy;@"/>
  </numFmts>
  <fonts count="63"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Calibri"/>
      <family val="2"/>
      <scheme val="minor"/>
    </font>
    <font>
      <sz val="10"/>
      <color theme="1"/>
      <name val="Calibri"/>
      <family val="2"/>
      <scheme val="minor"/>
    </font>
    <font>
      <sz val="11"/>
      <name val="Calibri"/>
      <family val="2"/>
      <scheme val="minor"/>
    </font>
    <font>
      <sz val="10"/>
      <name val="Arial"/>
      <family val="2"/>
    </font>
    <font>
      <sz val="11"/>
      <color theme="1" tint="0.249977111117893"/>
      <name val="Calibri"/>
      <family val="2"/>
      <scheme val="minor"/>
    </font>
    <font>
      <b/>
      <sz val="11"/>
      <color theme="1" tint="0.249977111117893"/>
      <name val="Calibri"/>
      <family val="2"/>
      <scheme val="minor"/>
    </font>
    <font>
      <sz val="8"/>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b/>
      <sz val="11"/>
      <color rgb="FFFF0000"/>
      <name val="Calibri"/>
      <family val="2"/>
      <scheme val="minor"/>
    </font>
    <font>
      <i/>
      <sz val="11"/>
      <color theme="1"/>
      <name val="Calibri"/>
      <family val="2"/>
    </font>
    <font>
      <b/>
      <sz val="14"/>
      <name val="Calibri"/>
      <family val="2"/>
      <scheme val="minor"/>
    </font>
    <font>
      <sz val="8"/>
      <color theme="0"/>
      <name val="Calibri"/>
      <family val="2"/>
      <scheme val="minor"/>
    </font>
    <font>
      <b/>
      <sz val="12"/>
      <color theme="1"/>
      <name val="Calibri"/>
      <family val="2"/>
      <scheme val="minor"/>
    </font>
    <font>
      <b/>
      <sz val="9"/>
      <color rgb="FFFF0000"/>
      <name val="Calibri"/>
      <family val="2"/>
      <scheme val="minor"/>
    </font>
    <font>
      <b/>
      <sz val="10"/>
      <color rgb="FFFF0000"/>
      <name val="Calibri"/>
      <family val="2"/>
      <scheme val="minor"/>
    </font>
    <font>
      <b/>
      <sz val="11"/>
      <name val="Calibri"/>
      <family val="2"/>
      <scheme val="minor"/>
    </font>
    <font>
      <u/>
      <sz val="11"/>
      <color theme="10"/>
      <name val="Calibri"/>
      <family val="2"/>
      <scheme val="minor"/>
    </font>
    <font>
      <sz val="10"/>
      <color rgb="FFFF0000"/>
      <name val="Calibri"/>
      <family val="2"/>
      <scheme val="minor"/>
    </font>
    <font>
      <b/>
      <sz val="11"/>
      <color theme="0"/>
      <name val="Calibri"/>
      <family val="2"/>
      <scheme val="minor"/>
    </font>
    <font>
      <sz val="10"/>
      <name val="Calibri"/>
      <family val="2"/>
      <scheme val="minor"/>
    </font>
    <font>
      <b/>
      <sz val="14"/>
      <color rgb="FFFF0000"/>
      <name val="Calibri"/>
      <family val="2"/>
      <scheme val="minor"/>
    </font>
    <font>
      <b/>
      <u/>
      <sz val="16"/>
      <color rgb="FFFF0000"/>
      <name val="Calibri"/>
      <family val="2"/>
      <scheme val="minor"/>
    </font>
    <font>
      <b/>
      <sz val="11"/>
      <color rgb="FFFF00FF"/>
      <name val="Calibri"/>
      <family val="2"/>
      <scheme val="minor"/>
    </font>
    <font>
      <sz val="12"/>
      <color rgb="FFFF0000"/>
      <name val="Calibri"/>
      <family val="2"/>
      <scheme val="minor"/>
    </font>
    <font>
      <b/>
      <i/>
      <sz val="14"/>
      <color rgb="FFFF0000"/>
      <name val="Calibri"/>
      <family val="2"/>
      <scheme val="minor"/>
    </font>
    <font>
      <b/>
      <i/>
      <u/>
      <sz val="16"/>
      <color rgb="FFFF0000"/>
      <name val="Calibri"/>
      <family val="2"/>
      <scheme val="minor"/>
    </font>
    <font>
      <sz val="8"/>
      <name val="Calibri"/>
      <family val="2"/>
      <scheme val="minor"/>
    </font>
    <font>
      <b/>
      <u/>
      <sz val="14"/>
      <name val="Calibri"/>
      <family val="2"/>
      <scheme val="minor"/>
    </font>
    <font>
      <b/>
      <sz val="16"/>
      <color theme="1"/>
      <name val="Calibri"/>
      <family val="2"/>
      <scheme val="minor"/>
    </font>
    <font>
      <sz val="12"/>
      <color theme="1"/>
      <name val="Calibri"/>
      <family val="2"/>
      <scheme val="minor"/>
    </font>
    <font>
      <b/>
      <sz val="12"/>
      <name val="Calibri"/>
      <family val="2"/>
      <scheme val="minor"/>
    </font>
    <font>
      <b/>
      <u/>
      <sz val="12"/>
      <color rgb="FFFF0000"/>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sz val="12"/>
      <color theme="0"/>
      <name val="Calibri"/>
      <family val="2"/>
      <scheme val="minor"/>
    </font>
    <font>
      <sz val="14"/>
      <color theme="0"/>
      <name val="Calibri"/>
      <family val="2"/>
      <scheme val="minor"/>
    </font>
    <font>
      <b/>
      <sz val="16"/>
      <color theme="1" tint="0.249977111117893"/>
      <name val="Calibri"/>
      <family val="2"/>
      <scheme val="minor"/>
    </font>
    <font>
      <u/>
      <sz val="11"/>
      <color theme="1"/>
      <name val="Calibri"/>
      <family val="2"/>
      <scheme val="minor"/>
    </font>
    <font>
      <b/>
      <sz val="18"/>
      <name val="Calibri"/>
      <family val="2"/>
      <scheme val="minor"/>
    </font>
    <font>
      <b/>
      <sz val="18"/>
      <color theme="1"/>
      <name val="Calibri"/>
      <family val="2"/>
      <scheme val="minor"/>
    </font>
    <font>
      <b/>
      <sz val="12"/>
      <color rgb="FFFF0000"/>
      <name val="Calibri"/>
      <family val="2"/>
      <scheme val="minor"/>
    </font>
    <font>
      <sz val="12"/>
      <name val="Calibri"/>
      <family val="2"/>
      <scheme val="minor"/>
    </font>
    <font>
      <sz val="14"/>
      <name val="Calibri"/>
      <family val="2"/>
      <scheme val="minor"/>
    </font>
    <font>
      <sz val="18"/>
      <color theme="1"/>
      <name val="Calibri"/>
      <family val="2"/>
      <scheme val="minor"/>
    </font>
    <font>
      <sz val="16"/>
      <color theme="1"/>
      <name val="Calibri"/>
      <family val="2"/>
      <scheme val="minor"/>
    </font>
    <font>
      <sz val="9"/>
      <name val="Calibri"/>
      <family val="2"/>
      <scheme val="minor"/>
    </font>
    <font>
      <i/>
      <sz val="9"/>
      <name val="Calibri"/>
      <family val="2"/>
      <scheme val="minor"/>
    </font>
    <font>
      <b/>
      <u/>
      <sz val="16"/>
      <name val="Calibri"/>
      <family val="2"/>
      <scheme val="minor"/>
    </font>
    <font>
      <b/>
      <sz val="14"/>
      <color theme="1"/>
      <name val="Calibri"/>
      <family val="2"/>
      <scheme val="minor"/>
    </font>
    <font>
      <u/>
      <sz val="10"/>
      <color theme="10"/>
      <name val="Calibri"/>
      <family val="2"/>
      <scheme val="minor"/>
    </font>
    <font>
      <sz val="10.5"/>
      <name val="Calibri"/>
      <family val="2"/>
      <scheme val="minor"/>
    </font>
    <font>
      <sz val="8"/>
      <color rgb="FFFF0000"/>
      <name val="Calibri"/>
      <family val="2"/>
      <scheme val="minor"/>
    </font>
    <font>
      <sz val="10.5"/>
      <color rgb="FFFF0000"/>
      <name val="Calibri"/>
      <family val="2"/>
      <scheme val="minor"/>
    </font>
    <font>
      <sz val="10.5"/>
      <color rgb="FFC0C0C0"/>
      <name val="Calibri"/>
      <family val="2"/>
      <scheme val="minor"/>
    </font>
    <font>
      <sz val="11"/>
      <color theme="6" tint="0.79998168889431442"/>
      <name val="Calibri"/>
      <family val="2"/>
      <scheme val="minor"/>
    </font>
    <font>
      <b/>
      <sz val="10"/>
      <color theme="1" tint="0.249977111117893"/>
      <name val="Calibri"/>
      <family val="2"/>
      <scheme val="minor"/>
    </font>
    <font>
      <sz val="10.8"/>
      <color theme="1"/>
      <name val="Calibri"/>
      <family val="2"/>
      <scheme val="minor"/>
    </font>
  </fonts>
  <fills count="25">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theme="0"/>
        <bgColor indexed="64"/>
      </patternFill>
    </fill>
    <fill>
      <patternFill patternType="solid">
        <fgColor theme="0"/>
        <bgColor indexed="9"/>
      </patternFill>
    </fill>
    <fill>
      <patternFill patternType="solid">
        <fgColor theme="6" tint="0.79998168889431442"/>
        <bgColor indexed="8"/>
      </patternFill>
    </fill>
    <fill>
      <patternFill patternType="solid">
        <fgColor theme="6" tint="0.39997558519241921"/>
        <bgColor indexed="64"/>
      </patternFill>
    </fill>
    <fill>
      <patternFill patternType="solid">
        <fgColor theme="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EECE1"/>
        <bgColor indexed="64"/>
      </patternFill>
    </fill>
    <fill>
      <patternFill patternType="solid">
        <fgColor rgb="FFFFFFCC"/>
        <bgColor indexed="64"/>
      </patternFill>
    </fill>
    <fill>
      <patternFill patternType="solid">
        <fgColor theme="6" tint="-0.249977111117893"/>
        <bgColor indexed="64"/>
      </patternFill>
    </fill>
    <fill>
      <patternFill patternType="solid">
        <fgColor rgb="FF8DB4E2"/>
        <bgColor indexed="64"/>
      </patternFill>
    </fill>
    <fill>
      <patternFill patternType="solid">
        <fgColor rgb="FFEBF1DE"/>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3" tint="0.59999389629810485"/>
        <bgColor indexed="9"/>
      </patternFill>
    </fill>
    <fill>
      <patternFill patternType="solid">
        <fgColor theme="3" tint="-0.249977111117893"/>
        <bgColor indexed="64"/>
      </patternFill>
    </fill>
    <fill>
      <patternFill patternType="solid">
        <fgColor rgb="FF76933C"/>
        <bgColor indexed="64"/>
      </patternFill>
    </fill>
    <fill>
      <patternFill patternType="solid">
        <fgColor theme="9" tint="0.39997558519241921"/>
        <bgColor indexed="64"/>
      </patternFill>
    </fill>
    <fill>
      <patternFill patternType="solid">
        <fgColor theme="6" tint="0.39997558519241921"/>
        <bgColor indexed="9"/>
      </patternFill>
    </fill>
  </fills>
  <borders count="6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1"/>
      </right>
      <top style="medium">
        <color indexed="64"/>
      </top>
      <bottom style="thin">
        <color indexed="64"/>
      </bottom>
      <diagonal/>
    </border>
    <border>
      <left style="medium">
        <color indexed="64"/>
      </left>
      <right style="thin">
        <color theme="1"/>
      </right>
      <top style="thin">
        <color indexed="64"/>
      </top>
      <bottom style="thin">
        <color indexed="64"/>
      </bottom>
      <diagonal/>
    </border>
    <border>
      <left style="medium">
        <color indexed="64"/>
      </left>
      <right style="thin">
        <color theme="1"/>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style="medium">
        <color indexed="64"/>
      </top>
      <bottom style="thin">
        <color indexed="64"/>
      </bottom>
      <diagonal/>
    </border>
    <border>
      <left style="thin">
        <color theme="1"/>
      </left>
      <right style="medium">
        <color indexed="64"/>
      </right>
      <top style="thin">
        <color indexed="64"/>
      </top>
      <bottom style="thin">
        <color indexed="64"/>
      </bottom>
      <diagonal/>
    </border>
    <border>
      <left style="thin">
        <color theme="1"/>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s>
  <cellStyleXfs count="6">
    <xf numFmtId="0" fontId="0" fillId="0" borderId="0"/>
    <xf numFmtId="43" fontId="1" fillId="0" borderId="0" applyFont="0" applyFill="0" applyBorder="0" applyAlignment="0" applyProtection="0"/>
    <xf numFmtId="0" fontId="6" fillId="0" borderId="0"/>
    <xf numFmtId="165" fontId="6"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781">
    <xf numFmtId="0" fontId="0" fillId="0" borderId="0" xfId="0"/>
    <xf numFmtId="0" fontId="8" fillId="3" borderId="0" xfId="0" applyFont="1" applyFill="1" applyBorder="1" applyAlignment="1">
      <alignment horizontal="center" vertical="center" wrapText="1"/>
    </xf>
    <xf numFmtId="0" fontId="0" fillId="0" borderId="0" xfId="0" applyAlignment="1">
      <alignment vertical="center"/>
    </xf>
    <xf numFmtId="0" fontId="0" fillId="3" borderId="26" xfId="0" applyFont="1" applyFill="1" applyBorder="1" applyAlignment="1">
      <alignment vertical="center"/>
    </xf>
    <xf numFmtId="0" fontId="20" fillId="3" borderId="0" xfId="0" applyFont="1" applyFill="1" applyBorder="1" applyAlignment="1">
      <alignment horizontal="right" vertical="center"/>
    </xf>
    <xf numFmtId="0" fontId="0" fillId="3" borderId="0" xfId="0" applyFont="1" applyFill="1" applyBorder="1" applyAlignment="1">
      <alignment vertical="center"/>
    </xf>
    <xf numFmtId="0" fontId="0" fillId="3" borderId="0" xfId="0" applyFont="1" applyFill="1" applyAlignment="1">
      <alignment vertical="center"/>
    </xf>
    <xf numFmtId="0" fontId="0" fillId="3" borderId="18" xfId="0" applyFont="1" applyFill="1" applyBorder="1" applyAlignment="1">
      <alignment vertical="center"/>
    </xf>
    <xf numFmtId="0" fontId="0" fillId="0" borderId="0" xfId="0" applyFont="1" applyFill="1" applyAlignment="1">
      <alignment vertical="center"/>
    </xf>
    <xf numFmtId="0" fontId="0" fillId="0" borderId="0" xfId="0" applyFont="1" applyAlignment="1">
      <alignment vertical="center"/>
    </xf>
    <xf numFmtId="0" fontId="15" fillId="3" borderId="9" xfId="0" applyFont="1" applyFill="1" applyBorder="1" applyAlignment="1">
      <alignment horizontal="right" vertical="center"/>
    </xf>
    <xf numFmtId="0" fontId="10" fillId="3" borderId="0" xfId="0" applyFont="1" applyFill="1" applyBorder="1" applyAlignment="1">
      <alignment vertical="center"/>
    </xf>
    <xf numFmtId="0" fontId="2" fillId="3" borderId="0" xfId="0" applyFont="1" applyFill="1" applyBorder="1" applyAlignment="1">
      <alignment horizontal="left" vertical="center"/>
    </xf>
    <xf numFmtId="0" fontId="0" fillId="0" borderId="0" xfId="0" applyFont="1" applyFill="1" applyBorder="1" applyAlignment="1">
      <alignment vertical="center"/>
    </xf>
    <xf numFmtId="0" fontId="8" fillId="10" borderId="22" xfId="0" applyFont="1" applyFill="1" applyBorder="1" applyAlignment="1">
      <alignment horizontal="center" vertical="center"/>
    </xf>
    <xf numFmtId="0" fontId="8" fillId="10" borderId="23"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166" fontId="7" fillId="3" borderId="0" xfId="0" applyNumberFormat="1" applyFont="1" applyFill="1" applyBorder="1" applyAlignment="1">
      <alignment horizontal="right" vertical="center"/>
    </xf>
    <xf numFmtId="166" fontId="0" fillId="3" borderId="0" xfId="0" applyNumberFormat="1" applyFont="1" applyFill="1" applyBorder="1" applyAlignment="1">
      <alignment vertical="center"/>
    </xf>
    <xf numFmtId="9" fontId="0" fillId="3" borderId="0" xfId="0" applyNumberFormat="1" applyFont="1" applyFill="1" applyBorder="1" applyAlignment="1">
      <alignment vertical="center"/>
    </xf>
    <xf numFmtId="0" fontId="5" fillId="3" borderId="0" xfId="0" applyFont="1" applyFill="1" applyBorder="1" applyAlignment="1">
      <alignment horizontal="right" vertical="center"/>
    </xf>
    <xf numFmtId="0" fontId="2" fillId="3" borderId="0" xfId="0" applyFont="1" applyFill="1" applyBorder="1" applyAlignment="1">
      <alignment vertical="center"/>
    </xf>
    <xf numFmtId="0" fontId="0" fillId="3" borderId="0" xfId="0" applyFont="1" applyFill="1" applyBorder="1" applyAlignment="1">
      <alignment horizontal="right" vertical="center"/>
    </xf>
    <xf numFmtId="0" fontId="0" fillId="3" borderId="28" xfId="0" applyFont="1" applyFill="1" applyBorder="1" applyAlignment="1">
      <alignment vertical="center"/>
    </xf>
    <xf numFmtId="0" fontId="0" fillId="3" borderId="11" xfId="0" applyFont="1" applyFill="1" applyBorder="1" applyAlignment="1">
      <alignment vertical="center"/>
    </xf>
    <xf numFmtId="4" fontId="0" fillId="3" borderId="28" xfId="0" applyNumberFormat="1" applyFont="1" applyFill="1" applyBorder="1" applyAlignment="1">
      <alignment vertical="center"/>
    </xf>
    <xf numFmtId="0" fontId="0" fillId="3" borderId="28" xfId="0" applyFont="1" applyFill="1" applyBorder="1" applyAlignment="1">
      <alignment horizontal="right" vertical="center"/>
    </xf>
    <xf numFmtId="0" fontId="0" fillId="0" borderId="0" xfId="0" applyFont="1" applyAlignment="1">
      <alignment horizontal="right" vertical="center"/>
    </xf>
    <xf numFmtId="4" fontId="0" fillId="0" borderId="0" xfId="0" applyNumberFormat="1" applyFont="1" applyAlignment="1">
      <alignment horizontal="right" vertical="center"/>
    </xf>
    <xf numFmtId="0" fontId="9" fillId="0" borderId="0" xfId="0" applyFont="1" applyAlignment="1">
      <alignment vertical="center"/>
    </xf>
    <xf numFmtId="0" fontId="16" fillId="0" borderId="0" xfId="0" applyFont="1" applyAlignment="1">
      <alignment vertical="center"/>
    </xf>
    <xf numFmtId="0" fontId="9" fillId="0" borderId="0" xfId="0" applyFont="1" applyAlignment="1">
      <alignment horizontal="right" vertical="center"/>
    </xf>
    <xf numFmtId="0" fontId="7" fillId="3" borderId="0" xfId="0" applyFont="1" applyFill="1" applyBorder="1" applyAlignment="1">
      <alignment horizontal="right" vertical="center"/>
    </xf>
    <xf numFmtId="0" fontId="5" fillId="3" borderId="10"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0" fillId="3" borderId="0" xfId="0" applyFont="1" applyFill="1" applyBorder="1" applyAlignment="1" applyProtection="1">
      <alignment vertical="center"/>
    </xf>
    <xf numFmtId="0" fontId="0" fillId="3" borderId="18" xfId="0" applyFont="1" applyFill="1" applyBorder="1" applyAlignment="1" applyProtection="1">
      <alignment vertical="center"/>
    </xf>
    <xf numFmtId="0" fontId="15" fillId="3"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5" fillId="3" borderId="0" xfId="0" applyFont="1" applyFill="1" applyBorder="1" applyAlignment="1" applyProtection="1">
      <alignment vertical="center"/>
    </xf>
    <xf numFmtId="0" fontId="5" fillId="3" borderId="26" xfId="0" applyFont="1" applyFill="1" applyBorder="1" applyAlignment="1" applyProtection="1">
      <alignment horizontal="right" vertical="center"/>
    </xf>
    <xf numFmtId="0" fontId="5" fillId="3" borderId="18" xfId="0" applyFont="1" applyFill="1" applyBorder="1" applyAlignment="1" applyProtection="1">
      <alignment vertical="center"/>
    </xf>
    <xf numFmtId="167" fontId="0" fillId="9" borderId="21" xfId="0" applyNumberFormat="1" applyFont="1" applyFill="1" applyBorder="1" applyAlignment="1">
      <alignment vertical="center"/>
    </xf>
    <xf numFmtId="167" fontId="0" fillId="9" borderId="42" xfId="0" applyNumberFormat="1" applyFont="1" applyFill="1" applyBorder="1" applyAlignment="1">
      <alignment vertical="center"/>
    </xf>
    <xf numFmtId="167" fontId="0" fillId="5" borderId="21" xfId="0" applyNumberFormat="1" applyFont="1" applyFill="1" applyBorder="1" applyAlignment="1" applyProtection="1">
      <alignment vertical="center"/>
      <protection locked="0"/>
    </xf>
    <xf numFmtId="0" fontId="22" fillId="3" borderId="0" xfId="0" applyFont="1" applyFill="1" applyAlignment="1">
      <alignment vertical="center"/>
    </xf>
    <xf numFmtId="166" fontId="0"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66" fontId="7" fillId="3" borderId="0" xfId="0" applyNumberFormat="1" applyFont="1" applyFill="1" applyBorder="1" applyAlignment="1" applyProtection="1">
      <alignment horizontal="right" vertical="center"/>
    </xf>
    <xf numFmtId="166" fontId="0" fillId="3" borderId="0" xfId="0" applyNumberFormat="1" applyFont="1" applyFill="1" applyBorder="1" applyAlignment="1" applyProtection="1">
      <alignment horizontal="right" vertical="center"/>
    </xf>
    <xf numFmtId="10" fontId="0" fillId="3"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7"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0" borderId="0" xfId="0" applyFont="1" applyFill="1" applyAlignment="1" applyProtection="1">
      <alignment vertical="center"/>
    </xf>
    <xf numFmtId="167" fontId="0" fillId="0" borderId="24" xfId="0" applyNumberFormat="1" applyFont="1" applyFill="1" applyBorder="1" applyAlignment="1" applyProtection="1">
      <alignment vertical="center"/>
      <protection locked="0"/>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5" fillId="0" borderId="0" xfId="0" applyFont="1" applyAlignment="1">
      <alignment vertical="center"/>
    </xf>
    <xf numFmtId="0" fontId="20" fillId="3" borderId="26"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26" xfId="0" applyFont="1" applyFill="1" applyBorder="1" applyAlignment="1" applyProtection="1">
      <alignment horizontal="left" vertical="center"/>
    </xf>
    <xf numFmtId="0" fontId="5" fillId="3" borderId="0" xfId="0" applyFont="1" applyFill="1" applyAlignment="1" applyProtection="1">
      <alignment horizontal="right" vertical="center"/>
    </xf>
    <xf numFmtId="0" fontId="5" fillId="3" borderId="0" xfId="0" applyFont="1" applyFill="1" applyBorder="1" applyAlignment="1" applyProtection="1">
      <alignment horizontal="center" vertical="center"/>
    </xf>
    <xf numFmtId="43" fontId="5" fillId="3" borderId="18" xfId="1" applyFont="1" applyFill="1" applyBorder="1" applyAlignment="1" applyProtection="1">
      <alignment vertical="center"/>
    </xf>
    <xf numFmtId="43" fontId="5" fillId="3" borderId="18" xfId="1" applyFont="1" applyFill="1" applyBorder="1" applyAlignment="1" applyProtection="1">
      <alignment vertical="center" wrapText="1"/>
    </xf>
    <xf numFmtId="0" fontId="5" fillId="3" borderId="18" xfId="0" applyFont="1" applyFill="1" applyBorder="1" applyAlignment="1" applyProtection="1">
      <alignment horizontal="center" vertical="center"/>
    </xf>
    <xf numFmtId="43" fontId="5" fillId="3" borderId="0" xfId="1" applyFont="1" applyFill="1" applyBorder="1" applyAlignment="1" applyProtection="1">
      <alignment vertical="center" wrapText="1"/>
    </xf>
    <xf numFmtId="43" fontId="24" fillId="0" borderId="0" xfId="1" applyFont="1" applyFill="1" applyBorder="1" applyAlignment="1">
      <alignment vertical="center"/>
    </xf>
    <xf numFmtId="0" fontId="5" fillId="0" borderId="0" xfId="0" applyFont="1" applyFill="1" applyBorder="1" applyAlignment="1">
      <alignment vertical="center"/>
    </xf>
    <xf numFmtId="43" fontId="5" fillId="7" borderId="26" xfId="1" applyFont="1" applyFill="1" applyBorder="1" applyAlignment="1" applyProtection="1">
      <alignment vertical="center"/>
    </xf>
    <xf numFmtId="164" fontId="5" fillId="3" borderId="18"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protection locked="0"/>
    </xf>
    <xf numFmtId="43" fontId="5" fillId="0" borderId="0" xfId="1" applyFont="1" applyFill="1" applyBorder="1" applyAlignment="1">
      <alignment horizontal="left" vertical="center" wrapText="1"/>
    </xf>
    <xf numFmtId="164" fontId="5" fillId="3" borderId="18" xfId="1" applyNumberFormat="1" applyFont="1" applyFill="1" applyBorder="1" applyAlignment="1" applyProtection="1">
      <alignment horizontal="right" vertical="center"/>
    </xf>
    <xf numFmtId="164" fontId="5" fillId="0" borderId="0" xfId="1" applyNumberFormat="1" applyFont="1" applyFill="1" applyBorder="1" applyAlignment="1" applyProtection="1">
      <alignment horizontal="right" vertical="center"/>
      <protection locked="0"/>
    </xf>
    <xf numFmtId="0" fontId="5" fillId="0" borderId="26" xfId="0" applyFont="1" applyBorder="1" applyAlignment="1">
      <alignment vertical="center"/>
    </xf>
    <xf numFmtId="0" fontId="5" fillId="3" borderId="27" xfId="0" applyFont="1" applyFill="1" applyBorder="1" applyAlignment="1" applyProtection="1">
      <alignment horizontal="right" vertical="center"/>
    </xf>
    <xf numFmtId="0" fontId="5" fillId="3" borderId="28" xfId="0" applyFont="1" applyFill="1" applyBorder="1" applyAlignment="1" applyProtection="1">
      <alignment horizontal="right" vertical="center"/>
    </xf>
    <xf numFmtId="0" fontId="5" fillId="3" borderId="28" xfId="0" applyFont="1" applyFill="1" applyBorder="1" applyAlignment="1" applyProtection="1">
      <alignment vertical="center"/>
    </xf>
    <xf numFmtId="0" fontId="5" fillId="3" borderId="11" xfId="0" applyFont="1" applyFill="1" applyBorder="1" applyAlignment="1" applyProtection="1">
      <alignment vertical="center"/>
    </xf>
    <xf numFmtId="0" fontId="20" fillId="2" borderId="5" xfId="0" applyFont="1" applyFill="1" applyBorder="1" applyAlignment="1" applyProtection="1">
      <alignment vertical="center"/>
    </xf>
    <xf numFmtId="0" fontId="20" fillId="2" borderId="4" xfId="0" applyFont="1" applyFill="1" applyBorder="1" applyAlignment="1" applyProtection="1">
      <alignment vertical="center"/>
    </xf>
    <xf numFmtId="167" fontId="0" fillId="9" borderId="44" xfId="0" applyNumberFormat="1" applyFont="1" applyFill="1" applyBorder="1" applyAlignment="1">
      <alignment vertical="center"/>
    </xf>
    <xf numFmtId="0" fontId="20" fillId="10" borderId="3" xfId="0" applyFont="1" applyFill="1" applyBorder="1" applyAlignment="1">
      <alignment horizontal="centerContinuous" vertical="center" wrapText="1"/>
    </xf>
    <xf numFmtId="0" fontId="20" fillId="10" borderId="4" xfId="0" applyFont="1" applyFill="1" applyBorder="1" applyAlignment="1">
      <alignment horizontal="centerContinuous" vertical="center" wrapText="1"/>
    </xf>
    <xf numFmtId="0" fontId="20" fillId="10" borderId="5" xfId="0" applyFont="1" applyFill="1" applyBorder="1" applyAlignment="1">
      <alignment horizontal="centerContinuous" vertical="center" wrapText="1"/>
    </xf>
    <xf numFmtId="3" fontId="5" fillId="5" borderId="6" xfId="0" applyNumberFormat="1" applyFont="1" applyFill="1" applyBorder="1" applyAlignment="1" applyProtection="1">
      <alignment horizontal="center" vertical="center"/>
      <protection locked="0"/>
    </xf>
    <xf numFmtId="0" fontId="20" fillId="16" borderId="6" xfId="0" applyFont="1" applyFill="1" applyBorder="1" applyAlignment="1">
      <alignment horizontal="center" vertical="center" wrapText="1"/>
    </xf>
    <xf numFmtId="4" fontId="5" fillId="16" borderId="6" xfId="0" applyNumberFormat="1" applyFont="1" applyFill="1" applyBorder="1" applyAlignment="1" applyProtection="1">
      <alignment horizontal="center" vertical="center"/>
    </xf>
    <xf numFmtId="0" fontId="9" fillId="2" borderId="10" xfId="0" applyFont="1" applyFill="1" applyBorder="1" applyAlignment="1">
      <alignment vertical="center"/>
    </xf>
    <xf numFmtId="0" fontId="9" fillId="2" borderId="12" xfId="0" applyFont="1" applyFill="1" applyBorder="1" applyAlignment="1">
      <alignment vertical="center"/>
    </xf>
    <xf numFmtId="0" fontId="9" fillId="2" borderId="12" xfId="0" applyFont="1" applyFill="1" applyBorder="1" applyAlignment="1">
      <alignment horizontal="right" vertical="center"/>
    </xf>
    <xf numFmtId="0" fontId="9" fillId="2" borderId="29" xfId="0" applyFont="1" applyFill="1" applyBorder="1" applyAlignment="1">
      <alignment vertical="center"/>
    </xf>
    <xf numFmtId="3" fontId="5" fillId="16" borderId="6" xfId="0" applyNumberFormat="1" applyFont="1" applyFill="1" applyBorder="1" applyAlignment="1" applyProtection="1">
      <alignment horizontal="center" vertical="center"/>
    </xf>
    <xf numFmtId="0" fontId="20" fillId="3" borderId="0" xfId="0" applyFont="1" applyFill="1" applyBorder="1" applyAlignment="1" applyProtection="1">
      <alignment horizontal="left" vertical="center"/>
    </xf>
    <xf numFmtId="3" fontId="5" fillId="0" borderId="6" xfId="0" applyNumberFormat="1" applyFont="1" applyBorder="1" applyAlignment="1" applyProtection="1">
      <alignment horizontal="center" vertical="center"/>
      <protection locked="0"/>
    </xf>
    <xf numFmtId="4" fontId="5" fillId="5" borderId="6" xfId="0" applyNumberFormat="1" applyFont="1" applyFill="1" applyBorder="1" applyAlignment="1" applyProtection="1">
      <alignment horizontal="center" vertical="center"/>
      <protection locked="0"/>
    </xf>
    <xf numFmtId="4" fontId="5" fillId="0" borderId="6" xfId="0" applyNumberFormat="1" applyFont="1" applyBorder="1" applyAlignment="1" applyProtection="1">
      <alignment horizontal="center" vertical="center"/>
      <protection locked="0"/>
    </xf>
    <xf numFmtId="169" fontId="5" fillId="6" borderId="6" xfId="1" applyNumberFormat="1" applyFont="1" applyFill="1" applyBorder="1" applyAlignment="1" applyProtection="1">
      <alignment horizontal="center" vertical="center" wrapText="1"/>
      <protection locked="0"/>
    </xf>
    <xf numFmtId="0" fontId="12" fillId="3" borderId="0" xfId="0" applyFont="1" applyFill="1" applyBorder="1" applyAlignment="1">
      <alignment horizontal="center" vertical="center"/>
    </xf>
    <xf numFmtId="0" fontId="9" fillId="17" borderId="28" xfId="0" applyFont="1" applyFill="1" applyBorder="1" applyAlignment="1">
      <alignment vertical="center"/>
    </xf>
    <xf numFmtId="0" fontId="0" fillId="17" borderId="28" xfId="0" applyFont="1" applyFill="1" applyBorder="1" applyAlignment="1">
      <alignment vertical="center"/>
    </xf>
    <xf numFmtId="0" fontId="27" fillId="17" borderId="0" xfId="0" applyFont="1" applyFill="1" applyBorder="1" applyAlignment="1" applyProtection="1">
      <alignment horizontal="left" vertical="center" indent="4"/>
    </xf>
    <xf numFmtId="0" fontId="5" fillId="17" borderId="0" xfId="0" applyFont="1" applyFill="1" applyBorder="1" applyAlignment="1" applyProtection="1">
      <alignment vertical="center"/>
    </xf>
    <xf numFmtId="167" fontId="0" fillId="13" borderId="0" xfId="0" applyNumberFormat="1" applyFont="1" applyFill="1" applyBorder="1" applyAlignment="1">
      <alignment vertical="center"/>
    </xf>
    <xf numFmtId="0" fontId="8" fillId="10" borderId="20" xfId="0" applyFont="1" applyFill="1" applyBorder="1" applyAlignment="1">
      <alignment horizontal="center" vertical="center"/>
    </xf>
    <xf numFmtId="0" fontId="2" fillId="10" borderId="32" xfId="0" applyFont="1" applyFill="1" applyBorder="1" applyAlignment="1">
      <alignment horizontal="centerContinuous" vertical="center" wrapText="1"/>
    </xf>
    <xf numFmtId="0" fontId="20" fillId="3" borderId="0" xfId="0" applyFont="1" applyFill="1" applyBorder="1" applyAlignment="1" applyProtection="1">
      <alignment horizontal="right" vertical="center"/>
    </xf>
    <xf numFmtId="4" fontId="20" fillId="16" borderId="6" xfId="0" applyNumberFormat="1" applyFont="1" applyFill="1" applyBorder="1" applyAlignment="1" applyProtection="1">
      <alignment horizontal="center" vertical="center"/>
    </xf>
    <xf numFmtId="0" fontId="20" fillId="18" borderId="45" xfId="0" applyFont="1" applyFill="1" applyBorder="1" applyAlignment="1" applyProtection="1">
      <alignment horizontal="center" vertical="center" wrapText="1"/>
    </xf>
    <xf numFmtId="0" fontId="8" fillId="18" borderId="40" xfId="0" applyFont="1" applyFill="1" applyBorder="1" applyAlignment="1">
      <alignment horizontal="center" vertical="center"/>
    </xf>
    <xf numFmtId="0" fontId="8" fillId="18" borderId="39" xfId="0" applyFont="1" applyFill="1" applyBorder="1" applyAlignment="1">
      <alignment horizontal="center" vertical="center"/>
    </xf>
    <xf numFmtId="0" fontId="7" fillId="3" borderId="18" xfId="0" applyFont="1" applyFill="1" applyBorder="1" applyAlignment="1">
      <alignment horizontal="right" vertical="center"/>
    </xf>
    <xf numFmtId="0" fontId="7" fillId="3" borderId="11" xfId="0" applyFont="1" applyFill="1" applyBorder="1" applyAlignment="1">
      <alignment horizontal="right" vertical="center"/>
    </xf>
    <xf numFmtId="4" fontId="20" fillId="18" borderId="6" xfId="0" applyNumberFormat="1" applyFont="1" applyFill="1" applyBorder="1" applyAlignment="1" applyProtection="1">
      <alignment horizontal="center" vertical="center"/>
    </xf>
    <xf numFmtId="4" fontId="5" fillId="18" borderId="6" xfId="0" applyNumberFormat="1" applyFont="1" applyFill="1" applyBorder="1" applyAlignment="1" applyProtection="1">
      <alignment horizontal="center" vertical="center"/>
    </xf>
    <xf numFmtId="0" fontId="0" fillId="17" borderId="27" xfId="0" applyFont="1" applyFill="1" applyBorder="1" applyAlignment="1">
      <alignment vertical="center"/>
    </xf>
    <xf numFmtId="0" fontId="0" fillId="17" borderId="11" xfId="0" applyFont="1" applyFill="1" applyBorder="1" applyAlignment="1">
      <alignment vertical="center"/>
    </xf>
    <xf numFmtId="43" fontId="20" fillId="4" borderId="0" xfId="1" applyFont="1" applyFill="1" applyBorder="1" applyAlignment="1" applyProtection="1">
      <alignment horizontal="right" vertical="center"/>
    </xf>
    <xf numFmtId="43" fontId="24" fillId="4" borderId="0" xfId="1" applyFont="1" applyFill="1" applyBorder="1" applyAlignment="1" applyProtection="1">
      <alignment horizontal="right" vertical="center"/>
    </xf>
    <xf numFmtId="43" fontId="5" fillId="7" borderId="0" xfId="1" applyFont="1" applyFill="1" applyBorder="1" applyAlignment="1" applyProtection="1">
      <alignment horizontal="right" vertical="center"/>
    </xf>
    <xf numFmtId="0" fontId="15" fillId="3" borderId="0" xfId="0" applyFont="1" applyFill="1" applyBorder="1" applyAlignment="1">
      <alignment horizontal="right" vertical="center"/>
    </xf>
    <xf numFmtId="0" fontId="8" fillId="8" borderId="30" xfId="0" applyFont="1" applyFill="1" applyBorder="1" applyAlignment="1">
      <alignment horizontal="center" vertical="center" wrapText="1"/>
    </xf>
    <xf numFmtId="0" fontId="0" fillId="3" borderId="12" xfId="0" applyFont="1" applyFill="1" applyBorder="1" applyAlignment="1">
      <alignment vertical="center"/>
    </xf>
    <xf numFmtId="166" fontId="0" fillId="3" borderId="32" xfId="0" applyNumberFormat="1" applyFont="1" applyFill="1" applyBorder="1" applyAlignment="1" applyProtection="1">
      <alignment vertical="center"/>
    </xf>
    <xf numFmtId="166" fontId="0" fillId="3" borderId="7" xfId="0" applyNumberFormat="1" applyFont="1" applyFill="1" applyBorder="1" applyAlignment="1" applyProtection="1">
      <alignment vertical="center"/>
    </xf>
    <xf numFmtId="0" fontId="7" fillId="3" borderId="16" xfId="0" quotePrefix="1" applyFont="1" applyFill="1" applyBorder="1" applyAlignment="1" applyProtection="1">
      <alignment horizontal="right" vertical="center"/>
    </xf>
    <xf numFmtId="166" fontId="0" fillId="3" borderId="33" xfId="0" applyNumberFormat="1" applyFont="1" applyFill="1" applyBorder="1" applyAlignment="1" applyProtection="1">
      <alignment vertical="center"/>
    </xf>
    <xf numFmtId="166" fontId="0" fillId="3" borderId="4" xfId="0" applyNumberFormat="1" applyFont="1" applyFill="1" applyBorder="1" applyAlignment="1" applyProtection="1">
      <alignment vertical="center"/>
    </xf>
    <xf numFmtId="0" fontId="7" fillId="3" borderId="53" xfId="0" quotePrefix="1" applyFont="1" applyFill="1" applyBorder="1" applyAlignment="1" applyProtection="1">
      <alignment horizontal="right" vertical="center"/>
    </xf>
    <xf numFmtId="166" fontId="0" fillId="3" borderId="34" xfId="0" applyNumberFormat="1" applyFont="1" applyFill="1" applyBorder="1" applyAlignment="1" applyProtection="1">
      <alignment vertical="center"/>
    </xf>
    <xf numFmtId="0" fontId="7" fillId="3" borderId="55" xfId="0" quotePrefix="1" applyFont="1" applyFill="1" applyBorder="1" applyAlignment="1" applyProtection="1">
      <alignment horizontal="right" vertical="center"/>
    </xf>
    <xf numFmtId="0" fontId="8" fillId="3" borderId="29" xfId="0" applyFont="1" applyFill="1" applyBorder="1" applyAlignment="1">
      <alignment horizontal="right" vertical="center"/>
    </xf>
    <xf numFmtId="0" fontId="8" fillId="3" borderId="18" xfId="0" applyFont="1" applyFill="1" applyBorder="1" applyAlignment="1">
      <alignment horizontal="right" vertical="center"/>
    </xf>
    <xf numFmtId="0" fontId="8" fillId="3" borderId="11" xfId="0" applyFont="1" applyFill="1" applyBorder="1" applyAlignment="1">
      <alignment horizontal="right" vertical="center"/>
    </xf>
    <xf numFmtId="0" fontId="0" fillId="3" borderId="10" xfId="0" applyFont="1" applyFill="1" applyBorder="1" applyAlignment="1">
      <alignment vertical="center"/>
    </xf>
    <xf numFmtId="0" fontId="0" fillId="3" borderId="27" xfId="0" applyFont="1" applyFill="1" applyBorder="1" applyAlignment="1">
      <alignment vertical="center"/>
    </xf>
    <xf numFmtId="0" fontId="0" fillId="17" borderId="0" xfId="0" applyFont="1" applyFill="1" applyBorder="1" applyAlignment="1">
      <alignment vertical="center"/>
    </xf>
    <xf numFmtId="0" fontId="0" fillId="17" borderId="0" xfId="0" applyFont="1" applyFill="1" applyBorder="1" applyAlignment="1">
      <alignment horizontal="right" vertical="center"/>
    </xf>
    <xf numFmtId="3" fontId="0" fillId="17" borderId="0" xfId="0" applyNumberFormat="1" applyFont="1" applyFill="1" applyBorder="1" applyAlignment="1">
      <alignment horizontal="center" vertical="center"/>
    </xf>
    <xf numFmtId="6" fontId="0" fillId="17" borderId="0" xfId="0" applyNumberFormat="1" applyFont="1" applyFill="1" applyBorder="1" applyAlignment="1">
      <alignment horizontal="center" vertical="center"/>
    </xf>
    <xf numFmtId="168" fontId="0" fillId="17" borderId="0" xfId="0" applyNumberFormat="1" applyFont="1" applyFill="1" applyBorder="1" applyAlignment="1">
      <alignment horizontal="center" vertical="center"/>
    </xf>
    <xf numFmtId="168" fontId="0" fillId="17" borderId="0" xfId="0" applyNumberFormat="1" applyFont="1" applyFill="1" applyBorder="1" applyAlignment="1">
      <alignment vertical="center"/>
    </xf>
    <xf numFmtId="0" fontId="31" fillId="17" borderId="28" xfId="0" applyFont="1" applyFill="1" applyBorder="1" applyAlignment="1">
      <alignment vertical="center"/>
    </xf>
    <xf numFmtId="169" fontId="5" fillId="20" borderId="6" xfId="1" applyNumberFormat="1" applyFont="1" applyFill="1" applyBorder="1" applyAlignment="1" applyProtection="1">
      <alignment horizontal="center" vertical="center" wrapText="1"/>
    </xf>
    <xf numFmtId="167" fontId="7" fillId="10" borderId="2" xfId="0" applyNumberFormat="1" applyFont="1" applyFill="1" applyBorder="1" applyAlignment="1" applyProtection="1">
      <alignment horizontal="right" vertical="center"/>
    </xf>
    <xf numFmtId="167" fontId="0" fillId="10" borderId="20" xfId="0" applyNumberFormat="1" applyFont="1" applyFill="1" applyBorder="1" applyAlignment="1">
      <alignment vertical="center"/>
    </xf>
    <xf numFmtId="2" fontId="5" fillId="10" borderId="6" xfId="0" applyNumberFormat="1" applyFont="1" applyFill="1" applyBorder="1" applyAlignment="1" applyProtection="1">
      <alignment horizontal="center" vertical="center"/>
    </xf>
    <xf numFmtId="3" fontId="7" fillId="10" borderId="6" xfId="0" applyNumberFormat="1" applyFont="1" applyFill="1" applyBorder="1" applyAlignment="1">
      <alignment horizontal="center" vertical="center"/>
    </xf>
    <xf numFmtId="3" fontId="7" fillId="18" borderId="6" xfId="0" applyNumberFormat="1" applyFont="1" applyFill="1" applyBorder="1" applyAlignment="1">
      <alignment horizontal="center" vertical="center"/>
    </xf>
    <xf numFmtId="0" fontId="15" fillId="2" borderId="3" xfId="0" applyFont="1" applyFill="1" applyBorder="1" applyAlignment="1" applyProtection="1">
      <alignment vertical="center"/>
    </xf>
    <xf numFmtId="0" fontId="15" fillId="2" borderId="4" xfId="0" applyFont="1" applyFill="1" applyBorder="1" applyAlignment="1" applyProtection="1">
      <alignment vertical="center"/>
    </xf>
    <xf numFmtId="0" fontId="2" fillId="3" borderId="0" xfId="0" applyFont="1" applyFill="1" applyBorder="1" applyAlignment="1">
      <alignment horizontal="right" vertical="center"/>
    </xf>
    <xf numFmtId="0" fontId="5" fillId="17" borderId="0" xfId="0" applyFont="1" applyFill="1" applyBorder="1" applyAlignment="1" applyProtection="1">
      <alignment horizontal="left" vertical="center" indent="2"/>
    </xf>
    <xf numFmtId="0" fontId="0" fillId="0" borderId="0" xfId="0" applyFont="1" applyBorder="1" applyAlignment="1">
      <alignment vertical="center"/>
    </xf>
    <xf numFmtId="0" fontId="33" fillId="0" borderId="0" xfId="0" applyFont="1" applyBorder="1" applyAlignment="1">
      <alignment horizontal="center" vertical="center"/>
    </xf>
    <xf numFmtId="0" fontId="0" fillId="5" borderId="6" xfId="0" applyFont="1" applyFill="1" applyBorder="1" applyAlignment="1" applyProtection="1">
      <alignment vertical="center" wrapText="1"/>
      <protection locked="0"/>
    </xf>
    <xf numFmtId="0" fontId="0" fillId="0" borderId="0" xfId="0" applyFont="1" applyBorder="1" applyAlignment="1">
      <alignment horizontal="left" vertical="center"/>
    </xf>
    <xf numFmtId="0" fontId="0" fillId="3" borderId="0" xfId="0" applyFont="1" applyFill="1" applyBorder="1" applyAlignment="1">
      <alignment horizontal="left" vertical="center"/>
    </xf>
    <xf numFmtId="0" fontId="0" fillId="3" borderId="18" xfId="0" applyFont="1" applyFill="1" applyBorder="1" applyAlignment="1">
      <alignment horizontal="left" vertical="center"/>
    </xf>
    <xf numFmtId="172" fontId="0" fillId="5" borderId="6" xfId="0" applyNumberFormat="1" applyFont="1" applyFill="1" applyBorder="1" applyAlignment="1" applyProtection="1">
      <alignment horizontal="left" vertical="center" wrapText="1"/>
      <protection locked="0"/>
    </xf>
    <xf numFmtId="0" fontId="0" fillId="3" borderId="28" xfId="0" applyFont="1" applyFill="1" applyBorder="1" applyAlignment="1">
      <alignment horizontal="left" vertical="center"/>
    </xf>
    <xf numFmtId="0" fontId="0" fillId="3" borderId="12" xfId="0" applyFont="1" applyFill="1" applyBorder="1" applyAlignment="1">
      <alignment horizontal="left" vertical="center"/>
    </xf>
    <xf numFmtId="0" fontId="0" fillId="3" borderId="29" xfId="0" applyFont="1" applyFill="1" applyBorder="1" applyAlignment="1">
      <alignment vertical="center"/>
    </xf>
    <xf numFmtId="0" fontId="0" fillId="3" borderId="26" xfId="0" applyFont="1" applyFill="1" applyBorder="1" applyAlignment="1" applyProtection="1">
      <alignment vertical="center"/>
    </xf>
    <xf numFmtId="0" fontId="0" fillId="10" borderId="7" xfId="0" applyFont="1" applyFill="1" applyBorder="1" applyAlignment="1">
      <alignment horizontal="centerContinuous" vertical="center"/>
    </xf>
    <xf numFmtId="0" fontId="0" fillId="10" borderId="16" xfId="0" applyFont="1" applyFill="1" applyBorder="1" applyAlignment="1">
      <alignment horizontal="centerContinuous" vertical="center"/>
    </xf>
    <xf numFmtId="0" fontId="0" fillId="17" borderId="26" xfId="0" applyFont="1" applyFill="1" applyBorder="1" applyAlignment="1">
      <alignment vertical="center"/>
    </xf>
    <xf numFmtId="0" fontId="33" fillId="2" borderId="11" xfId="0" applyFont="1" applyFill="1" applyBorder="1" applyAlignment="1">
      <alignment horizontal="centerContinuous" vertical="center"/>
    </xf>
    <xf numFmtId="0" fontId="2" fillId="3" borderId="18" xfId="0" applyFont="1" applyFill="1" applyBorder="1" applyAlignment="1">
      <alignment horizontal="right" vertical="center"/>
    </xf>
    <xf numFmtId="0" fontId="15" fillId="2" borderId="5" xfId="0" applyFont="1" applyFill="1" applyBorder="1" applyAlignment="1" applyProtection="1">
      <alignment vertical="center"/>
    </xf>
    <xf numFmtId="167" fontId="0" fillId="9" borderId="57" xfId="0" applyNumberFormat="1" applyFont="1" applyFill="1" applyBorder="1" applyAlignment="1">
      <alignment vertical="center"/>
    </xf>
    <xf numFmtId="0" fontId="0" fillId="3" borderId="10" xfId="0" applyFont="1" applyFill="1" applyBorder="1" applyAlignment="1" applyProtection="1">
      <alignment vertical="center"/>
    </xf>
    <xf numFmtId="0" fontId="0" fillId="3" borderId="29" xfId="0" applyFont="1" applyFill="1" applyBorder="1" applyAlignment="1" applyProtection="1">
      <alignment vertical="center"/>
    </xf>
    <xf numFmtId="0" fontId="0" fillId="3" borderId="27" xfId="0" applyFont="1" applyFill="1" applyBorder="1" applyAlignment="1" applyProtection="1">
      <alignment vertical="center"/>
    </xf>
    <xf numFmtId="0" fontId="0" fillId="3" borderId="0"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8" xfId="0" applyFont="1" applyFill="1" applyBorder="1" applyAlignment="1" applyProtection="1">
      <alignment horizontal="left" vertical="center"/>
    </xf>
    <xf numFmtId="0" fontId="0" fillId="3" borderId="11" xfId="0" applyFont="1" applyFill="1" applyBorder="1" applyAlignment="1" applyProtection="1">
      <alignment horizontal="left" vertical="center"/>
    </xf>
    <xf numFmtId="0" fontId="5" fillId="3" borderId="0" xfId="0" applyFont="1" applyFill="1" applyBorder="1" applyAlignment="1">
      <alignment vertical="center"/>
    </xf>
    <xf numFmtId="4" fontId="0" fillId="17" borderId="28" xfId="0" applyNumberFormat="1" applyFont="1" applyFill="1" applyBorder="1" applyAlignment="1">
      <alignment vertical="center"/>
    </xf>
    <xf numFmtId="0" fontId="5" fillId="3" borderId="0" xfId="0" applyFont="1" applyFill="1" applyBorder="1" applyAlignment="1">
      <alignment vertical="center" wrapText="1"/>
    </xf>
    <xf numFmtId="0" fontId="15" fillId="2" borderId="1" xfId="0" applyFont="1" applyFill="1" applyBorder="1" applyAlignment="1" applyProtection="1">
      <alignment vertical="center"/>
    </xf>
    <xf numFmtId="0" fontId="15" fillId="2" borderId="13" xfId="0" applyFont="1" applyFill="1" applyBorder="1" applyAlignment="1" applyProtection="1">
      <alignment vertical="center"/>
    </xf>
    <xf numFmtId="0" fontId="20" fillId="2" borderId="13" xfId="0" applyFont="1" applyFill="1" applyBorder="1" applyAlignment="1" applyProtection="1">
      <alignment vertical="center"/>
    </xf>
    <xf numFmtId="0" fontId="20" fillId="2" borderId="51" xfId="0" applyFont="1" applyFill="1" applyBorder="1" applyAlignment="1" applyProtection="1">
      <alignment vertical="center"/>
    </xf>
    <xf numFmtId="0" fontId="0" fillId="3" borderId="0" xfId="0" applyFont="1" applyFill="1" applyBorder="1" applyAlignment="1">
      <alignment horizontal="left" vertical="center" indent="1"/>
    </xf>
    <xf numFmtId="0" fontId="0" fillId="3" borderId="0" xfId="0" applyFont="1" applyFill="1" applyBorder="1" applyAlignment="1">
      <alignment horizontal="center" vertical="center"/>
    </xf>
    <xf numFmtId="3" fontId="0" fillId="5" borderId="6" xfId="0" applyNumberFormat="1" applyFont="1" applyFill="1" applyBorder="1" applyAlignment="1" applyProtection="1">
      <alignment horizontal="center" vertical="center"/>
      <protection locked="0"/>
    </xf>
    <xf numFmtId="167" fontId="0" fillId="9" borderId="3" xfId="0" applyNumberFormat="1" applyFont="1" applyFill="1" applyBorder="1" applyAlignment="1">
      <alignment vertical="center"/>
    </xf>
    <xf numFmtId="0" fontId="0" fillId="5" borderId="6"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0" fontId="0" fillId="5" borderId="21" xfId="4" applyNumberFormat="1" applyFont="1" applyFill="1" applyBorder="1" applyAlignment="1" applyProtection="1">
      <alignment horizontal="center" vertical="center"/>
      <protection locked="0"/>
    </xf>
    <xf numFmtId="0" fontId="0" fillId="5" borderId="21" xfId="0" applyFont="1" applyFill="1" applyBorder="1" applyAlignment="1" applyProtection="1">
      <alignment horizontal="center" vertical="center"/>
      <protection locked="0"/>
    </xf>
    <xf numFmtId="0" fontId="0" fillId="5" borderId="15" xfId="0" applyFont="1" applyFill="1" applyBorder="1" applyAlignment="1" applyProtection="1">
      <alignment vertical="center"/>
      <protection locked="0"/>
    </xf>
    <xf numFmtId="3" fontId="0" fillId="5" borderId="15" xfId="0" applyNumberFormat="1" applyFont="1" applyFill="1" applyBorder="1" applyAlignment="1" applyProtection="1">
      <alignment horizontal="center" vertical="center"/>
      <protection locked="0"/>
    </xf>
    <xf numFmtId="10" fontId="0" fillId="5" borderId="20" xfId="4" applyNumberFormat="1" applyFont="1" applyFill="1" applyBorder="1" applyAlignment="1" applyProtection="1">
      <alignment horizontal="center" vertical="center"/>
      <protection locked="0"/>
    </xf>
    <xf numFmtId="0" fontId="0" fillId="5" borderId="23" xfId="0" applyFont="1" applyFill="1" applyBorder="1" applyAlignment="1" applyProtection="1">
      <alignment vertical="center"/>
      <protection locked="0"/>
    </xf>
    <xf numFmtId="3" fontId="0" fillId="5" borderId="23" xfId="0" applyNumberFormat="1" applyFont="1" applyFill="1" applyBorder="1" applyAlignment="1" applyProtection="1">
      <alignment horizontal="center" vertical="center"/>
      <protection locked="0"/>
    </xf>
    <xf numFmtId="10" fontId="0" fillId="5" borderId="24" xfId="4" applyNumberFormat="1" applyFont="1" applyFill="1" applyBorder="1" applyAlignment="1" applyProtection="1">
      <alignment horizontal="center" vertical="center"/>
      <protection locked="0"/>
    </xf>
    <xf numFmtId="167" fontId="0" fillId="9" borderId="58" xfId="0" applyNumberFormat="1" applyFont="1" applyFill="1" applyBorder="1" applyAlignment="1">
      <alignment vertical="center"/>
    </xf>
    <xf numFmtId="3" fontId="0" fillId="18" borderId="32" xfId="0" applyNumberFormat="1" applyFont="1" applyFill="1" applyBorder="1" applyAlignment="1">
      <alignment horizontal="centerContinuous" vertical="center" wrapText="1"/>
    </xf>
    <xf numFmtId="3" fontId="0" fillId="18" borderId="7" xfId="0" applyNumberFormat="1" applyFont="1" applyFill="1" applyBorder="1" applyAlignment="1">
      <alignment horizontal="centerContinuous" vertical="center" wrapText="1"/>
    </xf>
    <xf numFmtId="3" fontId="0" fillId="18" borderId="16" xfId="0" applyNumberFormat="1" applyFont="1" applyFill="1" applyBorder="1" applyAlignment="1">
      <alignment horizontal="centerContinuous" vertical="center" wrapText="1"/>
    </xf>
    <xf numFmtId="3" fontId="0" fillId="18" borderId="34" xfId="0" applyNumberFormat="1" applyFont="1" applyFill="1" applyBorder="1" applyAlignment="1">
      <alignment horizontal="centerContinuous" vertical="center" wrapText="1"/>
    </xf>
    <xf numFmtId="3" fontId="0" fillId="18" borderId="54" xfId="0" applyNumberFormat="1" applyFont="1" applyFill="1" applyBorder="1" applyAlignment="1">
      <alignment horizontal="centerContinuous" vertical="center" wrapText="1"/>
    </xf>
    <xf numFmtId="3" fontId="0" fillId="18" borderId="55" xfId="0" applyNumberFormat="1" applyFont="1" applyFill="1" applyBorder="1" applyAlignment="1">
      <alignment horizontal="centerContinuous" vertical="center" wrapText="1"/>
    </xf>
    <xf numFmtId="3" fontId="0" fillId="10" borderId="32" xfId="0" applyNumberFormat="1" applyFont="1" applyFill="1" applyBorder="1" applyAlignment="1">
      <alignment horizontal="centerContinuous" vertical="center" wrapText="1"/>
    </xf>
    <xf numFmtId="3" fontId="0" fillId="10" borderId="7" xfId="0" applyNumberFormat="1" applyFont="1" applyFill="1" applyBorder="1" applyAlignment="1">
      <alignment horizontal="centerContinuous" vertical="center" wrapText="1"/>
    </xf>
    <xf numFmtId="3" fontId="0" fillId="10" borderId="16" xfId="0" applyNumberFormat="1" applyFont="1" applyFill="1" applyBorder="1" applyAlignment="1">
      <alignment horizontal="centerContinuous" vertical="center" wrapText="1"/>
    </xf>
    <xf numFmtId="3" fontId="0" fillId="10" borderId="34" xfId="0" applyNumberFormat="1" applyFont="1" applyFill="1" applyBorder="1" applyAlignment="1">
      <alignment horizontal="centerContinuous" vertical="center" wrapText="1"/>
    </xf>
    <xf numFmtId="3" fontId="0" fillId="10" borderId="54" xfId="0" applyNumberFormat="1" applyFont="1" applyFill="1" applyBorder="1" applyAlignment="1">
      <alignment horizontal="centerContinuous" vertical="center" wrapText="1"/>
    </xf>
    <xf numFmtId="3" fontId="0" fillId="10" borderId="55" xfId="0" applyNumberFormat="1" applyFont="1" applyFill="1" applyBorder="1" applyAlignment="1">
      <alignment horizontal="centerContinuous" vertical="center" wrapText="1"/>
    </xf>
    <xf numFmtId="9" fontId="0" fillId="18" borderId="20" xfId="0" applyNumberFormat="1" applyFont="1" applyFill="1" applyBorder="1" applyAlignment="1">
      <alignment vertical="center"/>
    </xf>
    <xf numFmtId="9" fontId="0" fillId="18" borderId="21" xfId="0" applyNumberFormat="1" applyFont="1" applyFill="1" applyBorder="1" applyAlignment="1">
      <alignment vertical="center"/>
    </xf>
    <xf numFmtId="9" fontId="0" fillId="18" borderId="24" xfId="0" applyNumberFormat="1" applyFont="1" applyFill="1" applyBorder="1" applyAlignment="1">
      <alignment vertical="center"/>
    </xf>
    <xf numFmtId="167" fontId="0" fillId="5" borderId="20" xfId="4" applyNumberFormat="1" applyFont="1" applyFill="1" applyBorder="1" applyAlignment="1" applyProtection="1">
      <alignment vertical="center"/>
      <protection locked="0"/>
    </xf>
    <xf numFmtId="167" fontId="0" fillId="5" borderId="21" xfId="4" applyNumberFormat="1" applyFont="1" applyFill="1" applyBorder="1" applyAlignment="1" applyProtection="1">
      <alignment vertical="center"/>
      <protection locked="0"/>
    </xf>
    <xf numFmtId="167" fontId="0" fillId="5" borderId="24" xfId="4" applyNumberFormat="1" applyFont="1" applyFill="1" applyBorder="1" applyAlignment="1" applyProtection="1">
      <alignment vertical="center"/>
      <protection locked="0"/>
    </xf>
    <xf numFmtId="167" fontId="0" fillId="18" borderId="42" xfId="0" applyNumberFormat="1" applyFont="1" applyFill="1" applyBorder="1" applyAlignment="1">
      <alignment vertical="center"/>
    </xf>
    <xf numFmtId="167" fontId="0" fillId="18" borderId="21" xfId="0" applyNumberFormat="1" applyFont="1" applyFill="1" applyBorder="1" applyAlignment="1">
      <alignment vertical="center"/>
    </xf>
    <xf numFmtId="4" fontId="23" fillId="15" borderId="6" xfId="0" applyNumberFormat="1" applyFont="1" applyFill="1" applyBorder="1" applyAlignment="1" applyProtection="1">
      <alignment horizontal="center" vertical="center"/>
    </xf>
    <xf numFmtId="0" fontId="5" fillId="3" borderId="0" xfId="0" applyFont="1" applyFill="1" applyBorder="1" applyAlignment="1">
      <alignment horizontal="center" vertical="center" wrapText="1"/>
    </xf>
    <xf numFmtId="174" fontId="0" fillId="5" borderId="6" xfId="0" applyNumberFormat="1" applyFont="1" applyFill="1" applyBorder="1" applyAlignment="1" applyProtection="1">
      <alignment horizontal="center" vertical="center"/>
      <protection locked="0"/>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indent="1"/>
    </xf>
    <xf numFmtId="0" fontId="34" fillId="3" borderId="0" xfId="0" applyFont="1" applyFill="1" applyBorder="1" applyAlignment="1">
      <alignment horizontal="right" vertical="center"/>
    </xf>
    <xf numFmtId="175" fontId="5" fillId="5" borderId="6"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indent="1"/>
    </xf>
    <xf numFmtId="0" fontId="5" fillId="17"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indent="2"/>
    </xf>
    <xf numFmtId="0" fontId="20" fillId="10" borderId="6" xfId="0" applyFont="1" applyFill="1" applyBorder="1" applyAlignment="1">
      <alignment horizontal="center" vertical="center" wrapText="1"/>
    </xf>
    <xf numFmtId="0" fontId="5" fillId="0" borderId="0" xfId="0" applyFont="1" applyBorder="1" applyAlignment="1">
      <alignment vertical="center"/>
    </xf>
    <xf numFmtId="3" fontId="20" fillId="18" borderId="6" xfId="0" applyNumberFormat="1" applyFont="1" applyFill="1" applyBorder="1" applyAlignment="1" applyProtection="1">
      <alignment horizontal="center" vertical="center"/>
    </xf>
    <xf numFmtId="3" fontId="20" fillId="16" borderId="6" xfId="0" applyNumberFormat="1" applyFont="1" applyFill="1" applyBorder="1" applyAlignment="1" applyProtection="1">
      <alignment horizontal="center" vertical="center"/>
    </xf>
    <xf numFmtId="3" fontId="20" fillId="10" borderId="6"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5" fillId="3" borderId="0" xfId="0" applyFont="1" applyFill="1" applyBorder="1" applyAlignment="1" applyProtection="1">
      <alignment horizontal="left" vertical="center" indent="3"/>
    </xf>
    <xf numFmtId="14" fontId="5" fillId="5" borderId="6" xfId="0" applyNumberFormat="1" applyFont="1" applyFill="1" applyBorder="1" applyAlignment="1" applyProtection="1">
      <alignment horizontal="center" vertical="center"/>
      <protection locked="0"/>
    </xf>
    <xf numFmtId="0" fontId="20" fillId="10" borderId="6" xfId="0" applyFont="1" applyFill="1" applyBorder="1" applyAlignment="1" applyProtection="1">
      <alignment horizontal="center" vertical="center" wrapText="1"/>
    </xf>
    <xf numFmtId="0" fontId="0" fillId="17" borderId="29" xfId="0" applyFont="1" applyFill="1" applyBorder="1" applyAlignment="1">
      <alignment horizontal="right" vertical="center"/>
    </xf>
    <xf numFmtId="0" fontId="7" fillId="3" borderId="51" xfId="0" applyFont="1" applyFill="1" applyBorder="1" applyAlignment="1">
      <alignment horizontal="right" vertical="center"/>
    </xf>
    <xf numFmtId="4" fontId="0" fillId="13" borderId="52" xfId="0" applyNumberFormat="1" applyFont="1" applyFill="1" applyBorder="1" applyAlignment="1">
      <alignment horizontal="center" vertical="center"/>
    </xf>
    <xf numFmtId="0" fontId="0" fillId="3" borderId="0" xfId="0" applyFont="1" applyFill="1" applyBorder="1" applyAlignment="1">
      <alignment horizontal="left" vertical="center" indent="2"/>
    </xf>
    <xf numFmtId="0" fontId="2" fillId="3" borderId="0" xfId="0" applyFont="1" applyFill="1" applyBorder="1" applyAlignment="1">
      <alignment horizontal="left" vertical="center" indent="2"/>
    </xf>
    <xf numFmtId="0" fontId="35" fillId="3" borderId="0" xfId="0" applyFont="1" applyFill="1" applyBorder="1" applyAlignment="1">
      <alignment horizontal="left" vertical="center"/>
    </xf>
    <xf numFmtId="0" fontId="5" fillId="17" borderId="0" xfId="0" applyFont="1" applyFill="1" applyBorder="1" applyAlignment="1" applyProtection="1">
      <alignment horizontal="left" vertical="center" indent="6"/>
    </xf>
    <xf numFmtId="0" fontId="5" fillId="3" borderId="26" xfId="0" applyFont="1" applyFill="1" applyBorder="1" applyAlignment="1">
      <alignment vertical="center"/>
    </xf>
    <xf numFmtId="0" fontId="5" fillId="3" borderId="18" xfId="0" applyFont="1" applyFill="1" applyBorder="1" applyAlignment="1">
      <alignment vertical="center"/>
    </xf>
    <xf numFmtId="0" fontId="35" fillId="3" borderId="0" xfId="0" applyFont="1" applyFill="1" applyBorder="1" applyAlignment="1">
      <alignment horizontal="left" vertical="center" indent="2"/>
    </xf>
    <xf numFmtId="0" fontId="5" fillId="5" borderId="6" xfId="0" applyFont="1" applyFill="1" applyBorder="1" applyAlignment="1" applyProtection="1">
      <alignment horizontal="center" vertical="center" wrapText="1"/>
      <protection locked="0"/>
    </xf>
    <xf numFmtId="0" fontId="5" fillId="17" borderId="0" xfId="0" applyFont="1" applyFill="1" applyBorder="1" applyAlignment="1" applyProtection="1">
      <alignment horizontal="left" vertical="center" indent="1"/>
    </xf>
    <xf numFmtId="0" fontId="5" fillId="17" borderId="0" xfId="0" applyFont="1" applyFill="1" applyBorder="1" applyAlignment="1" applyProtection="1">
      <alignment horizontal="left" vertical="center" indent="4"/>
    </xf>
    <xf numFmtId="0" fontId="5" fillId="3" borderId="0" xfId="0" applyFont="1" applyFill="1" applyBorder="1" applyAlignment="1">
      <alignment horizontal="left" vertical="center" indent="2"/>
    </xf>
    <xf numFmtId="0" fontId="5" fillId="3" borderId="0" xfId="0" applyFont="1" applyFill="1" applyBorder="1" applyAlignment="1" applyProtection="1">
      <alignment horizontal="center" vertical="center" wrapText="1"/>
    </xf>
    <xf numFmtId="0" fontId="5" fillId="17" borderId="0" xfId="0" applyFont="1" applyFill="1" applyBorder="1" applyAlignment="1">
      <alignment horizontal="center" vertical="center" wrapText="1"/>
    </xf>
    <xf numFmtId="0" fontId="5" fillId="17"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17" borderId="0" xfId="0" applyFont="1" applyFill="1" applyBorder="1" applyAlignment="1">
      <alignment vertical="center"/>
    </xf>
    <xf numFmtId="0" fontId="0" fillId="17" borderId="6" xfId="0" applyFont="1" applyFill="1" applyBorder="1" applyAlignment="1" applyProtection="1">
      <alignment vertical="center" wrapText="1"/>
    </xf>
    <xf numFmtId="3" fontId="0" fillId="10" borderId="6" xfId="0" applyNumberFormat="1" applyFont="1" applyFill="1" applyBorder="1" applyAlignment="1">
      <alignment horizontal="center" vertical="center"/>
    </xf>
    <xf numFmtId="1" fontId="0" fillId="17" borderId="6" xfId="0" applyNumberFormat="1" applyFont="1" applyFill="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5" fillId="3" borderId="0" xfId="0" applyFont="1" applyFill="1" applyBorder="1" applyAlignment="1" applyProtection="1">
      <alignment horizontal="center" vertical="center" wrapText="1"/>
    </xf>
    <xf numFmtId="3" fontId="0" fillId="5" borderId="14" xfId="0" applyNumberFormat="1" applyFont="1" applyFill="1" applyBorder="1" applyAlignment="1" applyProtection="1">
      <alignment vertical="center"/>
      <protection locked="0"/>
    </xf>
    <xf numFmtId="3" fontId="0" fillId="18" borderId="15" xfId="0" applyNumberFormat="1" applyFont="1" applyFill="1" applyBorder="1" applyAlignment="1">
      <alignment vertical="center"/>
    </xf>
    <xf numFmtId="3" fontId="0" fillId="5" borderId="17" xfId="0" applyNumberFormat="1" applyFont="1" applyFill="1" applyBorder="1" applyAlignment="1" applyProtection="1">
      <alignment vertical="center"/>
      <protection locked="0"/>
    </xf>
    <xf numFmtId="3" fontId="0" fillId="18" borderId="6" xfId="0" applyNumberFormat="1" applyFont="1" applyFill="1" applyBorder="1" applyAlignment="1">
      <alignment vertical="center"/>
    </xf>
    <xf numFmtId="3" fontId="0" fillId="5" borderId="22" xfId="0" applyNumberFormat="1" applyFont="1" applyFill="1" applyBorder="1" applyAlignment="1" applyProtection="1">
      <alignment vertical="center"/>
      <protection locked="0"/>
    </xf>
    <xf numFmtId="3" fontId="0" fillId="18" borderId="23" xfId="0" applyNumberFormat="1" applyFont="1" applyFill="1" applyBorder="1" applyAlignment="1">
      <alignment vertical="center"/>
    </xf>
    <xf numFmtId="3" fontId="0" fillId="3" borderId="0" xfId="0" applyNumberFormat="1" applyFont="1" applyFill="1" applyBorder="1" applyAlignment="1" applyProtection="1">
      <alignment vertical="center"/>
    </xf>
    <xf numFmtId="3" fontId="0" fillId="3" borderId="0" xfId="0" applyNumberFormat="1" applyFont="1" applyFill="1" applyBorder="1" applyAlignment="1">
      <alignment vertical="center"/>
    </xf>
    <xf numFmtId="3" fontId="0" fillId="0" borderId="62" xfId="0" applyNumberFormat="1" applyFont="1" applyFill="1" applyBorder="1" applyAlignment="1" applyProtection="1">
      <alignment horizontal="right" vertical="center"/>
      <protection locked="0"/>
    </xf>
    <xf numFmtId="3" fontId="0" fillId="0" borderId="63" xfId="0" applyNumberFormat="1" applyFont="1" applyFill="1" applyBorder="1" applyAlignment="1" applyProtection="1">
      <alignment horizontal="right" vertical="center"/>
      <protection locked="0"/>
    </xf>
    <xf numFmtId="3" fontId="0" fillId="18" borderId="37" xfId="0" applyNumberFormat="1" applyFont="1" applyFill="1" applyBorder="1" applyAlignment="1" applyProtection="1">
      <alignment vertical="center"/>
    </xf>
    <xf numFmtId="3" fontId="0" fillId="18" borderId="42" xfId="0" applyNumberFormat="1" applyFont="1" applyFill="1" applyBorder="1" applyAlignment="1" applyProtection="1">
      <alignment vertical="center"/>
    </xf>
    <xf numFmtId="3" fontId="0" fillId="5" borderId="37" xfId="0" applyNumberFormat="1" applyFont="1" applyFill="1" applyBorder="1" applyAlignment="1" applyProtection="1">
      <alignment vertical="center"/>
      <protection locked="0"/>
    </xf>
    <xf numFmtId="3" fontId="0" fillId="18" borderId="43" xfId="0" applyNumberFormat="1" applyFont="1" applyFill="1" applyBorder="1" applyAlignment="1">
      <alignment vertical="center"/>
    </xf>
    <xf numFmtId="3" fontId="0" fillId="10" borderId="59" xfId="0" applyNumberFormat="1" applyFont="1" applyFill="1" applyBorder="1" applyAlignment="1">
      <alignment vertical="center"/>
    </xf>
    <xf numFmtId="3" fontId="0" fillId="10" borderId="16" xfId="0" applyNumberFormat="1" applyFont="1" applyFill="1" applyBorder="1" applyAlignment="1">
      <alignment vertical="center"/>
    </xf>
    <xf numFmtId="3" fontId="0" fillId="10" borderId="60" xfId="0" applyNumberFormat="1" applyFont="1" applyFill="1" applyBorder="1" applyAlignment="1">
      <alignment vertical="center"/>
    </xf>
    <xf numFmtId="3" fontId="0" fillId="10" borderId="53" xfId="0" applyNumberFormat="1" applyFont="1" applyFill="1" applyBorder="1" applyAlignment="1">
      <alignment vertical="center"/>
    </xf>
    <xf numFmtId="3" fontId="0" fillId="10" borderId="61" xfId="0" applyNumberFormat="1" applyFont="1" applyFill="1" applyBorder="1" applyAlignment="1">
      <alignment vertical="center"/>
    </xf>
    <xf numFmtId="3" fontId="0" fillId="10" borderId="55" xfId="0" applyNumberFormat="1" applyFont="1" applyFill="1" applyBorder="1" applyAlignment="1">
      <alignment vertical="center"/>
    </xf>
    <xf numFmtId="3" fontId="0" fillId="10" borderId="62" xfId="0" applyNumberFormat="1" applyFont="1" applyFill="1" applyBorder="1" applyAlignment="1">
      <alignment vertical="center"/>
    </xf>
    <xf numFmtId="3" fontId="0" fillId="10" borderId="51" xfId="0" applyNumberFormat="1" applyFont="1" applyFill="1" applyBorder="1" applyAlignment="1">
      <alignment vertical="center"/>
    </xf>
    <xf numFmtId="3" fontId="0" fillId="10" borderId="50" xfId="0" applyNumberFormat="1" applyFont="1" applyFill="1" applyBorder="1" applyAlignment="1" applyProtection="1">
      <alignment vertical="center"/>
    </xf>
    <xf numFmtId="3" fontId="23" fillId="21" borderId="44" xfId="0" applyNumberFormat="1" applyFont="1" applyFill="1" applyBorder="1" applyAlignment="1" applyProtection="1">
      <alignment vertical="center"/>
    </xf>
    <xf numFmtId="3" fontId="0" fillId="10" borderId="15" xfId="0" applyNumberFormat="1" applyFont="1" applyFill="1" applyBorder="1" applyAlignment="1">
      <alignment vertical="center"/>
    </xf>
    <xf numFmtId="3" fontId="0" fillId="5" borderId="19" xfId="0" applyNumberFormat="1" applyFont="1" applyFill="1" applyBorder="1" applyAlignment="1" applyProtection="1">
      <alignment vertical="center"/>
      <protection locked="0"/>
    </xf>
    <xf numFmtId="3" fontId="0" fillId="10" borderId="6" xfId="0" applyNumberFormat="1" applyFont="1" applyFill="1" applyBorder="1" applyAlignment="1">
      <alignment vertical="center"/>
    </xf>
    <xf numFmtId="3" fontId="0" fillId="5" borderId="40" xfId="0" applyNumberFormat="1" applyFont="1" applyFill="1" applyBorder="1" applyAlignment="1" applyProtection="1">
      <alignment vertical="center"/>
      <protection locked="0"/>
    </xf>
    <xf numFmtId="3" fontId="0" fillId="10" borderId="23" xfId="0" applyNumberFormat="1" applyFont="1" applyFill="1" applyBorder="1" applyAlignment="1">
      <alignment vertical="center"/>
    </xf>
    <xf numFmtId="3" fontId="0" fillId="10" borderId="37" xfId="0" applyNumberFormat="1" applyFont="1" applyFill="1" applyBorder="1" applyAlignment="1" applyProtection="1">
      <alignment vertical="center"/>
    </xf>
    <xf numFmtId="3" fontId="23" fillId="21" borderId="42" xfId="0" applyNumberFormat="1" applyFont="1" applyFill="1" applyBorder="1" applyAlignment="1" applyProtection="1">
      <alignment vertical="center"/>
    </xf>
    <xf numFmtId="3" fontId="0" fillId="0" borderId="59" xfId="0" applyNumberFormat="1" applyFont="1" applyFill="1" applyBorder="1" applyAlignment="1" applyProtection="1">
      <alignment horizontal="right" vertical="center"/>
      <protection locked="0"/>
    </xf>
    <xf numFmtId="3" fontId="0" fillId="0" borderId="64" xfId="0" applyNumberFormat="1" applyFont="1" applyFill="1" applyBorder="1" applyAlignment="1" applyProtection="1">
      <alignment horizontal="right" vertical="center"/>
      <protection locked="0"/>
    </xf>
    <xf numFmtId="3" fontId="0" fillId="0" borderId="60" xfId="0" applyNumberFormat="1" applyFont="1" applyFill="1" applyBorder="1" applyAlignment="1" applyProtection="1">
      <alignment horizontal="right" vertical="center"/>
      <protection locked="0"/>
    </xf>
    <xf numFmtId="3" fontId="0" fillId="0" borderId="65" xfId="0" applyNumberFormat="1" applyFont="1" applyFill="1" applyBorder="1" applyAlignment="1" applyProtection="1">
      <alignment horizontal="right" vertical="center"/>
      <protection locked="0"/>
    </xf>
    <xf numFmtId="3" fontId="0" fillId="0" borderId="61" xfId="0" applyNumberFormat="1" applyFont="1" applyFill="1" applyBorder="1" applyAlignment="1" applyProtection="1">
      <alignment horizontal="right" vertical="center"/>
      <protection locked="0"/>
    </xf>
    <xf numFmtId="3" fontId="0" fillId="0" borderId="66" xfId="0" applyNumberFormat="1" applyFont="1" applyFill="1" applyBorder="1" applyAlignment="1" applyProtection="1">
      <alignment horizontal="right" vertical="center"/>
      <protection locked="0"/>
    </xf>
    <xf numFmtId="3" fontId="0" fillId="0" borderId="14" xfId="0" applyNumberFormat="1" applyFont="1" applyFill="1" applyBorder="1" applyAlignment="1" applyProtection="1">
      <alignment horizontal="right" vertical="center"/>
      <protection locked="0"/>
    </xf>
    <xf numFmtId="3" fontId="7" fillId="0" borderId="20" xfId="0" applyNumberFormat="1" applyFont="1" applyFill="1" applyBorder="1" applyAlignment="1" applyProtection="1">
      <alignment horizontal="right" vertical="center"/>
      <protection locked="0"/>
    </xf>
    <xf numFmtId="3" fontId="0" fillId="0" borderId="17" xfId="0" applyNumberFormat="1" applyFont="1" applyFill="1" applyBorder="1" applyAlignment="1" applyProtection="1">
      <alignment horizontal="right" vertical="center"/>
      <protection locked="0"/>
    </xf>
    <xf numFmtId="3" fontId="7" fillId="0" borderId="21" xfId="0" applyNumberFormat="1" applyFont="1" applyFill="1" applyBorder="1" applyAlignment="1" applyProtection="1">
      <alignment horizontal="right" vertical="center"/>
      <protection locked="0"/>
    </xf>
    <xf numFmtId="3" fontId="0" fillId="0" borderId="22" xfId="0" applyNumberFormat="1" applyFont="1" applyFill="1" applyBorder="1" applyAlignment="1" applyProtection="1">
      <alignment horizontal="right" vertical="center"/>
      <protection locked="0"/>
    </xf>
    <xf numFmtId="3" fontId="7" fillId="0" borderId="24" xfId="0" applyNumberFormat="1" applyFont="1" applyFill="1" applyBorder="1" applyAlignment="1" applyProtection="1">
      <alignment horizontal="right" vertical="center"/>
      <protection locked="0"/>
    </xf>
    <xf numFmtId="3" fontId="0" fillId="10" borderId="2" xfId="0" applyNumberFormat="1" applyFont="1" applyFill="1" applyBorder="1" applyAlignment="1" applyProtection="1">
      <alignment vertical="center"/>
    </xf>
    <xf numFmtId="0" fontId="0" fillId="22" borderId="0" xfId="0" applyFont="1" applyFill="1" applyBorder="1" applyAlignment="1">
      <alignment vertical="center"/>
    </xf>
    <xf numFmtId="0" fontId="38" fillId="22" borderId="0" xfId="0" applyFont="1" applyFill="1" applyBorder="1" applyAlignment="1">
      <alignment horizontal="right" vertical="center"/>
    </xf>
    <xf numFmtId="0" fontId="40" fillId="22" borderId="0" xfId="0" applyFont="1" applyFill="1" applyBorder="1" applyAlignment="1">
      <alignment vertical="center"/>
    </xf>
    <xf numFmtId="0" fontId="41" fillId="22" borderId="0" xfId="0" applyFont="1" applyFill="1" applyBorder="1" applyAlignment="1">
      <alignment horizontal="right" vertical="center"/>
    </xf>
    <xf numFmtId="166" fontId="0" fillId="17" borderId="54" xfId="0" applyNumberFormat="1" applyFont="1" applyFill="1" applyBorder="1" applyAlignment="1" applyProtection="1">
      <alignment vertical="center"/>
    </xf>
    <xf numFmtId="4" fontId="0" fillId="13" borderId="52" xfId="0" applyNumberFormat="1" applyFont="1" applyFill="1" applyBorder="1" applyAlignment="1">
      <alignment horizontal="center" vertical="center" wrapText="1"/>
    </xf>
    <xf numFmtId="0" fontId="28" fillId="3" borderId="0" xfId="0" applyFont="1" applyFill="1" applyBorder="1" applyAlignment="1">
      <alignment vertical="center" wrapText="1"/>
    </xf>
    <xf numFmtId="0" fontId="5" fillId="17" borderId="0" xfId="0" applyFont="1" applyFill="1" applyBorder="1" applyAlignment="1" applyProtection="1">
      <alignment horizontal="left" vertical="center" wrapText="1" indent="4"/>
    </xf>
    <xf numFmtId="0" fontId="0" fillId="3" borderId="0" xfId="0" applyFont="1" applyFill="1" applyBorder="1" applyAlignment="1">
      <alignment vertical="center" wrapText="1"/>
    </xf>
    <xf numFmtId="0" fontId="5" fillId="17" borderId="0" xfId="0" applyFont="1" applyFill="1" applyBorder="1" applyAlignment="1" applyProtection="1">
      <alignment vertical="center" wrapText="1"/>
    </xf>
    <xf numFmtId="0" fontId="10" fillId="3" borderId="0" xfId="0" applyFont="1" applyFill="1" applyBorder="1" applyAlignment="1">
      <alignment vertical="center" wrapText="1"/>
    </xf>
    <xf numFmtId="0" fontId="17" fillId="11" borderId="3" xfId="0" applyFont="1" applyFill="1" applyBorder="1" applyAlignment="1" applyProtection="1">
      <alignment vertical="center" wrapText="1"/>
    </xf>
    <xf numFmtId="0" fontId="17" fillId="11" borderId="4" xfId="0" applyFont="1" applyFill="1" applyBorder="1" applyAlignment="1" applyProtection="1">
      <alignment vertical="center" wrapText="1"/>
    </xf>
    <xf numFmtId="0" fontId="17" fillId="11" borderId="5" xfId="0" applyFont="1" applyFill="1" applyBorder="1" applyAlignment="1" applyProtection="1">
      <alignment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lignment vertical="center" wrapText="1"/>
    </xf>
    <xf numFmtId="0" fontId="39" fillId="2" borderId="27" xfId="0" applyFont="1" applyFill="1" applyBorder="1" applyAlignment="1">
      <alignment horizontal="centerContinuous" vertical="center"/>
    </xf>
    <xf numFmtId="0" fontId="39" fillId="2" borderId="27" xfId="0" applyFont="1" applyFill="1" applyBorder="1" applyAlignment="1" applyProtection="1">
      <alignment horizontal="centerContinuous" vertical="center"/>
    </xf>
    <xf numFmtId="0" fontId="39" fillId="2" borderId="27" xfId="0" applyFont="1" applyFill="1" applyBorder="1" applyAlignment="1" applyProtection="1">
      <alignment horizontal="centerContinuous" vertical="center" wrapText="1"/>
    </xf>
    <xf numFmtId="0" fontId="44" fillId="2" borderId="10" xfId="0" applyFont="1" applyFill="1" applyBorder="1" applyAlignment="1">
      <alignment horizontal="centerContinuous" vertical="center"/>
    </xf>
    <xf numFmtId="0" fontId="44" fillId="2" borderId="10" xfId="0" applyFont="1" applyFill="1" applyBorder="1" applyAlignment="1" applyProtection="1">
      <alignment horizontal="centerContinuous" vertical="center"/>
    </xf>
    <xf numFmtId="0" fontId="44" fillId="2" borderId="10" xfId="0" applyFont="1" applyFill="1" applyBorder="1" applyAlignment="1" applyProtection="1">
      <alignment horizontal="centerContinuous" vertical="center" wrapText="1"/>
    </xf>
    <xf numFmtId="0" fontId="45" fillId="2" borderId="26" xfId="0" applyFont="1" applyFill="1" applyBorder="1" applyAlignment="1">
      <alignment horizontal="centerContinuous" vertical="center"/>
    </xf>
    <xf numFmtId="0" fontId="0" fillId="3" borderId="28" xfId="0" applyFont="1" applyFill="1" applyBorder="1" applyAlignment="1" applyProtection="1">
      <alignment vertical="center"/>
    </xf>
    <xf numFmtId="0" fontId="0" fillId="3" borderId="11" xfId="0" applyFont="1" applyFill="1" applyBorder="1" applyAlignment="1" applyProtection="1">
      <alignment vertical="center"/>
    </xf>
    <xf numFmtId="0" fontId="0" fillId="3" borderId="0" xfId="0" applyFont="1" applyFill="1" applyBorder="1" applyAlignment="1">
      <alignment horizontal="right" vertical="center" wrapText="1"/>
    </xf>
    <xf numFmtId="0" fontId="28" fillId="3" borderId="28" xfId="0" applyFont="1" applyFill="1" applyBorder="1" applyAlignment="1">
      <alignment vertical="center" wrapText="1"/>
    </xf>
    <xf numFmtId="0" fontId="0" fillId="3" borderId="29" xfId="0" applyFont="1" applyFill="1" applyBorder="1" applyAlignment="1">
      <alignment horizontal="left" vertical="center"/>
    </xf>
    <xf numFmtId="0" fontId="28" fillId="3" borderId="18" xfId="0" applyFont="1" applyFill="1" applyBorder="1" applyAlignment="1">
      <alignment vertical="center" wrapText="1"/>
    </xf>
    <xf numFmtId="0" fontId="28" fillId="3" borderId="11" xfId="0" applyFont="1" applyFill="1" applyBorder="1" applyAlignment="1">
      <alignment vertical="center" wrapText="1"/>
    </xf>
    <xf numFmtId="0" fontId="0" fillId="3" borderId="12" xfId="0" applyFont="1" applyFill="1" applyBorder="1" applyAlignment="1">
      <alignment horizontal="left" vertical="center" indent="2"/>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quotePrefix="1" applyFont="1" applyBorder="1" applyAlignment="1">
      <alignment horizontal="center" vertical="center"/>
    </xf>
    <xf numFmtId="0" fontId="44" fillId="2" borderId="12" xfId="0" applyFont="1" applyFill="1" applyBorder="1" applyAlignment="1">
      <alignment horizontal="centerContinuous" vertical="center"/>
    </xf>
    <xf numFmtId="0" fontId="39" fillId="2" borderId="28" xfId="0" applyFont="1" applyFill="1" applyBorder="1" applyAlignment="1">
      <alignment horizontal="centerContinuous" vertical="center" wrapText="1"/>
    </xf>
    <xf numFmtId="3" fontId="0" fillId="3" borderId="6" xfId="0" applyNumberFormat="1" applyFont="1" applyFill="1" applyBorder="1" applyAlignment="1">
      <alignment horizontal="center" vertical="center"/>
    </xf>
    <xf numFmtId="170" fontId="0" fillId="3" borderId="6" xfId="0" applyNumberFormat="1" applyFont="1" applyFill="1" applyBorder="1" applyAlignment="1">
      <alignment horizontal="center" vertical="center"/>
    </xf>
    <xf numFmtId="3" fontId="0" fillId="3" borderId="0" xfId="0" applyNumberFormat="1" applyFont="1" applyFill="1" applyBorder="1" applyAlignment="1">
      <alignment horizontal="right" vertical="center" wrapText="1"/>
    </xf>
    <xf numFmtId="4" fontId="0" fillId="3" borderId="6" xfId="0" applyNumberFormat="1" applyFont="1" applyFill="1" applyBorder="1" applyAlignment="1">
      <alignment horizontal="center" vertical="center"/>
    </xf>
    <xf numFmtId="171" fontId="0" fillId="3" borderId="6" xfId="0" applyNumberFormat="1" applyFont="1" applyFill="1" applyBorder="1" applyAlignment="1">
      <alignment horizontal="center" vertical="center"/>
    </xf>
    <xf numFmtId="168" fontId="0" fillId="3" borderId="6" xfId="0" applyNumberFormat="1" applyFont="1" applyFill="1" applyBorder="1" applyAlignment="1">
      <alignment horizontal="center" vertical="center"/>
    </xf>
    <xf numFmtId="10" fontId="0" fillId="3" borderId="6" xfId="0" applyNumberFormat="1" applyFont="1" applyFill="1" applyBorder="1" applyAlignment="1">
      <alignment horizontal="center" vertical="center"/>
    </xf>
    <xf numFmtId="10" fontId="39" fillId="15" borderId="67" xfId="4" applyNumberFormat="1" applyFont="1" applyFill="1" applyBorder="1" applyAlignment="1">
      <alignment horizontal="center" vertical="center"/>
    </xf>
    <xf numFmtId="4" fontId="0" fillId="5" borderId="56" xfId="0" applyNumberFormat="1" applyFont="1" applyFill="1" applyBorder="1" applyAlignment="1" applyProtection="1">
      <alignment horizontal="center" vertical="center"/>
      <protection locked="0"/>
    </xf>
    <xf numFmtId="4" fontId="0" fillId="5" borderId="33" xfId="0" applyNumberFormat="1" applyFont="1" applyFill="1" applyBorder="1" applyAlignment="1" applyProtection="1">
      <alignment horizontal="center" vertical="center"/>
      <protection locked="0"/>
    </xf>
    <xf numFmtId="4" fontId="0" fillId="5" borderId="34" xfId="0" applyNumberFormat="1" applyFont="1" applyFill="1" applyBorder="1" applyAlignment="1" applyProtection="1">
      <alignment horizontal="center" vertical="center"/>
      <protection locked="0"/>
    </xf>
    <xf numFmtId="4" fontId="33" fillId="5" borderId="33" xfId="0" applyNumberFormat="1" applyFont="1" applyFill="1" applyBorder="1" applyAlignment="1" applyProtection="1">
      <alignment horizontal="center" vertical="center"/>
      <protection locked="0"/>
    </xf>
    <xf numFmtId="4" fontId="2" fillId="9" borderId="2" xfId="0" applyNumberFormat="1" applyFont="1" applyFill="1" applyBorder="1" applyAlignment="1">
      <alignment horizontal="center" vertical="center"/>
    </xf>
    <xf numFmtId="4" fontId="0" fillId="12" borderId="1" xfId="0" applyNumberFormat="1" applyFont="1" applyFill="1" applyBorder="1" applyAlignment="1" applyProtection="1">
      <alignment horizontal="center" vertical="center"/>
    </xf>
    <xf numFmtId="4" fontId="23" fillId="22" borderId="2" xfId="0" applyNumberFormat="1" applyFont="1" applyFill="1" applyBorder="1" applyAlignment="1">
      <alignment horizontal="center" vertical="center"/>
    </xf>
    <xf numFmtId="4" fontId="0" fillId="13" borderId="36" xfId="0" applyNumberFormat="1" applyFont="1" applyFill="1" applyBorder="1" applyAlignment="1" applyProtection="1">
      <alignment horizontal="center" vertical="center"/>
    </xf>
    <xf numFmtId="4" fontId="0" fillId="9" borderId="36" xfId="0" applyNumberFormat="1" applyFont="1" applyFill="1" applyBorder="1" applyAlignment="1">
      <alignment horizontal="center" vertical="center"/>
    </xf>
    <xf numFmtId="4" fontId="0" fillId="9" borderId="35" xfId="0" applyNumberFormat="1" applyFont="1" applyFill="1" applyBorder="1" applyAlignment="1">
      <alignment horizontal="center" vertical="center"/>
    </xf>
    <xf numFmtId="4" fontId="0" fillId="9" borderId="41" xfId="0" applyNumberFormat="1" applyFont="1" applyFill="1" applyBorder="1" applyAlignment="1">
      <alignment horizontal="center" vertical="center"/>
    </xf>
    <xf numFmtId="4" fontId="0" fillId="9" borderId="2" xfId="0" applyNumberFormat="1" applyFont="1" applyFill="1" applyBorder="1" applyAlignment="1">
      <alignment horizontal="center" vertical="center"/>
    </xf>
    <xf numFmtId="4" fontId="2" fillId="9" borderId="52" xfId="0" applyNumberFormat="1" applyFont="1" applyFill="1" applyBorder="1" applyAlignment="1">
      <alignment horizontal="center" vertical="center"/>
    </xf>
    <xf numFmtId="4" fontId="39" fillId="15" borderId="2" xfId="0" applyNumberFormat="1" applyFont="1" applyFill="1" applyBorder="1" applyAlignment="1">
      <alignment horizontal="center" vertical="center"/>
    </xf>
    <xf numFmtId="4" fontId="0" fillId="0" borderId="36" xfId="0" applyNumberFormat="1" applyFont="1" applyFill="1" applyBorder="1" applyAlignment="1" applyProtection="1">
      <alignment horizontal="center" vertical="center"/>
      <protection locked="0"/>
    </xf>
    <xf numFmtId="4" fontId="0" fillId="0" borderId="35" xfId="0" applyNumberFormat="1" applyFont="1" applyFill="1" applyBorder="1" applyAlignment="1" applyProtection="1">
      <alignment horizontal="center" vertical="center"/>
      <protection locked="0"/>
    </xf>
    <xf numFmtId="4" fontId="0" fillId="0" borderId="31" xfId="0" applyNumberFormat="1" applyFont="1" applyFill="1" applyBorder="1" applyAlignment="1" applyProtection="1">
      <alignment horizontal="center" vertical="center"/>
      <protection locked="0"/>
    </xf>
    <xf numFmtId="167" fontId="0" fillId="9" borderId="36" xfId="0" applyNumberFormat="1" applyFont="1" applyFill="1" applyBorder="1" applyAlignment="1">
      <alignment horizontal="center" vertical="center"/>
    </xf>
    <xf numFmtId="167" fontId="0" fillId="9" borderId="35" xfId="0" applyNumberFormat="1" applyFont="1" applyFill="1" applyBorder="1" applyAlignment="1">
      <alignment horizontal="center" vertical="center"/>
    </xf>
    <xf numFmtId="167" fontId="0" fillId="9" borderId="31" xfId="0" applyNumberFormat="1" applyFont="1" applyFill="1" applyBorder="1" applyAlignment="1">
      <alignment horizontal="center" vertical="center"/>
    </xf>
    <xf numFmtId="167" fontId="0" fillId="9" borderId="53" xfId="0" applyNumberFormat="1" applyFont="1" applyFill="1" applyBorder="1" applyAlignment="1">
      <alignment horizontal="center" vertical="center"/>
    </xf>
    <xf numFmtId="167" fontId="0" fillId="9" borderId="25" xfId="0" applyNumberFormat="1" applyFont="1" applyFill="1" applyBorder="1" applyAlignment="1">
      <alignment horizontal="center" vertical="center"/>
    </xf>
    <xf numFmtId="167" fontId="0" fillId="9" borderId="2" xfId="0" applyNumberFormat="1" applyFont="1" applyFill="1" applyBorder="1" applyAlignment="1">
      <alignment horizontal="center" vertical="center"/>
    </xf>
    <xf numFmtId="0" fontId="20" fillId="3" borderId="12" xfId="0" applyFont="1" applyFill="1" applyBorder="1" applyAlignment="1">
      <alignment horizontal="right" vertical="center"/>
    </xf>
    <xf numFmtId="0" fontId="20" fillId="3" borderId="28" xfId="0" applyFont="1" applyFill="1" applyBorder="1" applyAlignment="1">
      <alignment horizontal="right" vertical="center"/>
    </xf>
    <xf numFmtId="0" fontId="5" fillId="3" borderId="12" xfId="0" applyFont="1" applyFill="1" applyBorder="1" applyAlignment="1" applyProtection="1">
      <alignment horizontal="right" vertical="center"/>
    </xf>
    <xf numFmtId="0" fontId="5" fillId="3" borderId="12" xfId="0" applyFont="1" applyFill="1" applyBorder="1" applyAlignment="1" applyProtection="1">
      <alignment vertical="center"/>
    </xf>
    <xf numFmtId="0" fontId="5" fillId="3" borderId="29" xfId="0" applyFont="1" applyFill="1" applyBorder="1" applyAlignment="1" applyProtection="1">
      <alignment vertical="center"/>
    </xf>
    <xf numFmtId="0" fontId="0" fillId="18" borderId="6" xfId="0" applyFont="1" applyFill="1" applyBorder="1" applyAlignment="1">
      <alignment horizontal="centerContinuous" vertical="center" wrapText="1"/>
    </xf>
    <xf numFmtId="0" fontId="0" fillId="19" borderId="3" xfId="0" applyFont="1" applyFill="1" applyBorder="1" applyAlignment="1">
      <alignment horizontal="centerContinuous" vertical="center" wrapText="1"/>
    </xf>
    <xf numFmtId="0" fontId="0" fillId="19" borderId="4" xfId="0" applyFont="1" applyFill="1" applyBorder="1" applyAlignment="1">
      <alignment horizontal="centerContinuous" vertical="center" wrapText="1"/>
    </xf>
    <xf numFmtId="0" fontId="0" fillId="19" borderId="5" xfId="0" applyFont="1" applyFill="1" applyBorder="1" applyAlignment="1">
      <alignment horizontal="centerContinuous" vertical="center" wrapText="1"/>
    </xf>
    <xf numFmtId="0" fontId="47" fillId="3" borderId="0" xfId="0" applyFont="1" applyFill="1" applyBorder="1" applyAlignment="1">
      <alignment vertical="center"/>
    </xf>
    <xf numFmtId="0" fontId="48" fillId="3" borderId="0" xfId="0" applyFont="1" applyFill="1" applyBorder="1" applyAlignment="1">
      <alignment horizontal="right" vertical="center"/>
    </xf>
    <xf numFmtId="0" fontId="20" fillId="3" borderId="29" xfId="0" applyFont="1" applyFill="1" applyBorder="1" applyAlignment="1">
      <alignment horizontal="right" vertical="center"/>
    </xf>
    <xf numFmtId="0" fontId="20" fillId="3" borderId="18" xfId="0" applyFont="1" applyFill="1" applyBorder="1" applyAlignment="1">
      <alignment horizontal="right" vertical="center"/>
    </xf>
    <xf numFmtId="0" fontId="20" fillId="3" borderId="11" xfId="0" applyFont="1" applyFill="1" applyBorder="1" applyAlignment="1">
      <alignment horizontal="right" vertical="center"/>
    </xf>
    <xf numFmtId="9" fontId="0" fillId="3" borderId="4" xfId="0" applyNumberFormat="1" applyFont="1" applyFill="1" applyBorder="1" applyAlignment="1" applyProtection="1">
      <alignment horizontal="center" vertical="center"/>
    </xf>
    <xf numFmtId="0" fontId="7" fillId="3" borderId="1" xfId="0" applyFont="1" applyFill="1" applyBorder="1" applyAlignment="1">
      <alignment horizontal="right" vertical="center"/>
    </xf>
    <xf numFmtId="0" fontId="8" fillId="3" borderId="10" xfId="0" applyFont="1" applyFill="1" applyBorder="1" applyAlignment="1">
      <alignment horizontal="right" vertical="center"/>
    </xf>
    <xf numFmtId="0" fontId="8" fillId="3" borderId="26" xfId="0" applyFont="1" applyFill="1" applyBorder="1" applyAlignment="1">
      <alignment horizontal="right" vertical="center"/>
    </xf>
    <xf numFmtId="0" fontId="8" fillId="3" borderId="27" xfId="0" applyFont="1" applyFill="1" applyBorder="1" applyAlignment="1">
      <alignment horizontal="right" vertical="center"/>
    </xf>
    <xf numFmtId="0" fontId="7" fillId="17" borderId="10" xfId="0" applyFont="1" applyFill="1" applyBorder="1" applyAlignment="1">
      <alignment horizontal="right" vertical="center"/>
    </xf>
    <xf numFmtId="0" fontId="7" fillId="3" borderId="26" xfId="0" applyFont="1" applyFill="1" applyBorder="1" applyAlignment="1">
      <alignment horizontal="right" vertical="center"/>
    </xf>
    <xf numFmtId="0" fontId="7" fillId="3" borderId="27" xfId="0" applyFont="1" applyFill="1" applyBorder="1" applyAlignment="1">
      <alignment horizontal="right" vertical="center"/>
    </xf>
    <xf numFmtId="0" fontId="0" fillId="18" borderId="3" xfId="0" applyFont="1" applyFill="1" applyBorder="1" applyAlignment="1">
      <alignment horizontal="centerContinuous" vertical="center" wrapText="1"/>
    </xf>
    <xf numFmtId="0" fontId="0" fillId="18" borderId="5" xfId="0" applyFont="1" applyFill="1" applyBorder="1" applyAlignment="1">
      <alignment horizontal="centerContinuous" vertical="center" wrapText="1"/>
    </xf>
    <xf numFmtId="0" fontId="0" fillId="18" borderId="6" xfId="0" applyFont="1" applyFill="1" applyBorder="1" applyAlignment="1">
      <alignment horizontal="center" vertical="center" wrapText="1"/>
    </xf>
    <xf numFmtId="0" fontId="0" fillId="10" borderId="6" xfId="0" applyFont="1" applyFill="1" applyBorder="1" applyAlignment="1">
      <alignment horizontal="center" vertical="center" wrapText="1"/>
    </xf>
    <xf numFmtId="0" fontId="2" fillId="8" borderId="14" xfId="0" applyFont="1" applyFill="1" applyBorder="1" applyAlignment="1">
      <alignment horizontal="centerContinuous" vertical="center" wrapText="1"/>
    </xf>
    <xf numFmtId="0" fontId="2" fillId="8" borderId="20" xfId="0" applyFont="1" applyFill="1" applyBorder="1" applyAlignment="1">
      <alignment horizontal="centerContinuous" vertical="center" wrapText="1"/>
    </xf>
    <xf numFmtId="0" fontId="2" fillId="8" borderId="22" xfId="0" applyFont="1" applyFill="1" applyBorder="1" applyAlignment="1">
      <alignment horizontal="center" vertical="center"/>
    </xf>
    <xf numFmtId="0" fontId="2" fillId="8" borderId="24" xfId="0" applyFont="1" applyFill="1" applyBorder="1" applyAlignment="1">
      <alignment horizontal="center" vertical="center"/>
    </xf>
    <xf numFmtId="3" fontId="7" fillId="8" borderId="37" xfId="0" applyNumberFormat="1" applyFont="1" applyFill="1" applyBorder="1" applyAlignment="1">
      <alignment horizontal="right" vertical="center"/>
    </xf>
    <xf numFmtId="3" fontId="7" fillId="8" borderId="42" xfId="0" applyNumberFormat="1" applyFont="1" applyFill="1" applyBorder="1" applyAlignment="1">
      <alignment horizontal="right" vertical="center"/>
    </xf>
    <xf numFmtId="3" fontId="7" fillId="8" borderId="14" xfId="0" applyNumberFormat="1" applyFont="1" applyFill="1" applyBorder="1" applyAlignment="1">
      <alignment horizontal="right" vertical="center"/>
    </xf>
    <xf numFmtId="3" fontId="7" fillId="8" borderId="20" xfId="0" applyNumberFormat="1" applyFont="1" applyFill="1" applyBorder="1" applyAlignment="1">
      <alignment horizontal="right" vertical="center"/>
    </xf>
    <xf numFmtId="3" fontId="7" fillId="8" borderId="17" xfId="0" applyNumberFormat="1" applyFont="1" applyFill="1" applyBorder="1" applyAlignment="1">
      <alignment horizontal="right" vertical="center"/>
    </xf>
    <xf numFmtId="3" fontId="7" fillId="8" borderId="21" xfId="0" applyNumberFormat="1" applyFont="1" applyFill="1" applyBorder="1" applyAlignment="1">
      <alignment horizontal="right" vertical="center"/>
    </xf>
    <xf numFmtId="3" fontId="7" fillId="8" borderId="22" xfId="0" applyNumberFormat="1" applyFont="1" applyFill="1" applyBorder="1" applyAlignment="1">
      <alignment horizontal="right" vertical="center"/>
    </xf>
    <xf numFmtId="3" fontId="7" fillId="8" borderId="24" xfId="0" applyNumberFormat="1" applyFont="1" applyFill="1" applyBorder="1" applyAlignment="1">
      <alignment horizontal="right" vertical="center"/>
    </xf>
    <xf numFmtId="3" fontId="7" fillId="8" borderId="37" xfId="0" applyNumberFormat="1" applyFont="1" applyFill="1" applyBorder="1" applyAlignment="1" applyProtection="1">
      <alignment horizontal="right" vertical="center"/>
    </xf>
    <xf numFmtId="3" fontId="23" fillId="15" borderId="42" xfId="0" applyNumberFormat="1" applyFont="1" applyFill="1" applyBorder="1" applyAlignment="1" applyProtection="1">
      <alignment horizontal="right" vertical="center"/>
    </xf>
    <xf numFmtId="3" fontId="7" fillId="10" borderId="37" xfId="0" applyNumberFormat="1" applyFont="1" applyFill="1" applyBorder="1" applyAlignment="1">
      <alignment horizontal="right" vertical="center"/>
    </xf>
    <xf numFmtId="3" fontId="23" fillId="21" borderId="51" xfId="0" applyNumberFormat="1" applyFont="1" applyFill="1" applyBorder="1" applyAlignment="1">
      <alignment horizontal="right" vertical="center"/>
    </xf>
    <xf numFmtId="3" fontId="23" fillId="15" borderId="51" xfId="0" applyNumberFormat="1" applyFont="1" applyFill="1" applyBorder="1" applyAlignment="1">
      <alignment horizontal="right" vertical="center"/>
    </xf>
    <xf numFmtId="3" fontId="3" fillId="15" borderId="42" xfId="0" applyNumberFormat="1" applyFont="1" applyFill="1" applyBorder="1" applyAlignment="1">
      <alignment horizontal="right" vertical="center"/>
    </xf>
    <xf numFmtId="3" fontId="3" fillId="21" borderId="16" xfId="0" applyNumberFormat="1" applyFont="1" applyFill="1" applyBorder="1" applyAlignment="1">
      <alignment horizontal="right" vertical="center"/>
    </xf>
    <xf numFmtId="0" fontId="44" fillId="2" borderId="29" xfId="0" applyFont="1" applyFill="1" applyBorder="1" applyAlignment="1">
      <alignment horizontal="centerContinuous" vertical="center"/>
    </xf>
    <xf numFmtId="0" fontId="49" fillId="0" borderId="0" xfId="0" applyFont="1" applyFill="1" applyAlignment="1">
      <alignment vertical="center"/>
    </xf>
    <xf numFmtId="0" fontId="49" fillId="0" borderId="0" xfId="0" applyFont="1" applyAlignment="1">
      <alignment vertical="center"/>
    </xf>
    <xf numFmtId="0" fontId="39" fillId="2" borderId="28" xfId="0" applyFont="1" applyFill="1" applyBorder="1" applyAlignment="1">
      <alignment horizontal="centerContinuous" vertical="center"/>
    </xf>
    <xf numFmtId="0" fontId="39" fillId="2" borderId="11" xfId="0" applyFont="1" applyFill="1" applyBorder="1" applyAlignment="1">
      <alignment horizontal="centerContinuous" vertical="center"/>
    </xf>
    <xf numFmtId="0" fontId="50" fillId="0" borderId="0" xfId="0" applyFont="1" applyFill="1" applyAlignment="1">
      <alignment vertical="center"/>
    </xf>
    <xf numFmtId="0" fontId="50" fillId="0" borderId="0" xfId="0" applyFont="1" applyAlignment="1">
      <alignment vertical="center"/>
    </xf>
    <xf numFmtId="0" fontId="39" fillId="2" borderId="28" xfId="0" applyFont="1" applyFill="1" applyBorder="1" applyAlignment="1" applyProtection="1">
      <alignment horizontal="centerContinuous" vertical="center"/>
    </xf>
    <xf numFmtId="0" fontId="39" fillId="2" borderId="11" xfId="0" applyFont="1" applyFill="1" applyBorder="1" applyAlignment="1" applyProtection="1">
      <alignment horizontal="centerContinuous" vertical="center"/>
    </xf>
    <xf numFmtId="0" fontId="50" fillId="0" borderId="0" xfId="0" applyFont="1" applyFill="1" applyAlignment="1" applyProtection="1">
      <alignment vertical="center"/>
    </xf>
    <xf numFmtId="0" fontId="50" fillId="0" borderId="0" xfId="0" applyFont="1" applyAlignment="1" applyProtection="1">
      <alignment vertical="center"/>
    </xf>
    <xf numFmtId="0" fontId="44" fillId="2" borderId="12" xfId="0" applyFont="1" applyFill="1" applyBorder="1" applyAlignment="1" applyProtection="1">
      <alignment horizontal="centerContinuous" vertical="center"/>
    </xf>
    <xf numFmtId="0" fontId="44" fillId="2" borderId="29" xfId="0" applyFont="1" applyFill="1" applyBorder="1" applyAlignment="1" applyProtection="1">
      <alignment horizontal="centerContinuous" vertical="center"/>
    </xf>
    <xf numFmtId="0" fontId="49" fillId="0" borderId="0" xfId="0" applyFont="1" applyFill="1" applyAlignment="1" applyProtection="1">
      <alignment vertical="center"/>
    </xf>
    <xf numFmtId="0" fontId="49" fillId="0" borderId="0" xfId="0" applyFont="1" applyAlignment="1" applyProtection="1">
      <alignment vertical="center"/>
    </xf>
    <xf numFmtId="0" fontId="44" fillId="2" borderId="12" xfId="0" applyFont="1" applyFill="1" applyBorder="1" applyAlignment="1" applyProtection="1">
      <alignment horizontal="centerContinuous" vertical="center" wrapText="1"/>
    </xf>
    <xf numFmtId="0" fontId="44" fillId="2" borderId="29" xfId="0" applyFont="1" applyFill="1" applyBorder="1" applyAlignment="1" applyProtection="1">
      <alignment horizontal="centerContinuous" vertical="center" wrapText="1"/>
    </xf>
    <xf numFmtId="0" fontId="39" fillId="2" borderId="28" xfId="0" applyFont="1" applyFill="1" applyBorder="1" applyAlignment="1" applyProtection="1">
      <alignment horizontal="centerContinuous" vertical="center" wrapText="1"/>
    </xf>
    <xf numFmtId="0" fontId="39" fillId="2" borderId="11" xfId="0" applyFont="1" applyFill="1" applyBorder="1" applyAlignment="1" applyProtection="1">
      <alignment horizontal="centerContinuous" vertical="center" wrapText="1"/>
    </xf>
    <xf numFmtId="0" fontId="45" fillId="2" borderId="0" xfId="0" applyFont="1" applyFill="1" applyBorder="1" applyAlignment="1">
      <alignment horizontal="centerContinuous" vertical="center"/>
    </xf>
    <xf numFmtId="0" fontId="45" fillId="2" borderId="18" xfId="0" applyFont="1" applyFill="1" applyBorder="1" applyAlignment="1">
      <alignment horizontal="centerContinuous" vertical="center"/>
    </xf>
    <xf numFmtId="0" fontId="45" fillId="0" borderId="0" xfId="0" applyFont="1" applyBorder="1" applyAlignment="1">
      <alignment horizontal="center" vertical="center"/>
    </xf>
    <xf numFmtId="0" fontId="0" fillId="3" borderId="0" xfId="0" applyFont="1" applyFill="1" applyBorder="1" applyAlignment="1">
      <alignment vertical="center" wrapText="1"/>
    </xf>
    <xf numFmtId="0" fontId="10" fillId="3" borderId="0" xfId="0" applyFont="1" applyFill="1" applyBorder="1" applyAlignment="1">
      <alignment vertical="center" wrapText="1"/>
    </xf>
    <xf numFmtId="0" fontId="5" fillId="14" borderId="12" xfId="0" applyFont="1" applyFill="1" applyBorder="1" applyAlignment="1" applyProtection="1">
      <alignment horizontal="right" vertical="center"/>
    </xf>
    <xf numFmtId="0" fontId="5" fillId="14" borderId="12" xfId="0" applyFont="1" applyFill="1" applyBorder="1" applyAlignment="1" applyProtection="1">
      <alignment vertical="center"/>
    </xf>
    <xf numFmtId="0" fontId="5" fillId="14" borderId="29" xfId="0" applyFont="1" applyFill="1" applyBorder="1" applyAlignment="1" applyProtection="1">
      <alignment vertical="center"/>
    </xf>
    <xf numFmtId="0" fontId="25" fillId="14" borderId="0" xfId="0" applyFont="1" applyFill="1" applyBorder="1" applyAlignment="1" applyProtection="1">
      <alignment vertical="center"/>
    </xf>
    <xf numFmtId="0" fontId="5" fillId="14" borderId="0" xfId="0" applyFont="1" applyFill="1" applyBorder="1" applyAlignment="1" applyProtection="1">
      <alignment vertical="center"/>
    </xf>
    <xf numFmtId="0" fontId="5" fillId="14" borderId="18" xfId="0" applyFont="1" applyFill="1" applyBorder="1" applyAlignment="1" applyProtection="1">
      <alignment vertical="center"/>
    </xf>
    <xf numFmtId="0" fontId="10" fillId="14" borderId="0" xfId="0" applyFont="1" applyFill="1" applyBorder="1" applyAlignment="1">
      <alignment vertical="center" wrapText="1"/>
    </xf>
    <xf numFmtId="0" fontId="26" fillId="14" borderId="0" xfId="0" applyFont="1" applyFill="1" applyBorder="1" applyAlignment="1" applyProtection="1">
      <alignment vertical="center"/>
    </xf>
    <xf numFmtId="0" fontId="28" fillId="14" borderId="0" xfId="0" applyFont="1" applyFill="1" applyBorder="1" applyAlignment="1" applyProtection="1">
      <alignment horizontal="left" vertical="center" indent="1"/>
    </xf>
    <xf numFmtId="0" fontId="28" fillId="14" borderId="0" xfId="0" applyFont="1" applyFill="1" applyBorder="1" applyAlignment="1" applyProtection="1">
      <alignment horizontal="left" vertical="center" indent="3"/>
    </xf>
    <xf numFmtId="0" fontId="5" fillId="14" borderId="28" xfId="0" applyFont="1" applyFill="1" applyBorder="1" applyAlignment="1" applyProtection="1">
      <alignment vertical="center"/>
    </xf>
    <xf numFmtId="0" fontId="5" fillId="14" borderId="28" xfId="0" applyFont="1" applyFill="1" applyBorder="1" applyAlignment="1" applyProtection="1">
      <alignment horizontal="right" vertical="center"/>
    </xf>
    <xf numFmtId="0" fontId="5" fillId="14" borderId="11" xfId="0" applyFont="1" applyFill="1" applyBorder="1" applyAlignment="1" applyProtection="1">
      <alignment vertical="center"/>
    </xf>
    <xf numFmtId="0" fontId="5" fillId="14" borderId="10" xfId="0" applyFont="1" applyFill="1" applyBorder="1" applyAlignment="1" applyProtection="1">
      <alignment horizontal="right" vertical="center"/>
    </xf>
    <xf numFmtId="0" fontId="5" fillId="14" borderId="26" xfId="0" applyFont="1" applyFill="1" applyBorder="1" applyAlignment="1" applyProtection="1">
      <alignment horizontal="right" vertical="center"/>
    </xf>
    <xf numFmtId="0" fontId="5" fillId="14" borderId="27" xfId="0" applyFont="1" applyFill="1" applyBorder="1" applyAlignment="1" applyProtection="1">
      <alignment horizontal="right" vertical="center"/>
    </xf>
    <xf numFmtId="0" fontId="0" fillId="14" borderId="10" xfId="0" applyFont="1" applyFill="1" applyBorder="1" applyAlignment="1">
      <alignment vertical="center"/>
    </xf>
    <xf numFmtId="0" fontId="0" fillId="14" borderId="29" xfId="0" applyFont="1" applyFill="1" applyBorder="1" applyAlignment="1">
      <alignment vertical="center"/>
    </xf>
    <xf numFmtId="0" fontId="0" fillId="14" borderId="26" xfId="0" applyFont="1" applyFill="1" applyBorder="1" applyAlignment="1">
      <alignment vertical="center"/>
    </xf>
    <xf numFmtId="0" fontId="0" fillId="14" borderId="18" xfId="0" applyFont="1" applyFill="1" applyBorder="1" applyAlignment="1">
      <alignment vertical="center"/>
    </xf>
    <xf numFmtId="0" fontId="0" fillId="14" borderId="27" xfId="0" applyFont="1" applyFill="1" applyBorder="1" applyAlignment="1">
      <alignment vertical="center"/>
    </xf>
    <xf numFmtId="0" fontId="0" fillId="14" borderId="11" xfId="0" applyFont="1" applyFill="1" applyBorder="1" applyAlignment="1">
      <alignment vertical="center"/>
    </xf>
    <xf numFmtId="0" fontId="0" fillId="14" borderId="12" xfId="0" applyFont="1" applyFill="1" applyBorder="1" applyAlignment="1">
      <alignment vertical="center"/>
    </xf>
    <xf numFmtId="0" fontId="0" fillId="14" borderId="0" xfId="0" applyFont="1" applyFill="1" applyBorder="1" applyAlignment="1">
      <alignment vertical="center"/>
    </xf>
    <xf numFmtId="0" fontId="28" fillId="14" borderId="28" xfId="0" applyFont="1" applyFill="1" applyBorder="1" applyAlignment="1" applyProtection="1">
      <alignment horizontal="left" vertical="center" indent="4"/>
    </xf>
    <xf numFmtId="0" fontId="0" fillId="14" borderId="28" xfId="0" applyFont="1" applyFill="1" applyBorder="1" applyAlignment="1">
      <alignment vertical="center"/>
    </xf>
    <xf numFmtId="0" fontId="20" fillId="14" borderId="12" xfId="0" applyFont="1" applyFill="1" applyBorder="1" applyAlignment="1">
      <alignment horizontal="right" vertical="center"/>
    </xf>
    <xf numFmtId="0" fontId="29" fillId="14" borderId="0" xfId="0" applyFont="1" applyFill="1" applyBorder="1" applyAlignment="1" applyProtection="1">
      <alignment vertical="center"/>
    </xf>
    <xf numFmtId="0" fontId="20" fillId="14" borderId="0" xfId="0" applyFont="1" applyFill="1" applyBorder="1" applyAlignment="1">
      <alignment horizontal="right" vertical="center"/>
    </xf>
    <xf numFmtId="0" fontId="30" fillId="14" borderId="0" xfId="0" applyFont="1" applyFill="1" applyBorder="1" applyAlignment="1" applyProtection="1">
      <alignment vertical="center"/>
    </xf>
    <xf numFmtId="0" fontId="13" fillId="14" borderId="0" xfId="0" applyFont="1" applyFill="1" applyBorder="1" applyAlignment="1" applyProtection="1">
      <alignment horizontal="left" vertical="center" indent="4"/>
    </xf>
    <xf numFmtId="0" fontId="20" fillId="14" borderId="28" xfId="0" applyFont="1" applyFill="1" applyBorder="1" applyAlignment="1">
      <alignment horizontal="right" vertical="center"/>
    </xf>
    <xf numFmtId="0" fontId="28" fillId="14" borderId="0" xfId="0" applyFont="1" applyFill="1" applyBorder="1" applyAlignment="1" applyProtection="1">
      <alignment horizontal="left" vertical="center" indent="4"/>
    </xf>
    <xf numFmtId="0" fontId="13" fillId="14" borderId="28" xfId="0" applyFont="1" applyFill="1" applyBorder="1" applyAlignment="1" applyProtection="1">
      <alignment horizontal="left" vertical="center" indent="4"/>
    </xf>
    <xf numFmtId="3" fontId="20" fillId="3" borderId="0" xfId="0" applyNumberFormat="1" applyFont="1" applyFill="1" applyBorder="1" applyAlignment="1">
      <alignment horizontal="center" vertical="center"/>
    </xf>
    <xf numFmtId="4" fontId="5" fillId="3" borderId="0" xfId="0" applyNumberFormat="1" applyFont="1" applyFill="1" applyBorder="1" applyAlignment="1" applyProtection="1">
      <alignment horizontal="center" vertical="center"/>
    </xf>
    <xf numFmtId="0" fontId="10" fillId="3" borderId="0" xfId="0" applyFont="1" applyFill="1" applyBorder="1" applyAlignment="1" applyProtection="1">
      <alignment vertical="center"/>
    </xf>
    <xf numFmtId="0" fontId="10" fillId="14" borderId="0" xfId="0" applyFont="1" applyFill="1" applyBorder="1" applyAlignment="1">
      <alignment vertical="center"/>
    </xf>
    <xf numFmtId="0" fontId="8" fillId="8" borderId="30" xfId="0" applyFont="1" applyFill="1" applyBorder="1" applyAlignment="1">
      <alignment horizontal="center" vertical="center"/>
    </xf>
    <xf numFmtId="0" fontId="8" fillId="23" borderId="30" xfId="0" applyFont="1" applyFill="1" applyBorder="1" applyAlignment="1">
      <alignment horizontal="center" vertical="center" wrapText="1"/>
    </xf>
    <xf numFmtId="4" fontId="2" fillId="23" borderId="2" xfId="0" applyNumberFormat="1" applyFont="1" applyFill="1" applyBorder="1" applyAlignment="1">
      <alignment horizontal="center" vertical="center"/>
    </xf>
    <xf numFmtId="0" fontId="2" fillId="23" borderId="14" xfId="0" applyFont="1" applyFill="1" applyBorder="1" applyAlignment="1">
      <alignment horizontal="centerContinuous" vertical="center" wrapText="1"/>
    </xf>
    <xf numFmtId="0" fontId="2" fillId="23" borderId="20" xfId="0" applyFont="1" applyFill="1" applyBorder="1" applyAlignment="1">
      <alignment horizontal="centerContinuous" vertical="center" wrapText="1"/>
    </xf>
    <xf numFmtId="0" fontId="2" fillId="23" borderId="22" xfId="0" applyFont="1" applyFill="1" applyBorder="1" applyAlignment="1">
      <alignment horizontal="center" vertical="center" wrapText="1"/>
    </xf>
    <xf numFmtId="0" fontId="11" fillId="23" borderId="24" xfId="0" applyFont="1" applyFill="1" applyBorder="1" applyAlignment="1">
      <alignment horizontal="center" vertical="center" wrapText="1"/>
    </xf>
    <xf numFmtId="3" fontId="7" fillId="23" borderId="37" xfId="0" applyNumberFormat="1" applyFont="1" applyFill="1" applyBorder="1" applyAlignment="1" applyProtection="1">
      <alignment horizontal="right" vertical="center"/>
    </xf>
    <xf numFmtId="3" fontId="7" fillId="23" borderId="42" xfId="0" applyNumberFormat="1" applyFont="1" applyFill="1" applyBorder="1" applyAlignment="1" applyProtection="1">
      <alignment horizontal="right" vertical="center"/>
    </xf>
    <xf numFmtId="0" fontId="2" fillId="23" borderId="24" xfId="0" applyFont="1" applyFill="1" applyBorder="1" applyAlignment="1">
      <alignment horizontal="center" vertical="center" wrapText="1"/>
    </xf>
    <xf numFmtId="3" fontId="7" fillId="23" borderId="37" xfId="0" applyNumberFormat="1" applyFont="1" applyFill="1" applyBorder="1" applyAlignment="1">
      <alignment horizontal="right" vertical="center"/>
    </xf>
    <xf numFmtId="3" fontId="20" fillId="23" borderId="51" xfId="0" applyNumberFormat="1" applyFont="1" applyFill="1" applyBorder="1" applyAlignment="1">
      <alignment horizontal="right" vertical="center"/>
    </xf>
    <xf numFmtId="3" fontId="8" fillId="23" borderId="42" xfId="0" applyNumberFormat="1" applyFont="1" applyFill="1" applyBorder="1" applyAlignment="1">
      <alignment horizontal="right" vertical="center"/>
    </xf>
    <xf numFmtId="3" fontId="7" fillId="8" borderId="43" xfId="0" applyNumberFormat="1" applyFont="1" applyFill="1" applyBorder="1" applyAlignment="1">
      <alignment horizontal="right" vertical="center"/>
    </xf>
    <xf numFmtId="0" fontId="0" fillId="8" borderId="6" xfId="0" applyFont="1" applyFill="1" applyBorder="1" applyAlignment="1">
      <alignment horizontal="centerContinuous" vertical="center" wrapText="1"/>
    </xf>
    <xf numFmtId="0" fontId="0" fillId="8" borderId="5" xfId="0" applyFont="1" applyFill="1" applyBorder="1" applyAlignment="1">
      <alignment horizontal="centerContinuous" vertical="center"/>
    </xf>
    <xf numFmtId="0" fontId="0" fillId="14" borderId="10" xfId="0" applyFont="1" applyFill="1" applyBorder="1" applyAlignment="1" applyProtection="1">
      <alignment vertical="center"/>
    </xf>
    <xf numFmtId="0" fontId="0" fillId="14" borderId="12" xfId="0" applyFont="1" applyFill="1" applyBorder="1" applyAlignment="1" applyProtection="1">
      <alignment vertical="center"/>
    </xf>
    <xf numFmtId="0" fontId="0" fillId="14" borderId="29" xfId="0" applyFont="1" applyFill="1" applyBorder="1" applyAlignment="1" applyProtection="1">
      <alignment vertical="center"/>
    </xf>
    <xf numFmtId="0" fontId="0" fillId="14" borderId="26" xfId="0" applyFont="1" applyFill="1" applyBorder="1" applyAlignment="1" applyProtection="1">
      <alignment vertical="center"/>
    </xf>
    <xf numFmtId="0" fontId="0" fillId="14" borderId="0" xfId="0" applyFont="1" applyFill="1" applyBorder="1" applyAlignment="1" applyProtection="1">
      <alignment vertical="center"/>
    </xf>
    <xf numFmtId="0" fontId="0" fillId="14" borderId="18" xfId="0" applyFont="1" applyFill="1" applyBorder="1" applyAlignment="1" applyProtection="1">
      <alignment vertical="center"/>
    </xf>
    <xf numFmtId="0" fontId="0" fillId="14" borderId="27" xfId="0" applyFont="1" applyFill="1" applyBorder="1" applyAlignment="1" applyProtection="1">
      <alignment vertical="center"/>
    </xf>
    <xf numFmtId="0" fontId="0" fillId="14" borderId="28" xfId="0" applyFont="1" applyFill="1" applyBorder="1" applyAlignment="1" applyProtection="1">
      <alignment vertical="center"/>
    </xf>
    <xf numFmtId="0" fontId="0" fillId="14" borderId="11" xfId="0" applyFont="1" applyFill="1" applyBorder="1" applyAlignment="1" applyProtection="1">
      <alignment vertical="center"/>
    </xf>
    <xf numFmtId="0" fontId="10" fillId="14" borderId="0" xfId="0" applyFont="1" applyFill="1" applyBorder="1" applyAlignment="1">
      <alignment horizontal="left" vertical="center" indent="1"/>
    </xf>
    <xf numFmtId="0" fontId="0" fillId="14" borderId="12" xfId="0" applyFont="1" applyFill="1" applyBorder="1" applyAlignment="1">
      <alignment horizontal="left" vertical="center"/>
    </xf>
    <xf numFmtId="0" fontId="28" fillId="14" borderId="0" xfId="0" applyFont="1" applyFill="1" applyBorder="1" applyAlignment="1" applyProtection="1">
      <alignment horizontal="left" vertical="center" wrapText="1" indent="1"/>
    </xf>
    <xf numFmtId="0" fontId="28" fillId="14" borderId="0" xfId="0" applyFont="1" applyFill="1" applyBorder="1" applyAlignment="1" applyProtection="1">
      <alignment vertical="center"/>
    </xf>
    <xf numFmtId="0" fontId="28" fillId="14" borderId="8" xfId="0" applyFont="1" applyFill="1" applyBorder="1" applyAlignment="1" applyProtection="1">
      <alignment horizontal="left" vertical="center" indent="1"/>
    </xf>
    <xf numFmtId="0" fontId="28" fillId="14" borderId="0" xfId="0" applyFont="1" applyFill="1" applyBorder="1" applyAlignment="1" applyProtection="1">
      <alignment horizontal="left" vertical="center" indent="5"/>
    </xf>
    <xf numFmtId="3" fontId="20" fillId="8" borderId="6" xfId="0" applyNumberFormat="1" applyFont="1" applyFill="1" applyBorder="1" applyAlignment="1" applyProtection="1">
      <alignment horizontal="center" vertical="center"/>
    </xf>
    <xf numFmtId="170" fontId="5" fillId="8" borderId="6" xfId="0" applyNumberFormat="1" applyFont="1" applyFill="1" applyBorder="1" applyAlignment="1" applyProtection="1">
      <alignment horizontal="center" vertical="center"/>
    </xf>
    <xf numFmtId="171" fontId="5" fillId="8" borderId="6" xfId="0" applyNumberFormat="1" applyFont="1" applyFill="1" applyBorder="1" applyAlignment="1" applyProtection="1">
      <alignment horizontal="center" vertical="center"/>
    </xf>
    <xf numFmtId="0" fontId="20" fillId="8" borderId="6" xfId="0" applyFont="1" applyFill="1" applyBorder="1" applyAlignment="1">
      <alignment horizontal="centerContinuous" vertical="center" wrapText="1"/>
    </xf>
    <xf numFmtId="169" fontId="5" fillId="24" borderId="6" xfId="1" applyNumberFormat="1" applyFont="1" applyFill="1" applyBorder="1" applyAlignment="1" applyProtection="1">
      <alignment horizontal="center" vertical="center" wrapText="1"/>
    </xf>
    <xf numFmtId="0" fontId="20" fillId="23" borderId="6" xfId="0" applyFont="1" applyFill="1" applyBorder="1" applyAlignment="1">
      <alignment horizontal="center" vertical="center" wrapText="1"/>
    </xf>
    <xf numFmtId="4" fontId="20" fillId="8" borderId="6" xfId="0" applyNumberFormat="1" applyFont="1" applyFill="1" applyBorder="1" applyAlignment="1" applyProtection="1">
      <alignment horizontal="center" vertical="center"/>
    </xf>
    <xf numFmtId="166" fontId="0" fillId="3" borderId="54" xfId="0" applyNumberFormat="1" applyFont="1" applyFill="1" applyBorder="1" applyAlignment="1" applyProtection="1">
      <alignment vertical="center"/>
    </xf>
    <xf numFmtId="0" fontId="51" fillId="3" borderId="11" xfId="0" applyFont="1" applyFill="1" applyBorder="1" applyAlignment="1">
      <alignment horizontal="right" vertical="center"/>
    </xf>
    <xf numFmtId="0" fontId="51" fillId="3" borderId="0" xfId="0" applyFont="1" applyFill="1" applyBorder="1" applyAlignment="1" applyProtection="1">
      <alignment vertical="center"/>
    </xf>
    <xf numFmtId="0" fontId="10" fillId="14" borderId="0" xfId="0" applyFont="1" applyFill="1" applyBorder="1" applyAlignment="1" applyProtection="1">
      <alignment horizontal="left" vertical="center"/>
    </xf>
    <xf numFmtId="0" fontId="10" fillId="14" borderId="0" xfId="0" applyFont="1" applyFill="1" applyBorder="1" applyAlignment="1" applyProtection="1">
      <alignment vertical="center"/>
    </xf>
    <xf numFmtId="0" fontId="10" fillId="14" borderId="0" xfId="0" applyFont="1" applyFill="1" applyBorder="1" applyAlignment="1">
      <alignment vertical="center" wrapText="1"/>
    </xf>
    <xf numFmtId="0" fontId="10" fillId="14" borderId="28" xfId="0" applyFont="1" applyFill="1" applyBorder="1" applyAlignment="1">
      <alignment vertical="center" wrapText="1"/>
    </xf>
    <xf numFmtId="0" fontId="5" fillId="17" borderId="0" xfId="0" applyFont="1" applyFill="1" applyBorder="1" applyAlignment="1" applyProtection="1">
      <alignment vertical="center" wrapText="1"/>
    </xf>
    <xf numFmtId="0" fontId="5" fillId="17" borderId="9"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5" fillId="3" borderId="9" xfId="0" applyFont="1" applyFill="1" applyBorder="1" applyAlignment="1" applyProtection="1">
      <alignment vertical="center" wrapText="1"/>
    </xf>
    <xf numFmtId="0" fontId="0" fillId="5" borderId="6" xfId="0" applyFont="1" applyFill="1" applyBorder="1" applyAlignment="1" applyProtection="1">
      <alignment vertical="center" wrapText="1"/>
      <protection locked="0"/>
    </xf>
    <xf numFmtId="0" fontId="10" fillId="14" borderId="0" xfId="0" applyFont="1" applyFill="1" applyBorder="1" applyAlignment="1">
      <alignment horizontal="left" vertical="center"/>
    </xf>
    <xf numFmtId="0" fontId="2" fillId="14" borderId="0" xfId="0" applyFont="1" applyFill="1" applyBorder="1" applyAlignment="1">
      <alignment horizontal="right" vertical="center"/>
    </xf>
    <xf numFmtId="0" fontId="0" fillId="14" borderId="0" xfId="0" applyFont="1" applyFill="1" applyBorder="1" applyAlignment="1">
      <alignment horizontal="left" vertical="center"/>
    </xf>
    <xf numFmtId="0" fontId="5" fillId="3" borderId="0" xfId="0" applyFont="1" applyFill="1" applyBorder="1" applyAlignment="1">
      <alignment horizontal="right" vertical="center" indent="1"/>
    </xf>
    <xf numFmtId="0" fontId="23" fillId="22" borderId="0" xfId="0" applyFont="1" applyFill="1" applyBorder="1" applyAlignment="1">
      <alignment horizontal="right" vertical="center" wrapText="1"/>
    </xf>
    <xf numFmtId="0" fontId="10" fillId="14" borderId="12" xfId="0" applyFont="1" applyFill="1" applyBorder="1" applyAlignment="1">
      <alignment vertical="center"/>
    </xf>
    <xf numFmtId="0" fontId="10" fillId="14" borderId="28" xfId="0" applyFont="1" applyFill="1" applyBorder="1" applyAlignment="1">
      <alignment vertical="center"/>
    </xf>
    <xf numFmtId="0" fontId="53" fillId="3" borderId="0" xfId="0" applyFont="1" applyFill="1" applyBorder="1" applyAlignment="1" applyProtection="1">
      <alignment vertical="center"/>
    </xf>
    <xf numFmtId="0" fontId="54" fillId="3" borderId="0" xfId="0" applyFont="1" applyFill="1" applyBorder="1" applyAlignment="1">
      <alignment vertical="center"/>
    </xf>
    <xf numFmtId="0" fontId="5" fillId="14" borderId="0" xfId="0" applyFont="1" applyFill="1" applyBorder="1" applyAlignment="1" applyProtection="1">
      <alignment horizontal="right" vertical="center"/>
    </xf>
    <xf numFmtId="0" fontId="5" fillId="3" borderId="9" xfId="0" applyFont="1" applyFill="1" applyBorder="1" applyAlignment="1" applyProtection="1">
      <alignment vertical="center"/>
    </xf>
    <xf numFmtId="0" fontId="5" fillId="17" borderId="9" xfId="0" applyFont="1" applyFill="1" applyBorder="1" applyAlignment="1" applyProtection="1">
      <alignment vertical="center"/>
    </xf>
    <xf numFmtId="0" fontId="0" fillId="23" borderId="6" xfId="0" applyFont="1" applyFill="1" applyBorder="1" applyAlignment="1">
      <alignment horizontal="centerContinuous" vertical="center" wrapText="1"/>
    </xf>
    <xf numFmtId="0" fontId="0" fillId="23" borderId="6" xfId="0" applyFont="1" applyFill="1" applyBorder="1" applyAlignment="1" applyProtection="1">
      <alignment horizontal="center" vertical="center" wrapText="1"/>
    </xf>
    <xf numFmtId="3" fontId="0" fillId="23" borderId="6" xfId="0" applyNumberFormat="1" applyFont="1" applyFill="1" applyBorder="1" applyAlignment="1" applyProtection="1">
      <alignment horizontal="center" vertical="center"/>
    </xf>
    <xf numFmtId="10" fontId="5" fillId="23" borderId="6" xfId="4" applyNumberFormat="1" applyFont="1" applyFill="1" applyBorder="1" applyAlignment="1" applyProtection="1">
      <alignment horizontal="center" vertical="center"/>
    </xf>
    <xf numFmtId="4" fontId="0" fillId="23" borderId="6" xfId="0" applyNumberFormat="1" applyFont="1" applyFill="1" applyBorder="1" applyAlignment="1" applyProtection="1">
      <alignment horizontal="center" vertical="center"/>
    </xf>
    <xf numFmtId="10" fontId="2" fillId="5" borderId="46" xfId="4" applyNumberFormat="1" applyFont="1" applyFill="1" applyBorder="1" applyAlignment="1" applyProtection="1">
      <alignment horizontal="center" vertical="center"/>
      <protection locked="0"/>
    </xf>
    <xf numFmtId="0" fontId="4" fillId="10" borderId="11" xfId="0" applyFont="1" applyFill="1" applyBorder="1" applyAlignment="1">
      <alignment horizontal="right" vertical="center" wrapText="1"/>
    </xf>
    <xf numFmtId="0" fontId="4" fillId="10" borderId="29" xfId="0" applyFont="1" applyFill="1" applyBorder="1" applyAlignment="1">
      <alignment horizontal="right" vertical="center" wrapText="1"/>
    </xf>
    <xf numFmtId="0" fontId="4" fillId="10" borderId="18" xfId="0" applyFont="1" applyFill="1" applyBorder="1" applyAlignment="1">
      <alignment horizontal="right" vertical="center" wrapText="1"/>
    </xf>
    <xf numFmtId="0" fontId="0" fillId="14" borderId="0" xfId="0" applyFont="1" applyFill="1" applyAlignment="1">
      <alignment vertical="center"/>
    </xf>
    <xf numFmtId="0" fontId="13" fillId="14" borderId="0" xfId="0" applyFont="1" applyFill="1" applyBorder="1" applyAlignment="1">
      <alignment vertical="center"/>
    </xf>
    <xf numFmtId="0" fontId="4" fillId="3" borderId="0" xfId="0" applyFont="1" applyFill="1" applyBorder="1" applyAlignment="1">
      <alignment horizontal="center" vertical="center"/>
    </xf>
    <xf numFmtId="0" fontId="0" fillId="0" borderId="6" xfId="0" applyBorder="1" applyAlignment="1">
      <alignment vertical="center"/>
    </xf>
    <xf numFmtId="0" fontId="31" fillId="0" borderId="0" xfId="0" applyFont="1" applyAlignment="1">
      <alignment horizontal="center" vertical="center"/>
    </xf>
    <xf numFmtId="0" fontId="9" fillId="0" borderId="0" xfId="0" applyFont="1" applyAlignment="1">
      <alignment horizontal="center" vertical="center"/>
    </xf>
    <xf numFmtId="0" fontId="0" fillId="3" borderId="11" xfId="0" applyFont="1" applyFill="1" applyBorder="1" applyAlignment="1">
      <alignment horizontal="left" vertical="center"/>
    </xf>
    <xf numFmtId="0" fontId="8" fillId="16" borderId="32" xfId="0" applyFont="1" applyFill="1" applyBorder="1" applyAlignment="1">
      <alignment horizontal="center" vertical="center" wrapText="1"/>
    </xf>
    <xf numFmtId="4" fontId="8" fillId="16" borderId="25" xfId="0" applyNumberFormat="1" applyFont="1" applyFill="1" applyBorder="1" applyAlignment="1">
      <alignment horizontal="center" vertical="center"/>
    </xf>
    <xf numFmtId="4" fontId="8" fillId="23" borderId="2" xfId="0" applyNumberFormat="1" applyFont="1" applyFill="1" applyBorder="1" applyAlignment="1">
      <alignment horizontal="center" vertical="center"/>
    </xf>
    <xf numFmtId="4" fontId="42" fillId="8" borderId="25" xfId="0" applyNumberFormat="1" applyFont="1" applyFill="1" applyBorder="1" applyAlignment="1">
      <alignment horizontal="center" vertical="center"/>
    </xf>
    <xf numFmtId="4" fontId="59" fillId="3" borderId="0" xfId="0" applyNumberFormat="1" applyFont="1" applyFill="1" applyBorder="1" applyAlignment="1">
      <alignment vertical="center"/>
    </xf>
    <xf numFmtId="0" fontId="59" fillId="3" borderId="0" xfId="0" applyFont="1" applyFill="1" applyBorder="1" applyAlignment="1">
      <alignment vertical="center"/>
    </xf>
    <xf numFmtId="0" fontId="0" fillId="3" borderId="0" xfId="0" applyFont="1" applyFill="1" applyBorder="1" applyAlignment="1">
      <alignment vertical="center" wrapText="1"/>
    </xf>
    <xf numFmtId="0" fontId="0" fillId="3" borderId="0" xfId="0" applyFont="1" applyFill="1" applyBorder="1" applyAlignment="1">
      <alignment horizontal="right" vertical="center" wrapText="1"/>
    </xf>
    <xf numFmtId="168" fontId="0" fillId="3" borderId="0" xfId="0" applyNumberFormat="1" applyFont="1" applyFill="1" applyBorder="1" applyAlignment="1">
      <alignment horizontal="center" vertical="center"/>
    </xf>
    <xf numFmtId="168" fontId="60" fillId="3" borderId="0" xfId="0" applyNumberFormat="1" applyFont="1" applyFill="1" applyBorder="1" applyAlignment="1" applyProtection="1">
      <alignment horizontal="center" vertical="center"/>
    </xf>
    <xf numFmtId="10" fontId="60" fillId="3" borderId="0" xfId="4" applyNumberFormat="1" applyFont="1" applyFill="1" applyBorder="1" applyAlignment="1" applyProtection="1">
      <alignment horizontal="center" vertical="center"/>
    </xf>
    <xf numFmtId="3" fontId="0" fillId="3" borderId="0" xfId="0" applyNumberFormat="1" applyFont="1" applyFill="1" applyBorder="1" applyAlignment="1">
      <alignment horizontal="right" vertical="center"/>
    </xf>
    <xf numFmtId="0" fontId="5" fillId="3" borderId="29" xfId="0" applyFont="1" applyFill="1" applyBorder="1" applyAlignment="1" applyProtection="1">
      <alignment horizontal="right" vertical="center"/>
    </xf>
    <xf numFmtId="0" fontId="5" fillId="3" borderId="18" xfId="0" applyFont="1" applyFill="1" applyBorder="1" applyAlignment="1" applyProtection="1">
      <alignment horizontal="right" vertical="center"/>
    </xf>
    <xf numFmtId="0" fontId="5" fillId="3" borderId="11" xfId="0" applyFont="1" applyFill="1" applyBorder="1" applyAlignment="1" applyProtection="1">
      <alignment horizontal="right" vertical="center"/>
    </xf>
    <xf numFmtId="0" fontId="61" fillId="18" borderId="38" xfId="0" applyFont="1" applyFill="1" applyBorder="1" applyAlignment="1">
      <alignment horizontal="center" vertical="center" wrapText="1"/>
    </xf>
    <xf numFmtId="0" fontId="61" fillId="10" borderId="24" xfId="0" applyFont="1" applyFill="1" applyBorder="1" applyAlignment="1">
      <alignment horizontal="center" vertical="center" wrapText="1"/>
    </xf>
    <xf numFmtId="0" fontId="5" fillId="17" borderId="0"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vertical="center" wrapText="1"/>
    </xf>
    <xf numFmtId="0" fontId="5" fillId="3" borderId="0" xfId="0" applyFont="1" applyFill="1" applyBorder="1" applyAlignment="1" applyProtection="1">
      <alignment horizontal="right" vertical="center" wrapText="1"/>
    </xf>
    <xf numFmtId="3" fontId="10" fillId="0" borderId="3" xfId="0" applyNumberFormat="1" applyFont="1" applyBorder="1" applyAlignment="1" applyProtection="1">
      <alignment vertical="center"/>
      <protection locked="0"/>
    </xf>
    <xf numFmtId="3" fontId="10" fillId="0" borderId="4" xfId="0" applyNumberFormat="1" applyFont="1" applyBorder="1" applyAlignment="1" applyProtection="1">
      <alignment vertical="center"/>
      <protection locked="0"/>
    </xf>
    <xf numFmtId="3" fontId="10" fillId="0" borderId="5" xfId="0" applyNumberFormat="1" applyFont="1" applyBorder="1" applyAlignment="1" applyProtection="1">
      <alignment vertical="center"/>
      <protection locked="0"/>
    </xf>
    <xf numFmtId="0" fontId="5" fillId="17" borderId="0" xfId="0" applyFont="1" applyFill="1" applyBorder="1" applyAlignment="1" applyProtection="1">
      <alignment horizontal="left" vertical="center" indent="8"/>
    </xf>
    <xf numFmtId="0" fontId="5" fillId="3" borderId="0" xfId="0" applyFont="1" applyFill="1" applyBorder="1" applyAlignment="1" applyProtection="1">
      <alignment horizontal="center" vertical="center" wrapText="1"/>
    </xf>
    <xf numFmtId="3" fontId="5" fillId="0" borderId="45" xfId="0" applyNumberFormat="1" applyFont="1" applyBorder="1" applyAlignment="1" applyProtection="1">
      <alignment horizontal="center" vertical="center"/>
      <protection locked="0"/>
    </xf>
    <xf numFmtId="3" fontId="20" fillId="8" borderId="45" xfId="0" applyNumberFormat="1" applyFont="1" applyFill="1" applyBorder="1" applyAlignment="1" applyProtection="1">
      <alignment horizontal="center" vertical="center"/>
    </xf>
    <xf numFmtId="0" fontId="0" fillId="17" borderId="0" xfId="0" applyFont="1" applyFill="1" applyBorder="1" applyAlignment="1">
      <alignment vertical="center" wrapText="1"/>
    </xf>
    <xf numFmtId="170" fontId="0" fillId="5" borderId="6" xfId="0" applyNumberFormat="1" applyFont="1" applyFill="1" applyBorder="1" applyAlignment="1" applyProtection="1">
      <alignment horizontal="center" vertical="center"/>
      <protection locked="0"/>
    </xf>
    <xf numFmtId="169" fontId="5" fillId="6" borderId="45" xfId="1" applyNumberFormat="1" applyFont="1" applyFill="1" applyBorder="1" applyAlignment="1" applyProtection="1">
      <alignment horizontal="center" vertical="center" wrapText="1"/>
      <protection locked="0"/>
    </xf>
    <xf numFmtId="169" fontId="5" fillId="20" borderId="45" xfId="1" applyNumberFormat="1" applyFont="1" applyFill="1" applyBorder="1" applyAlignment="1" applyProtection="1">
      <alignment horizontal="center" vertical="center" wrapText="1"/>
    </xf>
    <xf numFmtId="169" fontId="20" fillId="18" borderId="43" xfId="1" applyNumberFormat="1" applyFont="1" applyFill="1" applyBorder="1" applyAlignment="1" applyProtection="1">
      <alignment horizontal="center" vertical="center" wrapText="1"/>
    </xf>
    <xf numFmtId="169" fontId="20" fillId="10" borderId="42" xfId="1" applyNumberFormat="1" applyFont="1" applyFill="1" applyBorder="1" applyAlignment="1" applyProtection="1">
      <alignment horizontal="center" vertical="center" wrapText="1"/>
    </xf>
    <xf numFmtId="43" fontId="24" fillId="4" borderId="0" xfId="1" applyFont="1" applyFill="1" applyBorder="1" applyAlignment="1" applyProtection="1">
      <alignment horizontal="right" vertical="center" wrapText="1"/>
    </xf>
    <xf numFmtId="0" fontId="0" fillId="3" borderId="0" xfId="0" applyFont="1" applyFill="1" applyBorder="1" applyAlignment="1">
      <alignment horizontal="right" vertical="center" indent="1"/>
    </xf>
    <xf numFmtId="0" fontId="56" fillId="3" borderId="0" xfId="0" applyFont="1" applyFill="1" applyBorder="1" applyAlignment="1" applyProtection="1">
      <alignment horizontal="left" vertical="center" indent="1"/>
    </xf>
    <xf numFmtId="0" fontId="56" fillId="3" borderId="0" xfId="0" applyFont="1" applyFill="1" applyBorder="1" applyAlignment="1" applyProtection="1">
      <alignment horizontal="right" vertical="center"/>
    </xf>
    <xf numFmtId="0" fontId="62" fillId="3" borderId="0" xfId="0" applyFont="1" applyFill="1" applyBorder="1" applyAlignment="1">
      <alignment vertical="center"/>
    </xf>
    <xf numFmtId="0" fontId="0" fillId="3" borderId="0" xfId="0" applyFont="1" applyFill="1" applyBorder="1" applyAlignment="1">
      <alignment horizontal="left" vertical="center" indent="20"/>
    </xf>
    <xf numFmtId="0" fontId="28" fillId="14" borderId="0" xfId="0" applyFont="1" applyFill="1" applyBorder="1" applyAlignment="1">
      <alignment vertical="center" wrapText="1"/>
    </xf>
    <xf numFmtId="0" fontId="46" fillId="14" borderId="0" xfId="0" applyFont="1" applyFill="1" applyBorder="1" applyAlignment="1">
      <alignment horizontal="center" vertical="center" wrapText="1"/>
    </xf>
    <xf numFmtId="0" fontId="36" fillId="14" borderId="0" xfId="0" applyFont="1" applyFill="1" applyBorder="1" applyAlignment="1">
      <alignment horizontal="center" vertical="center" wrapText="1"/>
    </xf>
    <xf numFmtId="0" fontId="5" fillId="17" borderId="0" xfId="0" applyFont="1" applyFill="1" applyBorder="1" applyAlignment="1" applyProtection="1">
      <alignment horizontal="left" vertical="center" wrapText="1"/>
    </xf>
    <xf numFmtId="0" fontId="5" fillId="17" borderId="8" xfId="0" applyFont="1" applyFill="1" applyBorder="1" applyAlignment="1" applyProtection="1">
      <alignment horizontal="left" vertical="center" wrapText="1" indent="1"/>
    </xf>
    <xf numFmtId="0" fontId="5" fillId="17" borderId="0" xfId="0" applyFont="1" applyFill="1" applyBorder="1" applyAlignment="1" applyProtection="1">
      <alignment horizontal="left" vertical="center" wrapText="1" indent="1"/>
    </xf>
    <xf numFmtId="0" fontId="21" fillId="3" borderId="0" xfId="5" applyFill="1" applyBorder="1" applyAlignment="1">
      <alignment horizontal="left" vertical="center"/>
    </xf>
    <xf numFmtId="0" fontId="0" fillId="3" borderId="0" xfId="0" applyFont="1" applyFill="1" applyBorder="1" applyAlignment="1">
      <alignment vertical="center" wrapText="1"/>
    </xf>
    <xf numFmtId="0" fontId="0" fillId="3" borderId="6" xfId="0" applyFont="1" applyFill="1" applyBorder="1" applyAlignment="1">
      <alignment horizontal="left" vertical="center" wrapText="1" indent="1"/>
    </xf>
    <xf numFmtId="0" fontId="5" fillId="5" borderId="3" xfId="0" applyFont="1" applyFill="1" applyBorder="1" applyAlignment="1" applyProtection="1">
      <alignment vertical="center" wrapText="1"/>
      <protection locked="0"/>
    </xf>
    <xf numFmtId="0" fontId="5" fillId="5" borderId="4" xfId="0" applyFont="1" applyFill="1" applyBorder="1" applyAlignment="1" applyProtection="1">
      <alignment vertical="center" wrapText="1"/>
      <protection locked="0"/>
    </xf>
    <xf numFmtId="0" fontId="5" fillId="5" borderId="5" xfId="0" applyFont="1" applyFill="1" applyBorder="1" applyAlignment="1" applyProtection="1">
      <alignment vertical="center" wrapText="1"/>
      <protection locked="0"/>
    </xf>
    <xf numFmtId="0" fontId="10" fillId="14" borderId="8" xfId="0" applyFont="1" applyFill="1" applyBorder="1" applyAlignment="1">
      <alignment horizontal="left" vertical="center" wrapText="1" indent="1"/>
    </xf>
    <xf numFmtId="0" fontId="10" fillId="14" borderId="0" xfId="0" applyFont="1" applyFill="1" applyBorder="1" applyAlignment="1">
      <alignment horizontal="left" vertical="center" wrapText="1" indent="1"/>
    </xf>
    <xf numFmtId="0" fontId="2" fillId="3" borderId="0" xfId="0" applyFont="1" applyFill="1" applyBorder="1" applyAlignment="1">
      <alignment horizontal="right" vertical="center" wrapText="1"/>
    </xf>
    <xf numFmtId="0" fontId="2" fillId="3" borderId="9" xfId="0" applyFont="1" applyFill="1" applyBorder="1" applyAlignment="1">
      <alignment horizontal="right" vertical="center" wrapText="1"/>
    </xf>
    <xf numFmtId="0" fontId="0" fillId="5" borderId="6" xfId="0" applyFont="1" applyFill="1" applyBorder="1" applyAlignment="1" applyProtection="1">
      <alignment vertical="center" wrapText="1"/>
      <protection locked="0"/>
    </xf>
    <xf numFmtId="0" fontId="58" fillId="14" borderId="8" xfId="0" applyFont="1" applyFill="1" applyBorder="1" applyAlignment="1">
      <alignment horizontal="left" vertical="center" wrapText="1" indent="1"/>
    </xf>
    <xf numFmtId="0" fontId="58" fillId="14" borderId="0" xfId="0" applyFont="1" applyFill="1" applyBorder="1" applyAlignment="1">
      <alignment horizontal="left" vertical="center" wrapText="1" indent="1"/>
    </xf>
    <xf numFmtId="0" fontId="17" fillId="11" borderId="3" xfId="0" applyFont="1" applyFill="1" applyBorder="1" applyAlignment="1" applyProtection="1">
      <alignment vertical="center" wrapText="1"/>
    </xf>
    <xf numFmtId="0" fontId="17" fillId="11" borderId="4" xfId="0" applyFont="1" applyFill="1" applyBorder="1" applyAlignment="1" applyProtection="1">
      <alignment vertical="center" wrapText="1"/>
    </xf>
    <xf numFmtId="0" fontId="17" fillId="11" borderId="5" xfId="0" applyFont="1" applyFill="1" applyBorder="1" applyAlignment="1" applyProtection="1">
      <alignment vertical="center" wrapText="1"/>
    </xf>
    <xf numFmtId="0" fontId="0" fillId="3" borderId="10"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0" xfId="0" applyFont="1" applyFill="1" applyBorder="1" applyAlignment="1">
      <alignment horizontal="right" vertical="center" wrapText="1"/>
    </xf>
    <xf numFmtId="0" fontId="0" fillId="3" borderId="9" xfId="0" applyFont="1" applyFill="1" applyBorder="1" applyAlignment="1">
      <alignment horizontal="right" vertical="center" wrapText="1"/>
    </xf>
    <xf numFmtId="0" fontId="0" fillId="3" borderId="0" xfId="0" applyFont="1" applyFill="1" applyBorder="1" applyAlignment="1">
      <alignment horizontal="right" vertical="center" wrapText="1" indent="1"/>
    </xf>
    <xf numFmtId="0" fontId="0" fillId="5" borderId="3" xfId="0" applyFont="1" applyFill="1" applyBorder="1" applyAlignment="1" applyProtection="1">
      <alignment vertical="center" wrapText="1"/>
      <protection locked="0"/>
    </xf>
    <xf numFmtId="0" fontId="0" fillId="5" borderId="4" xfId="0" applyFont="1" applyFill="1" applyBorder="1" applyAlignment="1" applyProtection="1">
      <alignment vertical="center" wrapText="1"/>
      <protection locked="0"/>
    </xf>
    <xf numFmtId="0" fontId="0" fillId="5" borderId="5" xfId="0" applyFont="1" applyFill="1" applyBorder="1" applyAlignment="1" applyProtection="1">
      <alignment vertical="center" wrapText="1"/>
      <protection locked="0"/>
    </xf>
    <xf numFmtId="1" fontId="0" fillId="0" borderId="6" xfId="0" applyNumberFormat="1" applyFont="1" applyBorder="1" applyAlignment="1" applyProtection="1">
      <alignment horizontal="center" vertical="center"/>
      <protection locked="0"/>
    </xf>
    <xf numFmtId="0" fontId="0" fillId="3" borderId="26" xfId="0" applyFont="1" applyFill="1" applyBorder="1" applyAlignment="1">
      <alignment horizontal="left" vertical="center" wrapText="1" indent="1"/>
    </xf>
    <xf numFmtId="0" fontId="0" fillId="3" borderId="0" xfId="0" applyFont="1" applyFill="1" applyBorder="1" applyAlignment="1">
      <alignment horizontal="left" vertical="center" wrapText="1" indent="1"/>
    </xf>
    <xf numFmtId="0" fontId="0" fillId="5" borderId="3" xfId="0" applyFont="1" applyFill="1" applyBorder="1" applyAlignment="1" applyProtection="1">
      <alignment horizontal="left" vertical="center" wrapText="1"/>
      <protection locked="0"/>
    </xf>
    <xf numFmtId="0" fontId="0" fillId="5" borderId="4" xfId="0" applyFont="1" applyFill="1" applyBorder="1" applyAlignment="1" applyProtection="1">
      <alignment horizontal="left" vertical="center" wrapText="1"/>
      <protection locked="0"/>
    </xf>
    <xf numFmtId="0" fontId="0" fillId="5" borderId="5"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173" fontId="0" fillId="5" borderId="6" xfId="0" applyNumberFormat="1" applyFont="1" applyFill="1" applyBorder="1" applyAlignment="1" applyProtection="1">
      <alignment horizontal="left" vertical="center" wrapText="1"/>
      <protection locked="0"/>
    </xf>
    <xf numFmtId="172" fontId="0" fillId="0" borderId="3" xfId="0" applyNumberFormat="1" applyFont="1" applyFill="1" applyBorder="1" applyAlignment="1" applyProtection="1">
      <alignment horizontal="left" vertical="center" wrapText="1"/>
      <protection locked="0"/>
    </xf>
    <xf numFmtId="172" fontId="0" fillId="0" borderId="4" xfId="0" applyNumberFormat="1" applyFont="1" applyFill="1" applyBorder="1" applyAlignment="1" applyProtection="1">
      <alignment horizontal="left" vertical="center" wrapText="1"/>
      <protection locked="0"/>
    </xf>
    <xf numFmtId="172" fontId="0" fillId="0" borderId="5" xfId="0" applyNumberFormat="1" applyFont="1" applyFill="1" applyBorder="1" applyAlignment="1" applyProtection="1">
      <alignment horizontal="left" vertical="center" wrapText="1"/>
      <protection locked="0"/>
    </xf>
    <xf numFmtId="14" fontId="0" fillId="5" borderId="6" xfId="0" applyNumberFormat="1" applyFont="1" applyFill="1" applyBorder="1" applyAlignment="1" applyProtection="1">
      <alignment horizontal="left" vertical="center" wrapText="1"/>
      <protection locked="0"/>
    </xf>
    <xf numFmtId="172" fontId="0" fillId="17" borderId="3" xfId="0" applyNumberFormat="1" applyFont="1" applyFill="1" applyBorder="1" applyAlignment="1" applyProtection="1">
      <alignment horizontal="left" vertical="center" wrapText="1"/>
    </xf>
    <xf numFmtId="172" fontId="0" fillId="17" borderId="4" xfId="0" applyNumberFormat="1" applyFont="1" applyFill="1" applyBorder="1" applyAlignment="1" applyProtection="1">
      <alignment horizontal="left" vertical="center" wrapText="1"/>
    </xf>
    <xf numFmtId="172" fontId="0" fillId="17" borderId="5" xfId="0" applyNumberFormat="1" applyFont="1" applyFill="1" applyBorder="1" applyAlignment="1" applyProtection="1">
      <alignment horizontal="left" vertical="center" wrapText="1"/>
    </xf>
    <xf numFmtId="0" fontId="5" fillId="3" borderId="0" xfId="0" applyFont="1" applyFill="1" applyBorder="1" applyAlignment="1" applyProtection="1">
      <alignment vertical="center" wrapText="1"/>
    </xf>
    <xf numFmtId="3" fontId="10" fillId="0" borderId="3" xfId="0" applyNumberFormat="1" applyFont="1" applyBorder="1" applyAlignment="1" applyProtection="1">
      <alignment vertical="center" wrapText="1"/>
      <protection locked="0"/>
    </xf>
    <xf numFmtId="3" fontId="10" fillId="0" borderId="4" xfId="0" applyNumberFormat="1" applyFont="1" applyBorder="1" applyAlignment="1" applyProtection="1">
      <alignment vertical="center" wrapText="1"/>
      <protection locked="0"/>
    </xf>
    <xf numFmtId="3" fontId="10" fillId="0" borderId="5" xfId="0" applyNumberFormat="1" applyFont="1" applyBorder="1" applyAlignment="1" applyProtection="1">
      <alignment vertical="center" wrapText="1"/>
      <protection locked="0"/>
    </xf>
    <xf numFmtId="0" fontId="5" fillId="3" borderId="10"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56" fillId="3" borderId="0" xfId="0" applyFont="1" applyFill="1" applyBorder="1" applyAlignment="1" applyProtection="1">
      <alignment vertical="center" wrapText="1"/>
    </xf>
    <xf numFmtId="0" fontId="5" fillId="3" borderId="9" xfId="0" applyFont="1" applyFill="1" applyBorder="1" applyAlignment="1" applyProtection="1">
      <alignment vertical="center" wrapText="1"/>
    </xf>
    <xf numFmtId="0" fontId="21" fillId="14" borderId="0" xfId="5" applyFill="1" applyBorder="1" applyAlignment="1" applyProtection="1">
      <alignment vertical="center" wrapText="1"/>
    </xf>
    <xf numFmtId="0" fontId="10" fillId="14" borderId="8" xfId="0" applyFont="1" applyFill="1" applyBorder="1" applyAlignment="1" applyProtection="1">
      <alignment horizontal="left" vertical="center" wrapText="1" indent="1"/>
    </xf>
    <xf numFmtId="0" fontId="10" fillId="14" borderId="0" xfId="0" applyFont="1" applyFill="1" applyBorder="1" applyAlignment="1" applyProtection="1">
      <alignment horizontal="left" vertical="center" wrapText="1" indent="1"/>
    </xf>
    <xf numFmtId="0" fontId="0" fillId="3" borderId="3" xfId="0" applyFont="1" applyFill="1" applyBorder="1" applyAlignment="1">
      <alignment horizontal="left" vertical="center" wrapText="1" indent="1"/>
    </xf>
    <xf numFmtId="0" fontId="0" fillId="3" borderId="4" xfId="0" applyFont="1" applyFill="1" applyBorder="1" applyAlignment="1">
      <alignment horizontal="left" vertical="center" wrapText="1" indent="1"/>
    </xf>
    <xf numFmtId="0" fontId="0" fillId="3" borderId="5" xfId="0" applyFont="1" applyFill="1" applyBorder="1" applyAlignment="1">
      <alignment horizontal="left" vertical="center" wrapText="1" indent="1"/>
    </xf>
    <xf numFmtId="0" fontId="5" fillId="17" borderId="0" xfId="0" applyFont="1" applyFill="1" applyBorder="1" applyAlignment="1" applyProtection="1">
      <alignment vertical="center" wrapText="1"/>
    </xf>
    <xf numFmtId="0" fontId="22" fillId="14" borderId="0" xfId="0" applyFont="1" applyFill="1" applyBorder="1" applyAlignment="1" applyProtection="1">
      <alignment vertical="center" wrapText="1"/>
    </xf>
    <xf numFmtId="0" fontId="22" fillId="14" borderId="9" xfId="0" applyFont="1" applyFill="1" applyBorder="1" applyAlignment="1" applyProtection="1">
      <alignment vertical="center" wrapText="1"/>
    </xf>
    <xf numFmtId="0" fontId="55" fillId="14" borderId="0" xfId="5"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5" fillId="17" borderId="10" xfId="0" applyFont="1" applyFill="1" applyBorder="1" applyAlignment="1" applyProtection="1">
      <alignment horizontal="center" vertical="center" wrapText="1"/>
    </xf>
    <xf numFmtId="0" fontId="5" fillId="17" borderId="29" xfId="0" applyFont="1" applyFill="1" applyBorder="1" applyAlignment="1" applyProtection="1">
      <alignment horizontal="center" vertical="center" wrapText="1"/>
    </xf>
    <xf numFmtId="0" fontId="5" fillId="17" borderId="26" xfId="0" applyFont="1" applyFill="1" applyBorder="1" applyAlignment="1" applyProtection="1">
      <alignment horizontal="center" vertical="center" wrapText="1"/>
    </xf>
    <xf numFmtId="0" fontId="5" fillId="17" borderId="18" xfId="0" applyFont="1" applyFill="1" applyBorder="1" applyAlignment="1" applyProtection="1">
      <alignment horizontal="center" vertical="center" wrapText="1"/>
    </xf>
    <xf numFmtId="0" fontId="5" fillId="17" borderId="27" xfId="0" applyFont="1" applyFill="1" applyBorder="1" applyAlignment="1" applyProtection="1">
      <alignment horizontal="center" vertical="center" wrapText="1"/>
    </xf>
    <xf numFmtId="0" fontId="5" fillId="17" borderId="11" xfId="0" applyFont="1" applyFill="1" applyBorder="1" applyAlignment="1" applyProtection="1">
      <alignment horizontal="center" vertical="center" wrapText="1"/>
    </xf>
    <xf numFmtId="0" fontId="5" fillId="17" borderId="10" xfId="0" applyFont="1" applyFill="1" applyBorder="1" applyAlignment="1">
      <alignment horizontal="center" vertical="center" wrapText="1"/>
    </xf>
    <xf numFmtId="0" fontId="5" fillId="17" borderId="29" xfId="0" applyFont="1" applyFill="1" applyBorder="1" applyAlignment="1">
      <alignment horizontal="center" vertical="center" wrapText="1"/>
    </xf>
    <xf numFmtId="0" fontId="5" fillId="17" borderId="26" xfId="0" applyFont="1" applyFill="1" applyBorder="1" applyAlignment="1">
      <alignment horizontal="center" vertical="center" wrapText="1"/>
    </xf>
    <xf numFmtId="0" fontId="5" fillId="17" borderId="18" xfId="0" applyFont="1" applyFill="1" applyBorder="1" applyAlignment="1">
      <alignment horizontal="center" vertical="center" wrapText="1"/>
    </xf>
    <xf numFmtId="0" fontId="5" fillId="17" borderId="27"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8" fillId="14" borderId="0" xfId="0" applyFont="1" applyFill="1" applyBorder="1" applyAlignment="1" applyProtection="1">
      <alignment horizontal="left" vertical="center" wrapText="1"/>
    </xf>
    <xf numFmtId="0" fontId="17" fillId="11" borderId="6" xfId="0" applyFont="1" applyFill="1" applyBorder="1" applyAlignment="1" applyProtection="1">
      <alignment vertical="center" wrapText="1"/>
    </xf>
    <xf numFmtId="0" fontId="5" fillId="3" borderId="0" xfId="0" applyFont="1" applyFill="1" applyBorder="1" applyAlignment="1" applyProtection="1">
      <alignment horizontal="right" vertical="center" wrapText="1"/>
    </xf>
    <xf numFmtId="0" fontId="5" fillId="3" borderId="9" xfId="0" applyFont="1" applyFill="1" applyBorder="1" applyAlignment="1" applyProtection="1">
      <alignment horizontal="right" vertical="center" wrapText="1"/>
    </xf>
    <xf numFmtId="169" fontId="5" fillId="6" borderId="3" xfId="1" applyNumberFormat="1" applyFont="1" applyFill="1" applyBorder="1" applyAlignment="1" applyProtection="1">
      <alignment horizontal="center" vertical="center" wrapText="1"/>
      <protection locked="0"/>
    </xf>
    <xf numFmtId="169" fontId="5" fillId="6" borderId="5" xfId="1" applyNumberFormat="1" applyFont="1" applyFill="1" applyBorder="1" applyAlignment="1" applyProtection="1">
      <alignment horizontal="center" vertical="center" wrapText="1"/>
      <protection locked="0"/>
    </xf>
    <xf numFmtId="169" fontId="5" fillId="6" borderId="48" xfId="1" applyNumberFormat="1" applyFont="1" applyFill="1" applyBorder="1" applyAlignment="1" applyProtection="1">
      <alignment horizontal="center" vertical="center" wrapText="1"/>
      <protection locked="0"/>
    </xf>
    <xf numFmtId="169" fontId="5" fillId="6" borderId="49" xfId="1" applyNumberFormat="1" applyFont="1" applyFill="1" applyBorder="1" applyAlignment="1" applyProtection="1">
      <alignment horizontal="center" vertical="center" wrapText="1"/>
      <protection locked="0"/>
    </xf>
    <xf numFmtId="43" fontId="24" fillId="4" borderId="0" xfId="1" applyFont="1" applyFill="1" applyBorder="1" applyAlignment="1" applyProtection="1">
      <alignment horizontal="right" vertical="center" wrapText="1"/>
    </xf>
    <xf numFmtId="0" fontId="20" fillId="3" borderId="0" xfId="0" applyFont="1" applyFill="1" applyBorder="1" applyAlignment="1" applyProtection="1">
      <alignment horizontal="right" vertical="center" wrapText="1"/>
    </xf>
    <xf numFmtId="0" fontId="20" fillId="3" borderId="9" xfId="0" applyFont="1" applyFill="1" applyBorder="1" applyAlignment="1" applyProtection="1">
      <alignment horizontal="right" vertical="center" wrapText="1"/>
    </xf>
    <xf numFmtId="0" fontId="57" fillId="14" borderId="0" xfId="0" applyFont="1" applyFill="1" applyBorder="1" applyAlignment="1" applyProtection="1">
      <alignment horizontal="left" vertical="center" wrapText="1"/>
    </xf>
    <xf numFmtId="4" fontId="5" fillId="18" borderId="6" xfId="0" applyNumberFormat="1" applyFont="1" applyFill="1" applyBorder="1" applyAlignment="1" applyProtection="1">
      <alignment horizontal="center" vertical="center"/>
    </xf>
    <xf numFmtId="169" fontId="20" fillId="18" borderId="37" xfId="1" applyNumberFormat="1" applyFont="1" applyFill="1" applyBorder="1" applyAlignment="1" applyProtection="1">
      <alignment horizontal="center" vertical="center" wrapText="1"/>
    </xf>
    <xf numFmtId="169" fontId="20" fillId="18" borderId="43" xfId="1" applyNumberFormat="1" applyFont="1" applyFill="1" applyBorder="1" applyAlignment="1" applyProtection="1">
      <alignment horizontal="center" vertical="center" wrapText="1"/>
    </xf>
    <xf numFmtId="43" fontId="24" fillId="4" borderId="9" xfId="1" applyFont="1" applyFill="1" applyBorder="1" applyAlignment="1" applyProtection="1">
      <alignment horizontal="right" vertical="center" wrapText="1"/>
    </xf>
    <xf numFmtId="4" fontId="20" fillId="18" borderId="6" xfId="0" applyNumberFormat="1" applyFont="1" applyFill="1" applyBorder="1" applyAlignment="1" applyProtection="1">
      <alignment horizontal="center" vertical="center"/>
    </xf>
    <xf numFmtId="0" fontId="22" fillId="14" borderId="0" xfId="0" applyFont="1" applyFill="1" applyBorder="1" applyAlignment="1" applyProtection="1">
      <alignment horizontal="left" vertical="center" wrapText="1"/>
    </xf>
    <xf numFmtId="0" fontId="20" fillId="23" borderId="6"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18" borderId="3" xfId="0" applyFont="1" applyFill="1" applyBorder="1" applyAlignment="1" applyProtection="1">
      <alignment horizontal="center" vertical="center" wrapText="1"/>
    </xf>
    <xf numFmtId="0" fontId="20" fillId="18" borderId="5" xfId="0" applyFont="1" applyFill="1" applyBorder="1" applyAlignment="1" applyProtection="1">
      <alignment horizontal="center" vertical="center" wrapText="1"/>
    </xf>
    <xf numFmtId="3" fontId="5" fillId="5" borderId="3" xfId="0" applyNumberFormat="1" applyFont="1" applyFill="1" applyBorder="1" applyAlignment="1" applyProtection="1">
      <alignment horizontal="center" vertical="center"/>
      <protection locked="0"/>
    </xf>
    <xf numFmtId="3" fontId="5" fillId="5" borderId="5" xfId="0" applyNumberFormat="1" applyFont="1" applyFill="1" applyBorder="1" applyAlignment="1" applyProtection="1">
      <alignment horizontal="center" vertical="center"/>
      <protection locked="0"/>
    </xf>
    <xf numFmtId="3" fontId="20" fillId="18" borderId="3" xfId="0" applyNumberFormat="1" applyFont="1" applyFill="1" applyBorder="1" applyAlignment="1" applyProtection="1">
      <alignment horizontal="center" vertical="center"/>
    </xf>
    <xf numFmtId="3" fontId="20" fillId="18" borderId="5" xfId="0" applyNumberFormat="1" applyFont="1" applyFill="1" applyBorder="1" applyAlignment="1" applyProtection="1">
      <alignment horizontal="center" vertical="center"/>
    </xf>
    <xf numFmtId="3" fontId="0" fillId="23" borderId="32" xfId="0" applyNumberFormat="1" applyFont="1" applyFill="1" applyBorder="1" applyAlignment="1">
      <alignment horizontal="center" vertical="center" wrapText="1"/>
    </xf>
    <xf numFmtId="3" fontId="0" fillId="23" borderId="16" xfId="0" applyNumberFormat="1" applyFont="1" applyFill="1" applyBorder="1" applyAlignment="1">
      <alignment horizontal="center" vertical="center" wrapText="1"/>
    </xf>
    <xf numFmtId="0" fontId="10" fillId="14" borderId="0" xfId="0" applyFont="1" applyFill="1" applyBorder="1" applyAlignment="1">
      <alignment horizontal="center" vertical="center" wrapText="1"/>
    </xf>
    <xf numFmtId="3" fontId="0" fillId="8" borderId="32" xfId="0" applyNumberFormat="1" applyFont="1" applyFill="1" applyBorder="1" applyAlignment="1">
      <alignment horizontal="center" vertical="center" wrapText="1"/>
    </xf>
    <xf numFmtId="3" fontId="0" fillId="8" borderId="16" xfId="0" applyNumberFormat="1" applyFont="1" applyFill="1" applyBorder="1" applyAlignment="1">
      <alignment horizontal="center" vertical="center" wrapText="1"/>
    </xf>
    <xf numFmtId="3" fontId="0" fillId="8" borderId="34" xfId="0" applyNumberFormat="1" applyFont="1" applyFill="1" applyBorder="1" applyAlignment="1">
      <alignment horizontal="center" vertical="center" wrapText="1"/>
    </xf>
    <xf numFmtId="3" fontId="0" fillId="8" borderId="55" xfId="0" applyNumberFormat="1" applyFont="1" applyFill="1" applyBorder="1" applyAlignment="1">
      <alignment horizontal="center" vertical="center" wrapText="1"/>
    </xf>
    <xf numFmtId="3" fontId="0" fillId="23" borderId="34" xfId="0" applyNumberFormat="1" applyFont="1" applyFill="1" applyBorder="1" applyAlignment="1">
      <alignment horizontal="center" vertical="center" wrapText="1"/>
    </xf>
    <xf numFmtId="3" fontId="0" fillId="23" borderId="55" xfId="0" applyNumberFormat="1" applyFont="1" applyFill="1" applyBorder="1" applyAlignment="1">
      <alignment horizontal="center" vertical="center" wrapText="1"/>
    </xf>
    <xf numFmtId="0" fontId="0" fillId="18" borderId="32" xfId="0" applyFont="1" applyFill="1" applyBorder="1" applyAlignment="1">
      <alignment horizontal="center" vertical="center" wrapText="1"/>
    </xf>
    <xf numFmtId="0" fontId="0" fillId="18" borderId="7" xfId="0" applyFont="1" applyFill="1" applyBorder="1" applyAlignment="1">
      <alignment horizontal="center" vertical="center" wrapText="1"/>
    </xf>
    <xf numFmtId="0" fontId="0" fillId="18" borderId="16" xfId="0" applyFont="1" applyFill="1" applyBorder="1" applyAlignment="1">
      <alignment horizontal="center" vertical="center" wrapText="1"/>
    </xf>
    <xf numFmtId="0" fontId="8" fillId="3" borderId="10" xfId="0" applyFont="1" applyFill="1" applyBorder="1" applyAlignment="1" applyProtection="1">
      <alignment horizontal="right" vertical="center" wrapText="1"/>
    </xf>
    <xf numFmtId="0" fontId="8" fillId="3" borderId="29" xfId="0" applyFont="1" applyFill="1" applyBorder="1" applyAlignment="1" applyProtection="1">
      <alignment horizontal="right" vertical="center" wrapText="1"/>
    </xf>
    <xf numFmtId="0" fontId="20" fillId="3" borderId="10"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38" fillId="15" borderId="1" xfId="0" applyFont="1" applyFill="1" applyBorder="1" applyAlignment="1" applyProtection="1">
      <alignment horizontal="right" vertical="center" wrapText="1"/>
    </xf>
    <xf numFmtId="0" fontId="38" fillId="15" borderId="51" xfId="0" applyFont="1" applyFill="1" applyBorder="1" applyAlignment="1" applyProtection="1">
      <alignment horizontal="right" vertical="center" wrapText="1"/>
    </xf>
    <xf numFmtId="0" fontId="2" fillId="18" borderId="32" xfId="0" applyFont="1" applyFill="1" applyBorder="1" applyAlignment="1">
      <alignment horizontal="center" vertical="center" wrapText="1"/>
    </xf>
    <xf numFmtId="2" fontId="0" fillId="8" borderId="6" xfId="0" applyNumberFormat="1" applyFont="1" applyFill="1" applyBorder="1" applyAlignment="1">
      <alignment horizontal="center" vertical="center"/>
    </xf>
    <xf numFmtId="3" fontId="3" fillId="15" borderId="6" xfId="0" applyNumberFormat="1" applyFont="1" applyFill="1" applyBorder="1" applyAlignment="1">
      <alignment horizontal="center" vertical="center"/>
    </xf>
    <xf numFmtId="0" fontId="5" fillId="17" borderId="1" xfId="0" applyFont="1" applyFill="1" applyBorder="1" applyAlignment="1" applyProtection="1">
      <alignment horizontal="right" vertical="center" wrapText="1"/>
    </xf>
    <xf numFmtId="0" fontId="5" fillId="17" borderId="13" xfId="0" applyFont="1" applyFill="1" applyBorder="1" applyAlignment="1" applyProtection="1">
      <alignment horizontal="right" vertical="center" wrapText="1"/>
    </xf>
    <xf numFmtId="0" fontId="5" fillId="17" borderId="51" xfId="0" applyFont="1" applyFill="1" applyBorder="1" applyAlignment="1" applyProtection="1">
      <alignment horizontal="right" vertical="center" wrapText="1"/>
    </xf>
    <xf numFmtId="3" fontId="20" fillId="19" borderId="6" xfId="0" applyNumberFormat="1" applyFont="1" applyFill="1" applyBorder="1" applyAlignment="1">
      <alignment horizontal="center" vertical="center"/>
    </xf>
    <xf numFmtId="4" fontId="0" fillId="16" borderId="6" xfId="0" applyNumberFormat="1" applyFont="1" applyFill="1" applyBorder="1" applyAlignment="1">
      <alignment horizontal="center" vertical="center"/>
    </xf>
    <xf numFmtId="0" fontId="10" fillId="14" borderId="0"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5" fillId="5" borderId="6" xfId="0" applyFont="1" applyFill="1" applyBorder="1" applyAlignment="1" applyProtection="1">
      <alignment vertical="center" wrapText="1"/>
      <protection locked="0"/>
    </xf>
    <xf numFmtId="0" fontId="10" fillId="14" borderId="0" xfId="0" applyFont="1" applyFill="1" applyBorder="1" applyAlignment="1" applyProtection="1">
      <alignment vertical="center" wrapText="1"/>
    </xf>
    <xf numFmtId="168" fontId="0" fillId="3" borderId="3" xfId="0" applyNumberFormat="1" applyFont="1" applyFill="1" applyBorder="1" applyAlignment="1">
      <alignment horizontal="center" vertical="center"/>
    </xf>
    <xf numFmtId="168" fontId="0" fillId="3" borderId="5" xfId="0" applyNumberFormat="1" applyFont="1" applyFill="1" applyBorder="1" applyAlignment="1">
      <alignment horizontal="center" vertical="center"/>
    </xf>
    <xf numFmtId="0" fontId="0" fillId="23" borderId="6" xfId="0" applyFont="1" applyFill="1" applyBorder="1" applyAlignment="1" applyProtection="1">
      <alignment horizontal="right" vertical="center" wrapText="1"/>
    </xf>
    <xf numFmtId="0" fontId="10" fillId="5" borderId="6" xfId="0" applyFont="1" applyFill="1" applyBorder="1" applyAlignment="1" applyProtection="1">
      <alignment vertical="center" wrapText="1"/>
      <protection locked="0"/>
    </xf>
    <xf numFmtId="0" fontId="10" fillId="14" borderId="0" xfId="0" applyFont="1" applyFill="1" applyBorder="1" applyAlignment="1" applyProtection="1">
      <alignment horizontal="left" vertical="center" wrapText="1"/>
    </xf>
    <xf numFmtId="0" fontId="5" fillId="3" borderId="1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7" fillId="22" borderId="0" xfId="0" applyFont="1" applyFill="1" applyBorder="1" applyAlignment="1">
      <alignment horizontal="right" vertical="center" wrapText="1"/>
    </xf>
    <xf numFmtId="0" fontId="5" fillId="3" borderId="47" xfId="0" applyFont="1" applyFill="1" applyBorder="1" applyAlignment="1">
      <alignment horizontal="center" vertical="center" wrapText="1"/>
    </xf>
    <xf numFmtId="174" fontId="0" fillId="5" borderId="6" xfId="0" applyNumberFormat="1" applyFont="1" applyFill="1" applyBorder="1" applyAlignment="1" applyProtection="1">
      <alignment horizontal="center" vertical="center"/>
      <protection locked="0"/>
    </xf>
    <xf numFmtId="3" fontId="0" fillId="5" borderId="6" xfId="0" applyNumberFormat="1" applyFont="1" applyFill="1" applyBorder="1" applyAlignment="1" applyProtection="1">
      <alignment horizontal="center" vertical="center"/>
      <protection locked="0"/>
    </xf>
    <xf numFmtId="170" fontId="0" fillId="5" borderId="6" xfId="0" applyNumberFormat="1" applyFont="1" applyFill="1" applyBorder="1" applyAlignment="1" applyProtection="1">
      <alignment horizontal="center" vertical="center"/>
      <protection locked="0"/>
    </xf>
    <xf numFmtId="4" fontId="23" fillId="15" borderId="6" xfId="0" applyNumberFormat="1" applyFont="1" applyFill="1" applyBorder="1" applyAlignment="1" applyProtection="1">
      <alignment horizontal="center" vertical="center"/>
    </xf>
    <xf numFmtId="0" fontId="10" fillId="5" borderId="68" xfId="0" applyFont="1" applyFill="1" applyBorder="1" applyAlignment="1" applyProtection="1">
      <alignment vertical="center"/>
      <protection locked="0"/>
    </xf>
    <xf numFmtId="0" fontId="10" fillId="5" borderId="13" xfId="0" applyFont="1" applyFill="1" applyBorder="1" applyAlignment="1" applyProtection="1">
      <alignment vertical="center"/>
      <protection locked="0"/>
    </xf>
    <xf numFmtId="0" fontId="10" fillId="5" borderId="51" xfId="0" applyFont="1" applyFill="1" applyBorder="1" applyAlignment="1" applyProtection="1">
      <alignment vertical="center"/>
      <protection locked="0"/>
    </xf>
    <xf numFmtId="0" fontId="17" fillId="3" borderId="0" xfId="0" applyFont="1" applyFill="1" applyBorder="1" applyAlignment="1">
      <alignment horizontal="right" vertical="center" wrapText="1"/>
    </xf>
    <xf numFmtId="0" fontId="0" fillId="3" borderId="0" xfId="0" applyFont="1" applyFill="1" applyBorder="1" applyAlignment="1" applyProtection="1">
      <alignment horizontal="left" vertical="center" wrapText="1"/>
    </xf>
    <xf numFmtId="14" fontId="0" fillId="5" borderId="0" xfId="0" applyNumberFormat="1"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3" fontId="0" fillId="3" borderId="0" xfId="0" applyNumberFormat="1" applyFont="1" applyFill="1" applyBorder="1" applyAlignment="1" applyProtection="1">
      <alignment horizontal="center" vertical="center"/>
    </xf>
    <xf numFmtId="0" fontId="0" fillId="3" borderId="9" xfId="0" applyFont="1" applyFill="1" applyBorder="1" applyAlignment="1">
      <alignment vertical="center" wrapText="1"/>
    </xf>
    <xf numFmtId="4" fontId="59" fillId="3" borderId="0" xfId="0" applyNumberFormat="1" applyFont="1" applyFill="1" applyBorder="1" applyAlignment="1">
      <alignment vertical="center" wrapText="1"/>
    </xf>
  </cellXfs>
  <cellStyles count="6">
    <cellStyle name="Euro" xfId="3"/>
    <cellStyle name="Lien hypertexte" xfId="5" builtinId="8"/>
    <cellStyle name="Milliers" xfId="1" builtinId="3"/>
    <cellStyle name="Normal" xfId="0" builtinId="0"/>
    <cellStyle name="Normal 2" xfId="2"/>
    <cellStyle name="Pourcentage" xfId="4" builtinId="5"/>
  </cellStyles>
  <dxfs count="13">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dxf>
    <dxf>
      <fill>
        <patternFill>
          <bgColor rgb="FFFF0000"/>
        </patternFill>
      </fill>
    </dxf>
    <dxf>
      <font>
        <color theme="1"/>
      </font>
      <fill>
        <patternFill patternType="none">
          <bgColor auto="1"/>
        </patternFill>
      </fill>
    </dxf>
    <dxf>
      <font>
        <color theme="1"/>
      </font>
    </dxf>
    <dxf>
      <font>
        <color theme="1"/>
      </font>
    </dxf>
    <dxf>
      <font>
        <color theme="1"/>
      </font>
    </dxf>
    <dxf>
      <font>
        <color theme="1"/>
      </font>
    </dxf>
    <dxf>
      <font>
        <color rgb="FFFF0000"/>
      </font>
    </dxf>
  </dxfs>
  <tableStyles count="0" defaultTableStyle="TableStyleMedium2" defaultPivotStyle="PivotStyleLight16"/>
  <colors>
    <mruColors>
      <color rgb="FF969696"/>
      <color rgb="FFFFFFCC"/>
      <color rgb="FF00FF00"/>
      <color rgb="FFFF00FF"/>
      <color rgb="FFFF9900"/>
      <color rgb="FF8DB4E2"/>
      <color rgb="FFC0C0C0"/>
      <color rgb="FF99CCFF"/>
      <color rgb="FF76933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9_R&#233;cap'!A1"/><Relationship Id="rId3" Type="http://schemas.openxmlformats.org/officeDocument/2006/relationships/hyperlink" Target="#'4_DescriptionTechnique'!A1"/><Relationship Id="rId7" Type="http://schemas.openxmlformats.org/officeDocument/2006/relationships/hyperlink" Target="#'8_Attestation'!A1"/><Relationship Id="rId12" Type="http://schemas.openxmlformats.org/officeDocument/2006/relationships/image" Target="../media/image2.jpeg"/><Relationship Id="rId2" Type="http://schemas.openxmlformats.org/officeDocument/2006/relationships/hyperlink" Target="#'2_Identit&#233;'!A1"/><Relationship Id="rId1" Type="http://schemas.openxmlformats.org/officeDocument/2006/relationships/hyperlink" Target="#'1_Pr&#233;sentation'!A1"/><Relationship Id="rId6" Type="http://schemas.openxmlformats.org/officeDocument/2006/relationships/hyperlink" Target="#'7_Financement'!A1"/><Relationship Id="rId11" Type="http://schemas.openxmlformats.org/officeDocument/2006/relationships/image" Target="../media/image1.png"/><Relationship Id="rId5" Type="http://schemas.openxmlformats.org/officeDocument/2006/relationships/hyperlink" Target="#'6_Co&#251;ts'!A1"/><Relationship Id="rId10" Type="http://schemas.openxmlformats.org/officeDocument/2006/relationships/hyperlink" Target="#A_Eligibilit&#233;!A1"/><Relationship Id="rId4" Type="http://schemas.openxmlformats.org/officeDocument/2006/relationships/hyperlink" Target="#'5_CapacitaireEtSurfaces'!A1"/><Relationship Id="rId9" Type="http://schemas.openxmlformats.org/officeDocument/2006/relationships/hyperlink" Target="#C_Pi&#232;ces!A1"/></Relationships>
</file>

<file path=xl/drawings/_rels/drawing10.xml.rels><?xml version="1.0" encoding="UTF-8" standalone="yes"?>
<Relationships xmlns="http://schemas.openxmlformats.org/package/2006/relationships"><Relationship Id="rId8" Type="http://schemas.openxmlformats.org/officeDocument/2006/relationships/hyperlink" Target="#'7_Financement'!A1"/><Relationship Id="rId13" Type="http://schemas.openxmlformats.org/officeDocument/2006/relationships/hyperlink" Target="#C_Pi&#232;ces!A1"/><Relationship Id="rId3" Type="http://schemas.openxmlformats.org/officeDocument/2006/relationships/hyperlink" Target="#'6_Co&#251;ts'!A1"/><Relationship Id="rId7" Type="http://schemas.openxmlformats.org/officeDocument/2006/relationships/hyperlink" Target="#'5_CapacitaireEtSurfaces'!A1"/><Relationship Id="rId12" Type="http://schemas.openxmlformats.org/officeDocument/2006/relationships/hyperlink" Target="#'0_Accueil'!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4_DescriptionTechnique'!A1"/><Relationship Id="rId11" Type="http://schemas.openxmlformats.org/officeDocument/2006/relationships/hyperlink" Target="#A_Eligibilit&#233;!A1"/><Relationship Id="rId5" Type="http://schemas.openxmlformats.org/officeDocument/2006/relationships/hyperlink" Target="#'2_Identit&#233;'!A1"/><Relationship Id="rId10" Type="http://schemas.openxmlformats.org/officeDocument/2006/relationships/hyperlink" Target="#'9_R&#233;cap'!A1"/><Relationship Id="rId4" Type="http://schemas.openxmlformats.org/officeDocument/2006/relationships/hyperlink" Target="#'1_Pr&#233;sentation'!A1"/><Relationship Id="rId9" Type="http://schemas.openxmlformats.org/officeDocument/2006/relationships/hyperlink" Target="#'8_Attestation'!A1"/></Relationships>
</file>

<file path=xl/drawings/_rels/drawing11.xml.rels><?xml version="1.0" encoding="UTF-8" standalone="yes"?>
<Relationships xmlns="http://schemas.openxmlformats.org/package/2006/relationships"><Relationship Id="rId8" Type="http://schemas.openxmlformats.org/officeDocument/2006/relationships/hyperlink" Target="#'9_R&#233;cap'!A1"/><Relationship Id="rId13" Type="http://schemas.openxmlformats.org/officeDocument/2006/relationships/image" Target="../media/image2.jpeg"/><Relationship Id="rId3" Type="http://schemas.openxmlformats.org/officeDocument/2006/relationships/hyperlink" Target="#'1_Pr&#233;sentation'!A1"/><Relationship Id="rId7" Type="http://schemas.openxmlformats.org/officeDocument/2006/relationships/hyperlink" Target="#'7_Financement'!A1"/><Relationship Id="rId12" Type="http://schemas.openxmlformats.org/officeDocument/2006/relationships/image" Target="../media/image1.png"/><Relationship Id="rId2" Type="http://schemas.openxmlformats.org/officeDocument/2006/relationships/hyperlink" Target="#'8_Attestation'!A1"/><Relationship Id="rId1" Type="http://schemas.openxmlformats.org/officeDocument/2006/relationships/hyperlink" Target="#'6_Co&#251;ts'!A1"/><Relationship Id="rId6" Type="http://schemas.openxmlformats.org/officeDocument/2006/relationships/hyperlink" Target="#'5_CapacitaireEtSurfaces'!A1"/><Relationship Id="rId11" Type="http://schemas.openxmlformats.org/officeDocument/2006/relationships/hyperlink" Target="#'0_Accueil'!A1"/><Relationship Id="rId5" Type="http://schemas.openxmlformats.org/officeDocument/2006/relationships/hyperlink" Target="#'4_DescriptionTechnique'!A1"/><Relationship Id="rId10" Type="http://schemas.openxmlformats.org/officeDocument/2006/relationships/hyperlink" Target="#A_Eligibilit&#233;!A1"/><Relationship Id="rId4" Type="http://schemas.openxmlformats.org/officeDocument/2006/relationships/hyperlink" Target="#'2_Identit&#233;'!A1"/><Relationship Id="rId9" Type="http://schemas.openxmlformats.org/officeDocument/2006/relationships/hyperlink" Target="#C_Pi&#232;ces!A1"/></Relationships>
</file>

<file path=xl/drawings/_rels/drawing12.xml.rels><?xml version="1.0" encoding="UTF-8" standalone="yes"?>
<Relationships xmlns="http://schemas.openxmlformats.org/package/2006/relationships"><Relationship Id="rId8" Type="http://schemas.openxmlformats.org/officeDocument/2006/relationships/hyperlink" Target="#'8_Attestation'!A1"/><Relationship Id="rId13" Type="http://schemas.openxmlformats.org/officeDocument/2006/relationships/image" Target="../media/image2.jpeg"/><Relationship Id="rId3" Type="http://schemas.openxmlformats.org/officeDocument/2006/relationships/hyperlink" Target="#'1_Pr&#233;sentation'!A1"/><Relationship Id="rId7" Type="http://schemas.openxmlformats.org/officeDocument/2006/relationships/hyperlink" Target="#'6_Co&#251;ts'!A1"/><Relationship Id="rId12" Type="http://schemas.openxmlformats.org/officeDocument/2006/relationships/image" Target="../media/image1.png"/><Relationship Id="rId2" Type="http://schemas.openxmlformats.org/officeDocument/2006/relationships/hyperlink" Target="#'9_R&#233;cap'!A1"/><Relationship Id="rId1" Type="http://schemas.openxmlformats.org/officeDocument/2006/relationships/hyperlink" Target="#'7_Financement'!A1"/><Relationship Id="rId6" Type="http://schemas.openxmlformats.org/officeDocument/2006/relationships/hyperlink" Target="#'5_CapacitaireEtSurfaces'!A1"/><Relationship Id="rId11" Type="http://schemas.openxmlformats.org/officeDocument/2006/relationships/hyperlink" Target="#'0_Accueil'!A1"/><Relationship Id="rId5" Type="http://schemas.openxmlformats.org/officeDocument/2006/relationships/hyperlink" Target="#'4_DescriptionTechnique'!A1"/><Relationship Id="rId10" Type="http://schemas.openxmlformats.org/officeDocument/2006/relationships/hyperlink" Target="#A_Eligibilit&#233;!A1"/><Relationship Id="rId4" Type="http://schemas.openxmlformats.org/officeDocument/2006/relationships/hyperlink" Target="#'2_Identit&#233;'!A1"/><Relationship Id="rId9" Type="http://schemas.openxmlformats.org/officeDocument/2006/relationships/hyperlink" Target="#C_Pi&#232;ces!A1"/></Relationships>
</file>

<file path=xl/drawings/_rels/drawing13.xml.rels><?xml version="1.0" encoding="UTF-8" standalone="yes"?>
<Relationships xmlns="http://schemas.openxmlformats.org/package/2006/relationships"><Relationship Id="rId8" Type="http://schemas.openxmlformats.org/officeDocument/2006/relationships/hyperlink" Target="#'1_Pr&#233;sentation'!A1"/><Relationship Id="rId13" Type="http://schemas.openxmlformats.org/officeDocument/2006/relationships/hyperlink" Target="#A_Eligibilit&#233;!A1"/><Relationship Id="rId3" Type="http://schemas.openxmlformats.org/officeDocument/2006/relationships/image" Target="../media/image1.png"/><Relationship Id="rId7" Type="http://schemas.openxmlformats.org/officeDocument/2006/relationships/hyperlink" Target="#'5_CapacitaireEtSurfaces'!A1"/><Relationship Id="rId12" Type="http://schemas.openxmlformats.org/officeDocument/2006/relationships/hyperlink" Target="#C_Pi&#232;ces!A1"/><Relationship Id="rId2" Type="http://schemas.openxmlformats.org/officeDocument/2006/relationships/hyperlink" Target="#'7_Financement'!A1"/><Relationship Id="rId1" Type="http://schemas.openxmlformats.org/officeDocument/2006/relationships/hyperlink" Target="#'8_Attestation'!A1"/><Relationship Id="rId6" Type="http://schemas.openxmlformats.org/officeDocument/2006/relationships/hyperlink" Target="#'6_Co&#251;ts'!A1"/><Relationship Id="rId11" Type="http://schemas.openxmlformats.org/officeDocument/2006/relationships/hyperlink" Target="#'9_R&#233;cap'!A1"/><Relationship Id="rId5" Type="http://schemas.openxmlformats.org/officeDocument/2006/relationships/hyperlink" Target="#'6a_Cl&#233;R&#233;partition'!A1"/><Relationship Id="rId10" Type="http://schemas.openxmlformats.org/officeDocument/2006/relationships/hyperlink" Target="#'4_DescriptionTechnique'!A1"/><Relationship Id="rId4" Type="http://schemas.openxmlformats.org/officeDocument/2006/relationships/image" Target="../media/image2.jpeg"/><Relationship Id="rId9" Type="http://schemas.openxmlformats.org/officeDocument/2006/relationships/hyperlink" Target="#'2_Identit&#233;'!A1"/><Relationship Id="rId14" Type="http://schemas.openxmlformats.org/officeDocument/2006/relationships/hyperlink" Target="#'0_Accueil'!A1"/></Relationships>
</file>

<file path=xl/drawings/_rels/drawing2.xml.rels><?xml version="1.0" encoding="UTF-8" standalone="yes"?>
<Relationships xmlns="http://schemas.openxmlformats.org/package/2006/relationships"><Relationship Id="rId8" Type="http://schemas.openxmlformats.org/officeDocument/2006/relationships/hyperlink" Target="#'7_Financement'!A1"/><Relationship Id="rId13" Type="http://schemas.openxmlformats.org/officeDocument/2006/relationships/hyperlink" Target="#'0_Accueil'!A1"/><Relationship Id="rId3" Type="http://schemas.openxmlformats.org/officeDocument/2006/relationships/hyperlink" Target="#'1_Pr&#233;sentation'!A1"/><Relationship Id="rId7" Type="http://schemas.openxmlformats.org/officeDocument/2006/relationships/hyperlink" Target="#'6_Co&#251;ts'!A1"/><Relationship Id="rId12" Type="http://schemas.openxmlformats.org/officeDocument/2006/relationships/hyperlink" Target="#A_Eligibilit&#233;!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5_CapacitaireEtSurfaces'!A1"/><Relationship Id="rId11" Type="http://schemas.openxmlformats.org/officeDocument/2006/relationships/hyperlink" Target="#C_Pi&#232;ces!A1"/><Relationship Id="rId5" Type="http://schemas.openxmlformats.org/officeDocument/2006/relationships/hyperlink" Target="#'4_DescriptionTechnique'!A1"/><Relationship Id="rId10" Type="http://schemas.openxmlformats.org/officeDocument/2006/relationships/hyperlink" Target="#'9_R&#233;cap'!A1"/><Relationship Id="rId4" Type="http://schemas.openxmlformats.org/officeDocument/2006/relationships/hyperlink" Target="#'2_Identit&#233;'!A1"/><Relationship Id="rId9" Type="http://schemas.openxmlformats.org/officeDocument/2006/relationships/hyperlink" Target="#'8_Attestation'!A1"/></Relationships>
</file>

<file path=xl/drawings/_rels/drawing3.xml.rels><?xml version="1.0" encoding="UTF-8" standalone="yes"?>
<Relationships xmlns="http://schemas.openxmlformats.org/package/2006/relationships"><Relationship Id="rId8" Type="http://schemas.openxmlformats.org/officeDocument/2006/relationships/hyperlink" Target="#'7_Financement'!A1"/><Relationship Id="rId13" Type="http://schemas.openxmlformats.org/officeDocument/2006/relationships/hyperlink" Target="#'0_Accueil'!A1"/><Relationship Id="rId3" Type="http://schemas.openxmlformats.org/officeDocument/2006/relationships/hyperlink" Target="#'1_Pr&#233;sentation'!A1"/><Relationship Id="rId7" Type="http://schemas.openxmlformats.org/officeDocument/2006/relationships/hyperlink" Target="#'6_Co&#251;ts'!A1"/><Relationship Id="rId12" Type="http://schemas.openxmlformats.org/officeDocument/2006/relationships/hyperlink" Target="#A_Eligibilit&#233;!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5_CapacitaireEtSurfaces'!A1"/><Relationship Id="rId11" Type="http://schemas.openxmlformats.org/officeDocument/2006/relationships/hyperlink" Target="#C_Pi&#232;ces!A1"/><Relationship Id="rId5" Type="http://schemas.openxmlformats.org/officeDocument/2006/relationships/hyperlink" Target="#'4_DescriptionTechnique'!A1"/><Relationship Id="rId10" Type="http://schemas.openxmlformats.org/officeDocument/2006/relationships/hyperlink" Target="#'9_R&#233;cap'!A1"/><Relationship Id="rId4" Type="http://schemas.openxmlformats.org/officeDocument/2006/relationships/hyperlink" Target="#'2_Identit&#233;'!A1"/><Relationship Id="rId9" Type="http://schemas.openxmlformats.org/officeDocument/2006/relationships/hyperlink" Target="#'8_Attestation'!A1"/></Relationships>
</file>

<file path=xl/drawings/_rels/drawing4.xml.rels><?xml version="1.0" encoding="UTF-8" standalone="yes"?>
<Relationships xmlns="http://schemas.openxmlformats.org/package/2006/relationships"><Relationship Id="rId8" Type="http://schemas.openxmlformats.org/officeDocument/2006/relationships/hyperlink" Target="#'9_R&#233;cap'!A1"/><Relationship Id="rId13" Type="http://schemas.openxmlformats.org/officeDocument/2006/relationships/image" Target="../media/image2.jpeg"/><Relationship Id="rId3" Type="http://schemas.openxmlformats.org/officeDocument/2006/relationships/hyperlink" Target="#'4_DescriptionTechnique'!A1"/><Relationship Id="rId7" Type="http://schemas.openxmlformats.org/officeDocument/2006/relationships/hyperlink" Target="#'8_Attestation'!A1"/><Relationship Id="rId12" Type="http://schemas.openxmlformats.org/officeDocument/2006/relationships/image" Target="../media/image1.png"/><Relationship Id="rId2" Type="http://schemas.openxmlformats.org/officeDocument/2006/relationships/hyperlink" Target="#'1_Pr&#233;sentation'!A1"/><Relationship Id="rId1" Type="http://schemas.openxmlformats.org/officeDocument/2006/relationships/hyperlink" Target="#'2_Identit&#233;'!A1"/><Relationship Id="rId6" Type="http://schemas.openxmlformats.org/officeDocument/2006/relationships/hyperlink" Target="#'7_Financement'!A1"/><Relationship Id="rId11" Type="http://schemas.openxmlformats.org/officeDocument/2006/relationships/hyperlink" Target="#'0_Accueil'!A1"/><Relationship Id="rId5" Type="http://schemas.openxmlformats.org/officeDocument/2006/relationships/hyperlink" Target="#'6_Co&#251;ts'!A1"/><Relationship Id="rId10" Type="http://schemas.openxmlformats.org/officeDocument/2006/relationships/hyperlink" Target="#A_Eligibilit&#233;!A1"/><Relationship Id="rId4" Type="http://schemas.openxmlformats.org/officeDocument/2006/relationships/hyperlink" Target="#'5_CapacitaireEtSurfaces'!A1"/><Relationship Id="rId9" Type="http://schemas.openxmlformats.org/officeDocument/2006/relationships/hyperlink" Target="#C_Pi&#232;ces!A1"/></Relationships>
</file>

<file path=xl/drawings/_rels/drawing5.xml.rels><?xml version="1.0" encoding="UTF-8" standalone="yes"?>
<Relationships xmlns="http://schemas.openxmlformats.org/package/2006/relationships"><Relationship Id="rId8" Type="http://schemas.openxmlformats.org/officeDocument/2006/relationships/hyperlink" Target="#'7_Financement'!A1"/><Relationship Id="rId13" Type="http://schemas.openxmlformats.org/officeDocument/2006/relationships/hyperlink" Target="#'0_Accueil'!A1"/><Relationship Id="rId3" Type="http://schemas.openxmlformats.org/officeDocument/2006/relationships/image" Target="../media/image1.png"/><Relationship Id="rId7" Type="http://schemas.openxmlformats.org/officeDocument/2006/relationships/hyperlink" Target="#'6_Co&#251;ts'!A1"/><Relationship Id="rId12" Type="http://schemas.openxmlformats.org/officeDocument/2006/relationships/hyperlink" Target="#A_Eligibilit&#233;!A1"/><Relationship Id="rId2" Type="http://schemas.openxmlformats.org/officeDocument/2006/relationships/hyperlink" Target="#'4_DescriptionTechnique'!A1"/><Relationship Id="rId1" Type="http://schemas.openxmlformats.org/officeDocument/2006/relationships/hyperlink" Target="#'1_Pr&#233;sentation'!A1"/><Relationship Id="rId6" Type="http://schemas.openxmlformats.org/officeDocument/2006/relationships/hyperlink" Target="#'5_CapacitaireEtSurfaces'!A1"/><Relationship Id="rId11" Type="http://schemas.openxmlformats.org/officeDocument/2006/relationships/hyperlink" Target="#C_Pi&#232;ces!A1"/><Relationship Id="rId5" Type="http://schemas.openxmlformats.org/officeDocument/2006/relationships/hyperlink" Target="#'2_Identit&#233;'!A1"/><Relationship Id="rId10" Type="http://schemas.openxmlformats.org/officeDocument/2006/relationships/hyperlink" Target="#'9_R&#233;cap'!A1"/><Relationship Id="rId4" Type="http://schemas.openxmlformats.org/officeDocument/2006/relationships/image" Target="../media/image2.jpeg"/><Relationship Id="rId9" Type="http://schemas.openxmlformats.org/officeDocument/2006/relationships/hyperlink" Target="#'8_Attestation'!A1"/></Relationships>
</file>

<file path=xl/drawings/_rels/drawing6.xml.rels><?xml version="1.0" encoding="UTF-8" standalone="yes"?>
<Relationships xmlns="http://schemas.openxmlformats.org/package/2006/relationships"><Relationship Id="rId8" Type="http://schemas.openxmlformats.org/officeDocument/2006/relationships/hyperlink" Target="#'3_Offre'!A1"/><Relationship Id="rId13" Type="http://schemas.openxmlformats.org/officeDocument/2006/relationships/hyperlink" Target="#'8_Attestation'!A1"/><Relationship Id="rId3" Type="http://schemas.openxmlformats.org/officeDocument/2006/relationships/image" Target="../media/image4.jpeg"/><Relationship Id="rId7" Type="http://schemas.openxmlformats.org/officeDocument/2006/relationships/hyperlink" Target="#'2_Identit&#233;'!A1"/><Relationship Id="rId12" Type="http://schemas.openxmlformats.org/officeDocument/2006/relationships/hyperlink" Target="#'7_Financement'!A1"/><Relationship Id="rId17" Type="http://schemas.openxmlformats.org/officeDocument/2006/relationships/hyperlink" Target="#'0_Accueil'!A1"/><Relationship Id="rId2" Type="http://schemas.openxmlformats.org/officeDocument/2006/relationships/image" Target="../media/image3.png"/><Relationship Id="rId16" Type="http://schemas.openxmlformats.org/officeDocument/2006/relationships/hyperlink" Target="#A_Eligibilit&#233;!A1"/><Relationship Id="rId1" Type="http://schemas.openxmlformats.org/officeDocument/2006/relationships/image" Target="../media/image1.png"/><Relationship Id="rId6" Type="http://schemas.openxmlformats.org/officeDocument/2006/relationships/hyperlink" Target="#'1_Pr&#233;sentation'!A1"/><Relationship Id="rId11" Type="http://schemas.openxmlformats.org/officeDocument/2006/relationships/hyperlink" Target="#'6_Co&#251;ts'!A1"/><Relationship Id="rId5" Type="http://schemas.openxmlformats.org/officeDocument/2006/relationships/image" Target="../media/image5.png"/><Relationship Id="rId15" Type="http://schemas.openxmlformats.org/officeDocument/2006/relationships/hyperlink" Target="#C_Pi&#232;ces!A1"/><Relationship Id="rId10" Type="http://schemas.openxmlformats.org/officeDocument/2006/relationships/hyperlink" Target="#'5_CapacitaireEtSurfaces'!A1"/><Relationship Id="rId4" Type="http://schemas.openxmlformats.org/officeDocument/2006/relationships/image" Target="../media/image2.jpeg"/><Relationship Id="rId9" Type="http://schemas.openxmlformats.org/officeDocument/2006/relationships/hyperlink" Target="#'4_DescriptionTechnique'!A1"/><Relationship Id="rId14" Type="http://schemas.openxmlformats.org/officeDocument/2006/relationships/hyperlink" Target="#'9_R&#233;cap'!A1"/></Relationships>
</file>

<file path=xl/drawings/_rels/drawing7.xml.rels><?xml version="1.0" encoding="UTF-8" standalone="yes"?>
<Relationships xmlns="http://schemas.openxmlformats.org/package/2006/relationships"><Relationship Id="rId8" Type="http://schemas.openxmlformats.org/officeDocument/2006/relationships/hyperlink" Target="#'7_Financement'!A1"/><Relationship Id="rId13" Type="http://schemas.openxmlformats.org/officeDocument/2006/relationships/hyperlink" Target="#'0_Accueil'!A1"/><Relationship Id="rId3" Type="http://schemas.openxmlformats.org/officeDocument/2006/relationships/hyperlink" Target="#'2_Identit&#233;'!A1"/><Relationship Id="rId7" Type="http://schemas.openxmlformats.org/officeDocument/2006/relationships/hyperlink" Target="#'6_Co&#251;ts'!A1"/><Relationship Id="rId12" Type="http://schemas.openxmlformats.org/officeDocument/2006/relationships/hyperlink" Target="#A_Eligibilit&#233;!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4_DescriptionTechnique'!A1"/><Relationship Id="rId11" Type="http://schemas.openxmlformats.org/officeDocument/2006/relationships/hyperlink" Target="#C_Pi&#232;ces!A1"/><Relationship Id="rId5" Type="http://schemas.openxmlformats.org/officeDocument/2006/relationships/hyperlink" Target="#'1_Pr&#233;sentation'!A1"/><Relationship Id="rId10" Type="http://schemas.openxmlformats.org/officeDocument/2006/relationships/hyperlink" Target="#'9_R&#233;cap'!A1"/><Relationship Id="rId4" Type="http://schemas.openxmlformats.org/officeDocument/2006/relationships/hyperlink" Target="#'5_CapacitaireEtSurfaces'!A1"/><Relationship Id="rId9" Type="http://schemas.openxmlformats.org/officeDocument/2006/relationships/hyperlink" Target="#'8_Attestation'!A1"/></Relationships>
</file>

<file path=xl/drawings/_rels/drawing8.xml.rels><?xml version="1.0" encoding="UTF-8" standalone="yes"?>
<Relationships xmlns="http://schemas.openxmlformats.org/package/2006/relationships"><Relationship Id="rId8" Type="http://schemas.openxmlformats.org/officeDocument/2006/relationships/hyperlink" Target="#'5_CapacitaireEtSurfaces'!A1"/><Relationship Id="rId13" Type="http://schemas.openxmlformats.org/officeDocument/2006/relationships/hyperlink" Target="#A_Eligibilit&#233;!A1"/><Relationship Id="rId3" Type="http://schemas.openxmlformats.org/officeDocument/2006/relationships/hyperlink" Target="#'6a_Cl&#233;R&#233;partition'!A1"/><Relationship Id="rId7" Type="http://schemas.openxmlformats.org/officeDocument/2006/relationships/hyperlink" Target="#'2_Identit&#233;'!A1"/><Relationship Id="rId12" Type="http://schemas.openxmlformats.org/officeDocument/2006/relationships/hyperlink" Target="#C_Pi&#232;ces!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1_Pr&#233;sentation'!A1"/><Relationship Id="rId11" Type="http://schemas.openxmlformats.org/officeDocument/2006/relationships/hyperlink" Target="#'9_R&#233;cap'!A1"/><Relationship Id="rId5" Type="http://schemas.openxmlformats.org/officeDocument/2006/relationships/hyperlink" Target="#'6_Co&#251;ts'!A1"/><Relationship Id="rId10" Type="http://schemas.openxmlformats.org/officeDocument/2006/relationships/hyperlink" Target="#'8_Attestation'!A1"/><Relationship Id="rId4" Type="http://schemas.openxmlformats.org/officeDocument/2006/relationships/hyperlink" Target="#'4_DescriptionTechnique'!A1"/><Relationship Id="rId9" Type="http://schemas.openxmlformats.org/officeDocument/2006/relationships/hyperlink" Target="#'7_Financement'!A1"/><Relationship Id="rId14" Type="http://schemas.openxmlformats.org/officeDocument/2006/relationships/hyperlink" Target="#'0_Accueil'!A1"/></Relationships>
</file>

<file path=xl/drawings/_rels/drawing9.xml.rels><?xml version="1.0" encoding="UTF-8" standalone="yes"?>
<Relationships xmlns="http://schemas.openxmlformats.org/package/2006/relationships"><Relationship Id="rId8" Type="http://schemas.openxmlformats.org/officeDocument/2006/relationships/hyperlink" Target="#'4_DescriptionTechnique'!A1"/><Relationship Id="rId13" Type="http://schemas.openxmlformats.org/officeDocument/2006/relationships/hyperlink" Target="#'0_Accueil'!A1"/><Relationship Id="rId3" Type="http://schemas.openxmlformats.org/officeDocument/2006/relationships/image" Target="../media/image2.jpeg"/><Relationship Id="rId7" Type="http://schemas.openxmlformats.org/officeDocument/2006/relationships/hyperlink" Target="#'2_Identit&#233;'!A1"/><Relationship Id="rId12" Type="http://schemas.openxmlformats.org/officeDocument/2006/relationships/hyperlink" Target="#A_Eligibilit&#233;!A1"/><Relationship Id="rId2" Type="http://schemas.openxmlformats.org/officeDocument/2006/relationships/image" Target="../media/image1.png"/><Relationship Id="rId1" Type="http://schemas.openxmlformats.org/officeDocument/2006/relationships/hyperlink" Target="#'6a_Cl&#233;R&#233;partition'!A1"/><Relationship Id="rId6" Type="http://schemas.openxmlformats.org/officeDocument/2006/relationships/hyperlink" Target="#'1_Pr&#233;sentation'!A1"/><Relationship Id="rId11" Type="http://schemas.openxmlformats.org/officeDocument/2006/relationships/hyperlink" Target="#'9_R&#233;cap'!A1"/><Relationship Id="rId5" Type="http://schemas.openxmlformats.org/officeDocument/2006/relationships/hyperlink" Target="#'7_Financement'!A1"/><Relationship Id="rId10" Type="http://schemas.openxmlformats.org/officeDocument/2006/relationships/hyperlink" Target="#'8_Attestation'!A1"/><Relationship Id="rId4" Type="http://schemas.openxmlformats.org/officeDocument/2006/relationships/hyperlink" Target="#'5_CapacitaireEtSurfaces'!A1"/><Relationship Id="rId9" Type="http://schemas.openxmlformats.org/officeDocument/2006/relationships/hyperlink" Target="#'6_Co&#251;ts'!A1"/><Relationship Id="rId14" Type="http://schemas.openxmlformats.org/officeDocument/2006/relationships/hyperlink" Target="#C_Pi&#232;ce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94322</xdr:rowOff>
    </xdr:from>
    <xdr:to>
      <xdr:col>6</xdr:col>
      <xdr:colOff>338174</xdr:colOff>
      <xdr:row>18</xdr:row>
      <xdr:rowOff>1177572</xdr:rowOff>
    </xdr:to>
    <xdr:grpSp>
      <xdr:nvGrpSpPr>
        <xdr:cNvPr id="2" name="Groupe 1"/>
        <xdr:cNvGrpSpPr/>
      </xdr:nvGrpSpPr>
      <xdr:grpSpPr>
        <a:xfrm>
          <a:off x="180975" y="5571197"/>
          <a:ext cx="10377524" cy="1083250"/>
          <a:chOff x="180975" y="5923622"/>
          <a:chExt cx="10377524" cy="1083250"/>
        </a:xfrm>
      </xdr:grpSpPr>
      <xdr:cxnSp macro="">
        <xdr:nvCxnSpPr>
          <xdr:cNvPr id="28" name="Connecteur droit 27"/>
          <xdr:cNvCxnSpPr>
            <a:stCxn id="29" idx="3"/>
            <a:endCxn id="37" idx="1"/>
          </xdr:cNvCxnSpPr>
        </xdr:nvCxnSpPr>
        <xdr:spPr>
          <a:xfrm flipV="1">
            <a:off x="3410775" y="6463621"/>
            <a:ext cx="6214525" cy="3191"/>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Rectangle à coins arrondis 28">
            <a:hlinkClick xmlns:r="http://schemas.openxmlformats.org/officeDocument/2006/relationships" r:id="rId1"/>
          </xdr:cNvPr>
          <xdr:cNvSpPr/>
        </xdr:nvSpPr>
        <xdr:spPr>
          <a:xfrm>
            <a:off x="2477577" y="5926813"/>
            <a:ext cx="933198"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1 : présentation du dossier</a:t>
            </a:r>
          </a:p>
        </xdr:txBody>
      </xdr:sp>
      <xdr:sp macro="" textlink="">
        <xdr:nvSpPr>
          <xdr:cNvPr id="30" name="Rectangle à coins arrondis 29">
            <a:hlinkClick xmlns:r="http://schemas.openxmlformats.org/officeDocument/2006/relationships" r:id="rId2"/>
          </xdr:cNvPr>
          <xdr:cNvSpPr/>
        </xdr:nvSpPr>
        <xdr:spPr>
          <a:xfrm>
            <a:off x="3495908" y="5925511"/>
            <a:ext cx="936000"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2 : identité des intervenants</a:t>
            </a:r>
          </a:p>
        </xdr:txBody>
      </xdr:sp>
      <xdr:sp macro="" textlink="">
        <xdr:nvSpPr>
          <xdr:cNvPr id="32" name="Rectangle à coins arrondis 31">
            <a:hlinkClick xmlns:r="http://schemas.openxmlformats.org/officeDocument/2006/relationships" r:id="rId3"/>
          </xdr:cNvPr>
          <xdr:cNvSpPr/>
        </xdr:nvSpPr>
        <xdr:spPr>
          <a:xfrm>
            <a:off x="4519591" y="5926161"/>
            <a:ext cx="936000"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3 : description technique de l'opération</a:t>
            </a:r>
          </a:p>
        </xdr:txBody>
      </xdr:sp>
      <xdr:sp macro="" textlink="">
        <xdr:nvSpPr>
          <xdr:cNvPr id="33" name="Rectangle à coins arrondis 32">
            <a:hlinkClick xmlns:r="http://schemas.openxmlformats.org/officeDocument/2006/relationships" r:id="rId4"/>
          </xdr:cNvPr>
          <xdr:cNvSpPr/>
        </xdr:nvSpPr>
        <xdr:spPr>
          <a:xfrm>
            <a:off x="5541425" y="5924862"/>
            <a:ext cx="936000"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4 : capacitaire et surfaces</a:t>
            </a:r>
            <a:r>
              <a:rPr lang="fr-FR" sz="1100" baseline="0">
                <a:solidFill>
                  <a:sysClr val="windowText" lastClr="000000"/>
                </a:solidFill>
              </a:rPr>
              <a:t> de l'opération</a:t>
            </a:r>
            <a:endParaRPr lang="fr-FR" sz="1100">
              <a:solidFill>
                <a:sysClr val="windowText" lastClr="000000"/>
              </a:solidFill>
            </a:endParaRPr>
          </a:p>
        </xdr:txBody>
      </xdr:sp>
      <xdr:sp macro="" textlink="">
        <xdr:nvSpPr>
          <xdr:cNvPr id="34" name="Rectangle à coins arrondis 33">
            <a:hlinkClick xmlns:r="http://schemas.openxmlformats.org/officeDocument/2006/relationships" r:id="rId5"/>
          </xdr:cNvPr>
          <xdr:cNvSpPr/>
        </xdr:nvSpPr>
        <xdr:spPr>
          <a:xfrm>
            <a:off x="6558245" y="5925511"/>
            <a:ext cx="936000"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5 : coût de l'opération</a:t>
            </a:r>
            <a:r>
              <a:rPr lang="fr-FR" sz="800">
                <a:solidFill>
                  <a:sysClr val="windowText" lastClr="000000"/>
                </a:solidFill>
              </a:rPr>
              <a:t> (dont périmètre non éligible)</a:t>
            </a:r>
            <a:endParaRPr lang="fr-FR" sz="1100">
              <a:solidFill>
                <a:sysClr val="windowText" lastClr="000000"/>
              </a:solidFill>
            </a:endParaRPr>
          </a:p>
        </xdr:txBody>
      </xdr:sp>
      <xdr:sp macro="" textlink="">
        <xdr:nvSpPr>
          <xdr:cNvPr id="35" name="Rectangle à coins arrondis 34">
            <a:hlinkClick xmlns:r="http://schemas.openxmlformats.org/officeDocument/2006/relationships" r:id="rId6"/>
          </xdr:cNvPr>
          <xdr:cNvSpPr/>
        </xdr:nvSpPr>
        <xdr:spPr>
          <a:xfrm>
            <a:off x="7577865" y="5925511"/>
            <a:ext cx="936000"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6 : </a:t>
            </a:r>
            <a:br>
              <a:rPr lang="fr-FR" sz="1100">
                <a:solidFill>
                  <a:sysClr val="windowText" lastClr="000000"/>
                </a:solidFill>
              </a:rPr>
            </a:br>
            <a:r>
              <a:rPr lang="fr-FR" sz="1100">
                <a:solidFill>
                  <a:sysClr val="windowText" lastClr="000000"/>
                </a:solidFill>
              </a:rPr>
              <a:t>plan de financement de l'opération</a:t>
            </a:r>
          </a:p>
        </xdr:txBody>
      </xdr:sp>
      <xdr:sp macro="" textlink="">
        <xdr:nvSpPr>
          <xdr:cNvPr id="36" name="Rectangle à coins arrondis 35">
            <a:hlinkClick xmlns:r="http://schemas.openxmlformats.org/officeDocument/2006/relationships" r:id="rId7"/>
          </xdr:cNvPr>
          <xdr:cNvSpPr/>
        </xdr:nvSpPr>
        <xdr:spPr>
          <a:xfrm>
            <a:off x="8603635" y="5926875"/>
            <a:ext cx="933198"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7 : attestation</a:t>
            </a:r>
            <a:r>
              <a:rPr lang="fr-FR" sz="1100" baseline="0">
                <a:solidFill>
                  <a:sysClr val="windowText" lastClr="000000"/>
                </a:solidFill>
              </a:rPr>
              <a:t> du demandeur</a:t>
            </a:r>
            <a:endParaRPr lang="fr-FR" sz="1100">
              <a:solidFill>
                <a:sysClr val="windowText" lastClr="000000"/>
              </a:solidFill>
            </a:endParaRPr>
          </a:p>
        </xdr:txBody>
      </xdr:sp>
      <xdr:sp macro="" textlink="">
        <xdr:nvSpPr>
          <xdr:cNvPr id="37" name="Rectangle à coins arrondis 36">
            <a:hlinkClick xmlns:r="http://schemas.openxmlformats.org/officeDocument/2006/relationships" r:id="rId8"/>
          </xdr:cNvPr>
          <xdr:cNvSpPr/>
        </xdr:nvSpPr>
        <xdr:spPr>
          <a:xfrm>
            <a:off x="9625300" y="5923622"/>
            <a:ext cx="933199"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8 : récapitulatif de la demande</a:t>
            </a:r>
          </a:p>
        </xdr:txBody>
      </xdr:sp>
      <xdr:sp macro="" textlink="">
        <xdr:nvSpPr>
          <xdr:cNvPr id="39" name="Rectangle à coins arrondis 38">
            <a:hlinkClick xmlns:r="http://schemas.openxmlformats.org/officeDocument/2006/relationships" r:id="rId9"/>
          </xdr:cNvPr>
          <xdr:cNvSpPr/>
        </xdr:nvSpPr>
        <xdr:spPr>
          <a:xfrm>
            <a:off x="185911" y="6513072"/>
            <a:ext cx="1585681" cy="431999"/>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a:t>
            </a:r>
            <a:r>
              <a:rPr lang="fr-FR" sz="1000" i="1" baseline="0">
                <a:solidFill>
                  <a:sysClr val="windowText" lastClr="000000"/>
                </a:solidFill>
              </a:rPr>
              <a:t>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40" name="Rectangle à coins arrondis 39">
            <a:hlinkClick xmlns:r="http://schemas.openxmlformats.org/officeDocument/2006/relationships" r:id="rId10"/>
          </xdr:cNvPr>
          <xdr:cNvSpPr/>
        </xdr:nvSpPr>
        <xdr:spPr>
          <a:xfrm>
            <a:off x="180975" y="5939309"/>
            <a:ext cx="1585681" cy="431999"/>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grpSp>
    <xdr:clientData/>
  </xdr:twoCellAnchor>
  <xdr:twoCellAnchor editAs="oneCell">
    <xdr:from>
      <xdr:col>3</xdr:col>
      <xdr:colOff>1669582</xdr:colOff>
      <xdr:row>11</xdr:row>
      <xdr:rowOff>139211</xdr:rowOff>
    </xdr:from>
    <xdr:to>
      <xdr:col>4</xdr:col>
      <xdr:colOff>5021707</xdr:colOff>
      <xdr:row>12</xdr:row>
      <xdr:rowOff>596711</xdr:rowOff>
    </xdr:to>
    <xdr:sp macro="" textlink="">
      <xdr:nvSpPr>
        <xdr:cNvPr id="41" name="Rectangle à coins arrondis 40">
          <a:hlinkClick xmlns:r="http://schemas.openxmlformats.org/officeDocument/2006/relationships" r:id="rId1"/>
        </xdr:cNvPr>
        <xdr:cNvSpPr/>
      </xdr:nvSpPr>
      <xdr:spPr>
        <a:xfrm>
          <a:off x="2412532" y="4263536"/>
          <a:ext cx="5400000" cy="638475"/>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400" b="1">
              <a:solidFill>
                <a:sysClr val="windowText" lastClr="000000"/>
              </a:solidFill>
            </a:rPr>
            <a:t>Cliquer ici pour démarrer</a:t>
          </a:r>
          <a:r>
            <a:rPr lang="fr-FR" sz="1400" b="1" baseline="0">
              <a:solidFill>
                <a:sysClr val="windowText" lastClr="000000"/>
              </a:solidFill>
            </a:rPr>
            <a:t>       </a:t>
          </a:r>
          <a:r>
            <a:rPr lang="fr-FR" sz="1400" b="1">
              <a:solidFill>
                <a:sysClr val="windowText" lastClr="000000"/>
              </a:solidFill>
              <a:effectLst/>
              <a:latin typeface="+mn-lt"/>
              <a:ea typeface="+mn-ea"/>
              <a:cs typeface="+mn-cs"/>
              <a:sym typeface="Wingdings" panose="05000000000000000000" pitchFamily="2" charset="2"/>
            </a:rPr>
            <a:t></a:t>
          </a:r>
          <a:endParaRPr lang="fr-FR" sz="1400" b="1">
            <a:solidFill>
              <a:sysClr val="windowText" lastClr="000000"/>
            </a:solidFill>
            <a:effectLst/>
          </a:endParaRPr>
        </a:p>
      </xdr:txBody>
    </xdr:sp>
    <xdr:clientData/>
  </xdr:twoCellAnchor>
  <xdr:twoCellAnchor editAs="absolute">
    <xdr:from>
      <xdr:col>6</xdr:col>
      <xdr:colOff>163537</xdr:colOff>
      <xdr:row>3</xdr:row>
      <xdr:rowOff>44824</xdr:rowOff>
    </xdr:from>
    <xdr:to>
      <xdr:col>8</xdr:col>
      <xdr:colOff>123627</xdr:colOff>
      <xdr:row>5</xdr:row>
      <xdr:rowOff>77544</xdr:rowOff>
    </xdr:to>
    <xdr:grpSp>
      <xdr:nvGrpSpPr>
        <xdr:cNvPr id="3" name="Groupe 2"/>
        <xdr:cNvGrpSpPr/>
      </xdr:nvGrpSpPr>
      <xdr:grpSpPr>
        <a:xfrm>
          <a:off x="10383862" y="644899"/>
          <a:ext cx="1388840" cy="489920"/>
          <a:chOff x="10442614" y="123265"/>
          <a:chExt cx="1391164" cy="492160"/>
        </a:xfrm>
      </xdr:grpSpPr>
      <xdr:pic>
        <xdr:nvPicPr>
          <xdr:cNvPr id="27" name="Image 26" descr="CNSA LOGO DEF QUADRI"/>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578" t="14753" r="4705" b="19178"/>
          <a:stretch/>
        </xdr:blipFill>
        <xdr:spPr bwMode="auto">
          <a:xfrm>
            <a:off x="10442614" y="123265"/>
            <a:ext cx="745514" cy="492160"/>
          </a:xfrm>
          <a:prstGeom prst="rect">
            <a:avLst/>
          </a:prstGeom>
          <a:solidFill>
            <a:schemeClr val="bg1"/>
          </a:solidFill>
          <a:ln>
            <a:noFill/>
          </a:ln>
        </xdr:spPr>
      </xdr:pic>
      <xdr:pic>
        <xdr:nvPicPr>
          <xdr:cNvPr id="42" name="Image 9" descr="logoARS_PL150dpi_ss-bandeau"/>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1698" r="-487"/>
          <a:stretch/>
        </xdr:blipFill>
        <xdr:spPr bwMode="auto">
          <a:xfrm>
            <a:off x="11159739" y="123265"/>
            <a:ext cx="674039" cy="49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373279</xdr:colOff>
      <xdr:row>4</xdr:row>
      <xdr:rowOff>99731</xdr:rowOff>
    </xdr:from>
    <xdr:to>
      <xdr:col>11</xdr:col>
      <xdr:colOff>1824529</xdr:colOff>
      <xdr:row>4</xdr:row>
      <xdr:rowOff>531731</xdr:rowOff>
    </xdr:to>
    <xdr:sp macro="" textlink="">
      <xdr:nvSpPr>
        <xdr:cNvPr id="10" name="Rectangle à coins arrondis 9"/>
        <xdr:cNvSpPr/>
      </xdr:nvSpPr>
      <xdr:spPr>
        <a:xfrm>
          <a:off x="7802779" y="1890431"/>
          <a:ext cx="2880000" cy="432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rPr>
            <a:t>Fiche 5a : le cas échéant, périmètre non éligible au sein de l'opération et clé de répartition</a:t>
          </a:r>
        </a:p>
      </xdr:txBody>
    </xdr:sp>
    <xdr:clientData/>
  </xdr:twoCellAnchor>
  <xdr:twoCellAnchor editAs="oneCell">
    <xdr:from>
      <xdr:col>9</xdr:col>
      <xdr:colOff>49288</xdr:colOff>
      <xdr:row>3</xdr:row>
      <xdr:rowOff>1110185</xdr:rowOff>
    </xdr:from>
    <xdr:to>
      <xdr:col>9</xdr:col>
      <xdr:colOff>373279</xdr:colOff>
      <xdr:row>4</xdr:row>
      <xdr:rowOff>315730</xdr:rowOff>
    </xdr:to>
    <xdr:cxnSp macro="">
      <xdr:nvCxnSpPr>
        <xdr:cNvPr id="11" name="Connecteur droit 28"/>
        <xdr:cNvCxnSpPr>
          <a:stCxn id="36" idx="2"/>
          <a:endCxn id="10" idx="1"/>
        </xdr:cNvCxnSpPr>
      </xdr:nvCxnSpPr>
      <xdr:spPr>
        <a:xfrm rot="16200000" flipH="1">
          <a:off x="7466511" y="1770162"/>
          <a:ext cx="348545" cy="323991"/>
        </a:xfrm>
        <a:prstGeom prst="bentConnector2">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28575</xdr:colOff>
      <xdr:row>0</xdr:row>
      <xdr:rowOff>28575</xdr:rowOff>
    </xdr:from>
    <xdr:to>
      <xdr:col>4</xdr:col>
      <xdr:colOff>48525</xdr:colOff>
      <xdr:row>1</xdr:row>
      <xdr:rowOff>239821</xdr:rowOff>
    </xdr:to>
    <xdr:sp macro="" textlink="">
      <xdr:nvSpPr>
        <xdr:cNvPr id="26" name="ZoneTexte 25"/>
        <xdr:cNvSpPr txBox="1"/>
      </xdr:nvSpPr>
      <xdr:spPr>
        <a:xfrm>
          <a:off x="28575" y="28575"/>
          <a:ext cx="1944000" cy="506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11</xdr:col>
      <xdr:colOff>2250388</xdr:colOff>
      <xdr:row>0</xdr:row>
      <xdr:rowOff>28575</xdr:rowOff>
    </xdr:from>
    <xdr:to>
      <xdr:col>12</xdr:col>
      <xdr:colOff>142416</xdr:colOff>
      <xdr:row>1</xdr:row>
      <xdr:rowOff>237300</xdr:rowOff>
    </xdr:to>
    <xdr:grpSp>
      <xdr:nvGrpSpPr>
        <xdr:cNvPr id="29" name="Groupe 28"/>
        <xdr:cNvGrpSpPr/>
      </xdr:nvGrpSpPr>
      <xdr:grpSpPr>
        <a:xfrm>
          <a:off x="11108638" y="28575"/>
          <a:ext cx="1273403" cy="504000"/>
          <a:chOff x="10442614" y="123264"/>
          <a:chExt cx="1409294" cy="505397"/>
        </a:xfrm>
      </xdr:grpSpPr>
      <xdr:pic>
        <xdr:nvPicPr>
          <xdr:cNvPr id="30" name="Image 29"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33" name="Image 9" descr="logoARS_PL150dpi_ss-bandeau"/>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6</xdr:col>
      <xdr:colOff>838200</xdr:colOff>
      <xdr:row>43</xdr:row>
      <xdr:rowOff>0</xdr:rowOff>
    </xdr:from>
    <xdr:to>
      <xdr:col>8</xdr:col>
      <xdr:colOff>316050</xdr:colOff>
      <xdr:row>43</xdr:row>
      <xdr:rowOff>251999</xdr:rowOff>
    </xdr:to>
    <xdr:sp macro="" textlink="">
      <xdr:nvSpPr>
        <xdr:cNvPr id="16" name="Rectangle à coins arrondis 15">
          <a:hlinkClick xmlns:r="http://schemas.openxmlformats.org/officeDocument/2006/relationships" r:id="rId3"/>
        </xdr:cNvPr>
        <xdr:cNvSpPr/>
      </xdr:nvSpPr>
      <xdr:spPr>
        <a:xfrm>
          <a:off x="5591175" y="15030450"/>
          <a:ext cx="1440000" cy="251999"/>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sym typeface="Wingdings"/>
            </a:rPr>
            <a:t></a:t>
          </a:r>
          <a:r>
            <a:rPr lang="fr-FR" sz="1100">
              <a:solidFill>
                <a:sysClr val="windowText" lastClr="000000"/>
              </a:solidFill>
            </a:rPr>
            <a:t>    Retour à</a:t>
          </a:r>
          <a:r>
            <a:rPr lang="fr-FR" sz="1100" baseline="0">
              <a:solidFill>
                <a:sysClr val="windowText" lastClr="000000"/>
              </a:solidFill>
            </a:rPr>
            <a:t> la fiche 5</a:t>
          </a:r>
          <a:endParaRPr lang="fr-FR" sz="1100">
            <a:solidFill>
              <a:sysClr val="windowText" lastClr="000000"/>
            </a:solidFill>
          </a:endParaRPr>
        </a:p>
      </xdr:txBody>
    </xdr:sp>
    <xdr:clientData/>
  </xdr:twoCellAnchor>
  <xdr:twoCellAnchor editAs="absolute">
    <xdr:from>
      <xdr:col>1</xdr:col>
      <xdr:colOff>0</xdr:colOff>
      <xdr:row>3</xdr:row>
      <xdr:rowOff>28154</xdr:rowOff>
    </xdr:from>
    <xdr:to>
      <xdr:col>11</xdr:col>
      <xdr:colOff>2771004</xdr:colOff>
      <xdr:row>4</xdr:row>
      <xdr:rowOff>526811</xdr:rowOff>
    </xdr:to>
    <xdr:grpSp>
      <xdr:nvGrpSpPr>
        <xdr:cNvPr id="18" name="Groupe 17"/>
        <xdr:cNvGrpSpPr/>
      </xdr:nvGrpSpPr>
      <xdr:grpSpPr>
        <a:xfrm>
          <a:off x="180975" y="675854"/>
          <a:ext cx="11448279" cy="1641657"/>
          <a:chOff x="238125" y="652324"/>
          <a:chExt cx="11448279" cy="1641657"/>
        </a:xfrm>
      </xdr:grpSpPr>
      <xdr:cxnSp macro="">
        <xdr:nvCxnSpPr>
          <xdr:cNvPr id="21" name="Connecteur droit 20"/>
          <xdr:cNvCxnSpPr>
            <a:stCxn id="22" idx="3"/>
            <a:endCxn id="39" idx="1"/>
          </xdr:cNvCxnSpPr>
        </xdr:nvCxnSpPr>
        <xdr:spPr>
          <a:xfrm flipV="1">
            <a:off x="4031334" y="1192324"/>
            <a:ext cx="6025407"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Rectangle à coins arrondis 21">
            <a:hlinkClick xmlns:r="http://schemas.openxmlformats.org/officeDocument/2006/relationships" r:id="rId4"/>
          </xdr:cNvPr>
          <xdr:cNvSpPr/>
        </xdr:nvSpPr>
        <xdr:spPr>
          <a:xfrm>
            <a:off x="3120375" y="655756"/>
            <a:ext cx="910959"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24" name="Rectangle à coins arrondis 23">
            <a:hlinkClick xmlns:r="http://schemas.openxmlformats.org/officeDocument/2006/relationships" r:id="rId5"/>
          </xdr:cNvPr>
          <xdr:cNvSpPr/>
        </xdr:nvSpPr>
        <xdr:spPr>
          <a:xfrm>
            <a:off x="4114445" y="654356"/>
            <a:ext cx="907347"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de l'établissement et des intervenants</a:t>
            </a:r>
          </a:p>
        </xdr:txBody>
      </xdr:sp>
      <xdr:sp macro="" textlink="">
        <xdr:nvSpPr>
          <xdr:cNvPr id="27" name="Rectangle à coins arrondis 26">
            <a:hlinkClick xmlns:r="http://schemas.openxmlformats.org/officeDocument/2006/relationships" r:id="rId6"/>
          </xdr:cNvPr>
          <xdr:cNvSpPr/>
        </xdr:nvSpPr>
        <xdr:spPr>
          <a:xfrm>
            <a:off x="5100856" y="655056"/>
            <a:ext cx="90983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35" name="Rectangle à coins arrondis 34">
            <a:hlinkClick xmlns:r="http://schemas.openxmlformats.org/officeDocument/2006/relationships" r:id="rId7"/>
          </xdr:cNvPr>
          <xdr:cNvSpPr/>
        </xdr:nvSpPr>
        <xdr:spPr>
          <a:xfrm>
            <a:off x="6094490" y="653656"/>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36" name="Rectangle à coins arrondis 35">
            <a:hlinkClick xmlns:r="http://schemas.openxmlformats.org/officeDocument/2006/relationships" r:id="rId3"/>
          </xdr:cNvPr>
          <xdr:cNvSpPr/>
        </xdr:nvSpPr>
        <xdr:spPr>
          <a:xfrm>
            <a:off x="7081859" y="654356"/>
            <a:ext cx="908157"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chemeClr val="tx1"/>
                </a:solidFill>
              </a:rPr>
              <a:t>Fiche 5 : coût de l'opération </a:t>
            </a:r>
            <a:r>
              <a:rPr lang="fr-FR" sz="800">
                <a:solidFill>
                  <a:schemeClr val="tx1"/>
                </a:solidFill>
              </a:rPr>
              <a:t>(dont </a:t>
            </a:r>
            <a:r>
              <a:rPr lang="fr-FR" sz="800" baseline="0">
                <a:solidFill>
                  <a:schemeClr val="tx1"/>
                </a:solidFill>
              </a:rPr>
              <a:t>périmètre non éligible</a:t>
            </a:r>
            <a:r>
              <a:rPr lang="fr-FR" sz="800">
                <a:solidFill>
                  <a:schemeClr val="tx1"/>
                </a:solidFill>
              </a:rPr>
              <a:t>)</a:t>
            </a:r>
            <a:endParaRPr lang="fr-FR" sz="1100">
              <a:solidFill>
                <a:schemeClr val="tx1"/>
              </a:solidFill>
            </a:endParaRPr>
          </a:p>
        </xdr:txBody>
      </xdr:sp>
      <xdr:sp macro="" textlink="">
        <xdr:nvSpPr>
          <xdr:cNvPr id="37" name="Rectangle à coins arrondis 36">
            <a:hlinkClick xmlns:r="http://schemas.openxmlformats.org/officeDocument/2006/relationships" r:id="rId8"/>
          </xdr:cNvPr>
          <xdr:cNvSpPr/>
        </xdr:nvSpPr>
        <xdr:spPr>
          <a:xfrm>
            <a:off x="8071649" y="654356"/>
            <a:ext cx="902865"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38" name="Rectangle à coins arrondis 37">
            <a:hlinkClick xmlns:r="http://schemas.openxmlformats.org/officeDocument/2006/relationships" r:id="rId9"/>
          </xdr:cNvPr>
          <xdr:cNvSpPr/>
        </xdr:nvSpPr>
        <xdr:spPr>
          <a:xfrm>
            <a:off x="9059417" y="655825"/>
            <a:ext cx="910959"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39" name="Rectangle à coins arrondis 38">
            <a:hlinkClick xmlns:r="http://schemas.openxmlformats.org/officeDocument/2006/relationships" r:id="rId10"/>
          </xdr:cNvPr>
          <xdr:cNvSpPr/>
        </xdr:nvSpPr>
        <xdr:spPr>
          <a:xfrm>
            <a:off x="10056741" y="652324"/>
            <a:ext cx="908157"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41" name="Rectangle à coins arrondis 40">
            <a:hlinkClick xmlns:r="http://schemas.openxmlformats.org/officeDocument/2006/relationships" r:id="rId11"/>
          </xdr:cNvPr>
          <xdr:cNvSpPr/>
        </xdr:nvSpPr>
        <xdr:spPr>
          <a:xfrm>
            <a:off x="248213" y="1225301"/>
            <a:ext cx="1580576"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42" name="Rectangle à coins arrondis 41">
            <a:hlinkClick xmlns:r="http://schemas.openxmlformats.org/officeDocument/2006/relationships" r:id="rId12"/>
          </xdr:cNvPr>
          <xdr:cNvSpPr/>
        </xdr:nvSpPr>
        <xdr:spPr>
          <a:xfrm>
            <a:off x="248213" y="852770"/>
            <a:ext cx="1580576"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sp macro="" textlink="">
        <xdr:nvSpPr>
          <xdr:cNvPr id="43" name="Rectangle à coins arrondis 42">
            <a:hlinkClick xmlns:r="http://schemas.openxmlformats.org/officeDocument/2006/relationships" r:id="rId3"/>
          </xdr:cNvPr>
          <xdr:cNvSpPr/>
        </xdr:nvSpPr>
        <xdr:spPr>
          <a:xfrm>
            <a:off x="10822404" y="1861981"/>
            <a:ext cx="864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Retour à</a:t>
            </a:r>
            <a:r>
              <a:rPr lang="fr-FR" sz="1100" baseline="0">
                <a:solidFill>
                  <a:sysClr val="windowText" lastClr="000000"/>
                </a:solidFill>
              </a:rPr>
              <a:t> la fiche 5</a:t>
            </a:r>
            <a:endParaRPr lang="fr-FR" sz="1100">
              <a:solidFill>
                <a:sysClr val="windowText" lastClr="000000"/>
              </a:solidFill>
            </a:endParaRPr>
          </a:p>
        </xdr:txBody>
      </xdr:sp>
      <xdr:sp macro="" textlink="">
        <xdr:nvSpPr>
          <xdr:cNvPr id="44" name="Rectangle à coins arrondis 43">
            <a:hlinkClick xmlns:r="http://schemas.openxmlformats.org/officeDocument/2006/relationships" r:id="rId13"/>
          </xdr:cNvPr>
          <xdr:cNvSpPr/>
        </xdr:nvSpPr>
        <xdr:spPr>
          <a:xfrm>
            <a:off x="238125" y="1790700"/>
            <a:ext cx="1584000"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64</xdr:row>
      <xdr:rowOff>0</xdr:rowOff>
    </xdr:from>
    <xdr:to>
      <xdr:col>2</xdr:col>
      <xdr:colOff>1199073</xdr:colOff>
      <xdr:row>64</xdr:row>
      <xdr:rowOff>252000</xdr:rowOff>
    </xdr:to>
    <xdr:sp macro="" textlink="">
      <xdr:nvSpPr>
        <xdr:cNvPr id="52" name="Rectangle à coins arrondis 51">
          <a:hlinkClick xmlns:r="http://schemas.openxmlformats.org/officeDocument/2006/relationships" r:id="rId1"/>
        </xdr:cNvPr>
        <xdr:cNvSpPr/>
      </xdr:nvSpPr>
      <xdr:spPr>
        <a:xfrm>
          <a:off x="179294" y="22008353"/>
          <a:ext cx="144560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13</xdr:col>
      <xdr:colOff>532235</xdr:colOff>
      <xdr:row>64</xdr:row>
      <xdr:rowOff>0</xdr:rowOff>
    </xdr:from>
    <xdr:to>
      <xdr:col>15</xdr:col>
      <xdr:colOff>18489</xdr:colOff>
      <xdr:row>64</xdr:row>
      <xdr:rowOff>252000</xdr:rowOff>
    </xdr:to>
    <xdr:sp macro="" textlink="">
      <xdr:nvSpPr>
        <xdr:cNvPr id="53" name="Rectangle à coins arrondis 52">
          <a:hlinkClick xmlns:r="http://schemas.openxmlformats.org/officeDocument/2006/relationships" r:id="rId2"/>
        </xdr:cNvPr>
        <xdr:cNvSpPr/>
      </xdr:nvSpPr>
      <xdr:spPr>
        <a:xfrm>
          <a:off x="11352635" y="17983200"/>
          <a:ext cx="1448404"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twoCellAnchor editAs="absolute">
    <xdr:from>
      <xdr:col>0</xdr:col>
      <xdr:colOff>168081</xdr:colOff>
      <xdr:row>3</xdr:row>
      <xdr:rowOff>7849</xdr:rowOff>
    </xdr:from>
    <xdr:to>
      <xdr:col>13</xdr:col>
      <xdr:colOff>1092863</xdr:colOff>
      <xdr:row>3</xdr:row>
      <xdr:rowOff>1419890</xdr:rowOff>
    </xdr:to>
    <xdr:grpSp>
      <xdr:nvGrpSpPr>
        <xdr:cNvPr id="5" name="Groupe 4"/>
        <xdr:cNvGrpSpPr/>
      </xdr:nvGrpSpPr>
      <xdr:grpSpPr>
        <a:xfrm>
          <a:off x="168081" y="655549"/>
          <a:ext cx="10945082" cy="1412041"/>
          <a:chOff x="168081" y="1075770"/>
          <a:chExt cx="10936464" cy="1412041"/>
        </a:xfrm>
      </xdr:grpSpPr>
      <xdr:cxnSp macro="">
        <xdr:nvCxnSpPr>
          <xdr:cNvPr id="32" name="Connecteur droit 31"/>
          <xdr:cNvCxnSpPr>
            <a:stCxn id="38" idx="3"/>
            <a:endCxn id="46" idx="1"/>
          </xdr:cNvCxnSpPr>
        </xdr:nvCxnSpPr>
        <xdr:spPr>
          <a:xfrm flipV="1">
            <a:off x="3757805" y="1944310"/>
            <a:ext cx="6383985"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Rectangle à coins arrondis 37">
            <a:hlinkClick xmlns:r="http://schemas.openxmlformats.org/officeDocument/2006/relationships" r:id="rId3"/>
          </xdr:cNvPr>
          <xdr:cNvSpPr/>
        </xdr:nvSpPr>
        <xdr:spPr>
          <a:xfrm>
            <a:off x="2795051" y="14077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39" name="Rectangle à coins arrondis 38">
            <a:hlinkClick xmlns:r="http://schemas.openxmlformats.org/officeDocument/2006/relationships" r:id="rId4"/>
          </xdr:cNvPr>
          <xdr:cNvSpPr/>
        </xdr:nvSpPr>
        <xdr:spPr>
          <a:xfrm>
            <a:off x="3845369"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a:t>
            </a:r>
            <a:r>
              <a:rPr lang="fr-FR" sz="1100">
                <a:solidFill>
                  <a:srgbClr val="969696"/>
                </a:solidFill>
              </a:rPr>
              <a:t> des intervenants</a:t>
            </a:r>
          </a:p>
        </xdr:txBody>
      </xdr:sp>
      <xdr:sp macro="" textlink="">
        <xdr:nvSpPr>
          <xdr:cNvPr id="41" name="Rectangle à coins arrondis 40">
            <a:hlinkClick xmlns:r="http://schemas.openxmlformats.org/officeDocument/2006/relationships" r:id="rId5"/>
          </xdr:cNvPr>
          <xdr:cNvSpPr/>
        </xdr:nvSpPr>
        <xdr:spPr>
          <a:xfrm>
            <a:off x="4890213" y="14070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42" name="Rectangle à coins arrondis 41">
            <a:hlinkClick xmlns:r="http://schemas.openxmlformats.org/officeDocument/2006/relationships" r:id="rId6"/>
          </xdr:cNvPr>
          <xdr:cNvSpPr/>
        </xdr:nvSpPr>
        <xdr:spPr>
          <a:xfrm>
            <a:off x="5941236" y="14056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43" name="Rectangle à coins arrondis 42">
            <a:hlinkClick xmlns:r="http://schemas.openxmlformats.org/officeDocument/2006/relationships" r:id="rId1"/>
          </xdr:cNvPr>
          <xdr:cNvSpPr/>
        </xdr:nvSpPr>
        <xdr:spPr>
          <a:xfrm>
            <a:off x="6987102"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a:t>
            </a:r>
            <a:r>
              <a:rPr lang="fr-FR" sz="800">
                <a:solidFill>
                  <a:srgbClr val="969696"/>
                </a:solidFill>
              </a:rPr>
              <a:t> </a:t>
            </a:r>
            <a:r>
              <a:rPr lang="fr-FR" sz="800">
                <a:solidFill>
                  <a:srgbClr val="969696"/>
                </a:solidFill>
                <a:effectLst/>
                <a:latin typeface="+mn-lt"/>
                <a:ea typeface="+mn-ea"/>
                <a:cs typeface="+mn-cs"/>
              </a:rPr>
              <a:t>(dont</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a:solidFill>
                <a:srgbClr val="969696"/>
              </a:solidFill>
              <a:effectLst/>
            </a:endParaRPr>
          </a:p>
        </xdr:txBody>
      </xdr:sp>
      <xdr:sp macro="" textlink="">
        <xdr:nvSpPr>
          <xdr:cNvPr id="44" name="Rectangle à coins arrondis 43">
            <a:hlinkClick xmlns:r="http://schemas.openxmlformats.org/officeDocument/2006/relationships" r:id="rId7"/>
          </xdr:cNvPr>
          <xdr:cNvSpPr/>
        </xdr:nvSpPr>
        <xdr:spPr>
          <a:xfrm>
            <a:off x="8035828" y="1406342"/>
            <a:ext cx="962754" cy="1080000"/>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6 : </a:t>
            </a:r>
            <a:br>
              <a:rPr lang="fr-FR" sz="1100">
                <a:solidFill>
                  <a:sysClr val="windowText" lastClr="000000"/>
                </a:solidFill>
              </a:rPr>
            </a:br>
            <a:r>
              <a:rPr lang="fr-FR" sz="1100">
                <a:solidFill>
                  <a:sysClr val="windowText" lastClr="000000"/>
                </a:solidFill>
              </a:rPr>
              <a:t>plan de financement de l'opération</a:t>
            </a:r>
          </a:p>
        </xdr:txBody>
      </xdr:sp>
      <xdr:sp macro="" textlink="">
        <xdr:nvSpPr>
          <xdr:cNvPr id="45" name="Rectangle à coins arrondis 44">
            <a:hlinkClick xmlns:r="http://schemas.openxmlformats.org/officeDocument/2006/relationships" r:id="rId2"/>
          </xdr:cNvPr>
          <xdr:cNvSpPr/>
        </xdr:nvSpPr>
        <xdr:spPr>
          <a:xfrm>
            <a:off x="9088079" y="1407811"/>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46" name="Rectangle à coins arrondis 45">
            <a:hlinkClick xmlns:r="http://schemas.openxmlformats.org/officeDocument/2006/relationships" r:id="rId8"/>
          </xdr:cNvPr>
          <xdr:cNvSpPr/>
        </xdr:nvSpPr>
        <xdr:spPr>
          <a:xfrm>
            <a:off x="10141791" y="1404310"/>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48" name="Rectangle à coins arrondis 47">
            <a:hlinkClick xmlns:r="http://schemas.openxmlformats.org/officeDocument/2006/relationships" r:id="rId9"/>
          </xdr:cNvPr>
          <xdr:cNvSpPr/>
        </xdr:nvSpPr>
        <xdr:spPr>
          <a:xfrm>
            <a:off x="173158" y="2034331"/>
            <a:ext cx="1584000" cy="406312"/>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49" name="Rectangle à coins arrondis 48">
            <a:hlinkClick xmlns:r="http://schemas.openxmlformats.org/officeDocument/2006/relationships" r:id="rId10"/>
          </xdr:cNvPr>
          <xdr:cNvSpPr/>
        </xdr:nvSpPr>
        <xdr:spPr>
          <a:xfrm>
            <a:off x="168081" y="1476939"/>
            <a:ext cx="1584000"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50" name="Rectangle à coins arrondis 49">
            <a:hlinkClick xmlns:r="http://schemas.openxmlformats.org/officeDocument/2006/relationships" r:id="rId2"/>
          </xdr:cNvPr>
          <xdr:cNvSpPr/>
        </xdr:nvSpPr>
        <xdr:spPr>
          <a:xfrm>
            <a:off x="9599465" y="1075770"/>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51" name="Rectangle à coins arrondis 50">
            <a:hlinkClick xmlns:r="http://schemas.openxmlformats.org/officeDocument/2006/relationships" r:id="rId1"/>
          </xdr:cNvPr>
          <xdr:cNvSpPr/>
        </xdr:nvSpPr>
        <xdr:spPr>
          <a:xfrm>
            <a:off x="2805985" y="1086976"/>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54" name="Rectangle à coins arrondis 53">
            <a:hlinkClick xmlns:r="http://schemas.openxmlformats.org/officeDocument/2006/relationships" r:id="rId11"/>
          </xdr:cNvPr>
          <xdr:cNvSpPr/>
        </xdr:nvSpPr>
        <xdr:spPr>
          <a:xfrm>
            <a:off x="179294" y="1120589"/>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twoCellAnchor editAs="absolute">
    <xdr:from>
      <xdr:col>0</xdr:col>
      <xdr:colOff>28575</xdr:colOff>
      <xdr:row>0</xdr:row>
      <xdr:rowOff>28575</xdr:rowOff>
    </xdr:from>
    <xdr:to>
      <xdr:col>3</xdr:col>
      <xdr:colOff>29475</xdr:colOff>
      <xdr:row>1</xdr:row>
      <xdr:rowOff>239821</xdr:rowOff>
    </xdr:to>
    <xdr:sp macro="" textlink="">
      <xdr:nvSpPr>
        <xdr:cNvPr id="36" name="ZoneTexte 35"/>
        <xdr:cNvSpPr txBox="1"/>
      </xdr:nvSpPr>
      <xdr:spPr>
        <a:xfrm>
          <a:off x="28575" y="28575"/>
          <a:ext cx="1944000" cy="506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13</xdr:col>
      <xdr:colOff>705825</xdr:colOff>
      <xdr:row>0</xdr:row>
      <xdr:rowOff>28575</xdr:rowOff>
    </xdr:from>
    <xdr:to>
      <xdr:col>15</xdr:col>
      <xdr:colOff>152397</xdr:colOff>
      <xdr:row>1</xdr:row>
      <xdr:rowOff>237300</xdr:rowOff>
    </xdr:to>
    <xdr:grpSp>
      <xdr:nvGrpSpPr>
        <xdr:cNvPr id="63" name="Groupe 62"/>
        <xdr:cNvGrpSpPr/>
      </xdr:nvGrpSpPr>
      <xdr:grpSpPr>
        <a:xfrm>
          <a:off x="10726125" y="28575"/>
          <a:ext cx="1408722" cy="504000"/>
          <a:chOff x="10442614" y="123264"/>
          <a:chExt cx="1409294" cy="505397"/>
        </a:xfrm>
      </xdr:grpSpPr>
      <xdr:pic>
        <xdr:nvPicPr>
          <xdr:cNvPr id="64" name="Image 63" descr="CNSA LOGO DEF QUADRI"/>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67" name="Image 9" descr="logoARS_PL150dpi_ss-bandeau"/>
          <xdr:cNvPicPr>
            <a:picLocks noChangeAspect="1" noChangeArrowheads="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3</xdr:col>
      <xdr:colOff>481897</xdr:colOff>
      <xdr:row>42</xdr:row>
      <xdr:rowOff>252000</xdr:rowOff>
    </xdr:to>
    <xdr:sp macro="" textlink="">
      <xdr:nvSpPr>
        <xdr:cNvPr id="39" name="Rectangle à coins arrondis 38">
          <a:hlinkClick xmlns:r="http://schemas.openxmlformats.org/officeDocument/2006/relationships" r:id="rId1"/>
        </xdr:cNvPr>
        <xdr:cNvSpPr/>
      </xdr:nvSpPr>
      <xdr:spPr>
        <a:xfrm>
          <a:off x="179294" y="10287000"/>
          <a:ext cx="144560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16</xdr:col>
      <xdr:colOff>0</xdr:colOff>
      <xdr:row>42</xdr:row>
      <xdr:rowOff>0</xdr:rowOff>
    </xdr:from>
    <xdr:to>
      <xdr:col>18</xdr:col>
      <xdr:colOff>11250</xdr:colOff>
      <xdr:row>42</xdr:row>
      <xdr:rowOff>252000</xdr:rowOff>
    </xdr:to>
    <xdr:sp macro="" textlink="">
      <xdr:nvSpPr>
        <xdr:cNvPr id="40" name="Rectangle à coins arrondis 39">
          <a:hlinkClick xmlns:r="http://schemas.openxmlformats.org/officeDocument/2006/relationships" r:id="rId2"/>
        </xdr:cNvPr>
        <xdr:cNvSpPr/>
      </xdr:nvSpPr>
      <xdr:spPr>
        <a:xfrm>
          <a:off x="11900647" y="10287000"/>
          <a:ext cx="144560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twoCellAnchor editAs="absolute">
    <xdr:from>
      <xdr:col>0</xdr:col>
      <xdr:colOff>145668</xdr:colOff>
      <xdr:row>3</xdr:row>
      <xdr:rowOff>15692</xdr:rowOff>
    </xdr:from>
    <xdr:to>
      <xdr:col>16</xdr:col>
      <xdr:colOff>389593</xdr:colOff>
      <xdr:row>3</xdr:row>
      <xdr:rowOff>1439792</xdr:rowOff>
    </xdr:to>
    <xdr:grpSp>
      <xdr:nvGrpSpPr>
        <xdr:cNvPr id="6" name="Groupe 5"/>
        <xdr:cNvGrpSpPr/>
      </xdr:nvGrpSpPr>
      <xdr:grpSpPr>
        <a:xfrm>
          <a:off x="145668" y="663392"/>
          <a:ext cx="10673800" cy="1424100"/>
          <a:chOff x="145668" y="1064563"/>
          <a:chExt cx="10711980" cy="1424100"/>
        </a:xfrm>
      </xdr:grpSpPr>
      <xdr:cxnSp macro="">
        <xdr:nvCxnSpPr>
          <xdr:cNvPr id="13" name="Connecteur droit 12"/>
          <xdr:cNvCxnSpPr>
            <a:stCxn id="14" idx="3"/>
            <a:endCxn id="22" idx="1"/>
          </xdr:cNvCxnSpPr>
        </xdr:nvCxnSpPr>
        <xdr:spPr>
          <a:xfrm flipV="1">
            <a:off x="3702481" y="1945412"/>
            <a:ext cx="6210875" cy="3191"/>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Rectangle à coins arrondis 13">
            <a:hlinkClick xmlns:r="http://schemas.openxmlformats.org/officeDocument/2006/relationships" r:id="rId3"/>
          </xdr:cNvPr>
          <xdr:cNvSpPr/>
        </xdr:nvSpPr>
        <xdr:spPr>
          <a:xfrm>
            <a:off x="2766480" y="1408604"/>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15" name="Rectangle à coins arrondis 14">
            <a:hlinkClick xmlns:r="http://schemas.openxmlformats.org/officeDocument/2006/relationships" r:id="rId4"/>
          </xdr:cNvPr>
          <xdr:cNvSpPr/>
        </xdr:nvSpPr>
        <xdr:spPr>
          <a:xfrm>
            <a:off x="3787611" y="14073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 </a:t>
            </a:r>
            <a:r>
              <a:rPr lang="fr-FR" sz="1100">
                <a:solidFill>
                  <a:srgbClr val="969696"/>
                </a:solidFill>
              </a:rPr>
              <a:t>des intervenants</a:t>
            </a:r>
          </a:p>
        </xdr:txBody>
      </xdr:sp>
      <xdr:sp macro="" textlink="">
        <xdr:nvSpPr>
          <xdr:cNvPr id="17" name="Rectangle à coins arrondis 16">
            <a:hlinkClick xmlns:r="http://schemas.openxmlformats.org/officeDocument/2006/relationships" r:id="rId5"/>
          </xdr:cNvPr>
          <xdr:cNvSpPr/>
        </xdr:nvSpPr>
        <xdr:spPr>
          <a:xfrm>
            <a:off x="4807649" y="140795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a:t>
            </a:r>
            <a:r>
              <a:rPr lang="fr-FR" sz="1100" baseline="0">
                <a:solidFill>
                  <a:srgbClr val="969696"/>
                </a:solidFill>
              </a:rPr>
              <a:t> </a:t>
            </a:r>
            <a:r>
              <a:rPr lang="fr-FR" sz="1100">
                <a:solidFill>
                  <a:srgbClr val="969696"/>
                </a:solidFill>
              </a:rPr>
              <a:t>sur l'opération</a:t>
            </a:r>
          </a:p>
        </xdr:txBody>
      </xdr:sp>
      <xdr:sp macro="" textlink="">
        <xdr:nvSpPr>
          <xdr:cNvPr id="18" name="Rectangle à coins arrondis 17">
            <a:hlinkClick xmlns:r="http://schemas.openxmlformats.org/officeDocument/2006/relationships" r:id="rId6"/>
          </xdr:cNvPr>
          <xdr:cNvSpPr/>
        </xdr:nvSpPr>
        <xdr:spPr>
          <a:xfrm>
            <a:off x="5829483" y="1406653"/>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19" name="Rectangle à coins arrondis 18">
            <a:hlinkClick xmlns:r="http://schemas.openxmlformats.org/officeDocument/2006/relationships" r:id="rId7"/>
          </xdr:cNvPr>
          <xdr:cNvSpPr/>
        </xdr:nvSpPr>
        <xdr:spPr>
          <a:xfrm>
            <a:off x="6846306" y="14073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 </a:t>
            </a:r>
            <a:r>
              <a:rPr lang="fr-FR" sz="800">
                <a:solidFill>
                  <a:srgbClr val="969696"/>
                </a:solidFill>
                <a:effectLst/>
                <a:latin typeface="+mn-lt"/>
                <a:ea typeface="+mn-ea"/>
                <a:cs typeface="+mn-cs"/>
              </a:rPr>
              <a:t>(dont</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sz="1100">
              <a:solidFill>
                <a:srgbClr val="969696"/>
              </a:solidFill>
            </a:endParaRPr>
          </a:p>
        </xdr:txBody>
      </xdr:sp>
      <xdr:sp macro="" textlink="">
        <xdr:nvSpPr>
          <xdr:cNvPr id="20" name="Rectangle à coins arrondis 19">
            <a:hlinkClick xmlns:r="http://schemas.openxmlformats.org/officeDocument/2006/relationships" r:id="rId1"/>
          </xdr:cNvPr>
          <xdr:cNvSpPr/>
        </xdr:nvSpPr>
        <xdr:spPr>
          <a:xfrm>
            <a:off x="7865925" y="14073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21" name="Rectangle à coins arrondis 20">
            <a:hlinkClick xmlns:r="http://schemas.openxmlformats.org/officeDocument/2006/relationships" r:id="rId8"/>
          </xdr:cNvPr>
          <xdr:cNvSpPr/>
        </xdr:nvSpPr>
        <xdr:spPr>
          <a:xfrm>
            <a:off x="8888894" y="1408666"/>
            <a:ext cx="936001" cy="1079997"/>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7 : attestation</a:t>
            </a:r>
            <a:r>
              <a:rPr lang="fr-FR" sz="1100" baseline="0">
                <a:solidFill>
                  <a:sysClr val="windowText" lastClr="000000"/>
                </a:solidFill>
              </a:rPr>
              <a:t> du demandeur</a:t>
            </a:r>
            <a:endParaRPr lang="fr-FR" sz="1100">
              <a:solidFill>
                <a:sysClr val="windowText" lastClr="000000"/>
              </a:solidFill>
            </a:endParaRPr>
          </a:p>
        </xdr:txBody>
      </xdr:sp>
      <xdr:sp macro="" textlink="">
        <xdr:nvSpPr>
          <xdr:cNvPr id="22" name="Rectangle à coins arrondis 21">
            <a:hlinkClick xmlns:r="http://schemas.openxmlformats.org/officeDocument/2006/relationships" r:id="rId2"/>
          </xdr:cNvPr>
          <xdr:cNvSpPr/>
        </xdr:nvSpPr>
        <xdr:spPr>
          <a:xfrm>
            <a:off x="9913356" y="1405413"/>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25" name="Rectangle à coins arrondis 24">
            <a:hlinkClick xmlns:r="http://schemas.openxmlformats.org/officeDocument/2006/relationships" r:id="rId9"/>
          </xdr:cNvPr>
          <xdr:cNvSpPr/>
        </xdr:nvSpPr>
        <xdr:spPr>
          <a:xfrm>
            <a:off x="150604" y="2032963"/>
            <a:ext cx="1584000"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26" name="Rectangle à coins arrondis 25">
            <a:hlinkClick xmlns:r="http://schemas.openxmlformats.org/officeDocument/2006/relationships" r:id="rId10"/>
          </xdr:cNvPr>
          <xdr:cNvSpPr/>
        </xdr:nvSpPr>
        <xdr:spPr>
          <a:xfrm>
            <a:off x="145668" y="1478250"/>
            <a:ext cx="1584000"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33" name="Rectangle à coins arrondis 32">
            <a:hlinkClick xmlns:r="http://schemas.openxmlformats.org/officeDocument/2006/relationships" r:id="rId2"/>
          </xdr:cNvPr>
          <xdr:cNvSpPr/>
        </xdr:nvSpPr>
        <xdr:spPr>
          <a:xfrm>
            <a:off x="9412045" y="1064563"/>
            <a:ext cx="1445603" cy="251999"/>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41" name="Rectangle à coins arrondis 40">
            <a:hlinkClick xmlns:r="http://schemas.openxmlformats.org/officeDocument/2006/relationships" r:id="rId1"/>
          </xdr:cNvPr>
          <xdr:cNvSpPr/>
        </xdr:nvSpPr>
        <xdr:spPr>
          <a:xfrm>
            <a:off x="2766527" y="1074972"/>
            <a:ext cx="1445603" cy="251999"/>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42" name="Rectangle à coins arrondis 41">
            <a:hlinkClick xmlns:r="http://schemas.openxmlformats.org/officeDocument/2006/relationships" r:id="rId11"/>
          </xdr:cNvPr>
          <xdr:cNvSpPr/>
        </xdr:nvSpPr>
        <xdr:spPr>
          <a:xfrm>
            <a:off x="156882" y="1120591"/>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twoCellAnchor editAs="absolute">
    <xdr:from>
      <xdr:col>0</xdr:col>
      <xdr:colOff>33618</xdr:colOff>
      <xdr:row>0</xdr:row>
      <xdr:rowOff>33618</xdr:rowOff>
    </xdr:from>
    <xdr:to>
      <xdr:col>4</xdr:col>
      <xdr:colOff>117442</xdr:colOff>
      <xdr:row>1</xdr:row>
      <xdr:rowOff>246265</xdr:rowOff>
    </xdr:to>
    <xdr:sp macro="" textlink="">
      <xdr:nvSpPr>
        <xdr:cNvPr id="28" name="ZoneTexte 27"/>
        <xdr:cNvSpPr txBox="1"/>
      </xdr:nvSpPr>
      <xdr:spPr>
        <a:xfrm>
          <a:off x="33618" y="33618"/>
          <a:ext cx="1944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16</xdr:col>
      <xdr:colOff>178283</xdr:colOff>
      <xdr:row>0</xdr:row>
      <xdr:rowOff>22412</xdr:rowOff>
    </xdr:from>
    <xdr:to>
      <xdr:col>18</xdr:col>
      <xdr:colOff>152403</xdr:colOff>
      <xdr:row>1</xdr:row>
      <xdr:rowOff>235028</xdr:rowOff>
    </xdr:to>
    <xdr:grpSp>
      <xdr:nvGrpSpPr>
        <xdr:cNvPr id="29" name="Groupe 28"/>
        <xdr:cNvGrpSpPr/>
      </xdr:nvGrpSpPr>
      <xdr:grpSpPr>
        <a:xfrm>
          <a:off x="10608158" y="22412"/>
          <a:ext cx="1402870" cy="507891"/>
          <a:chOff x="10442614" y="123264"/>
          <a:chExt cx="1409294" cy="505397"/>
        </a:xfrm>
      </xdr:grpSpPr>
      <xdr:pic>
        <xdr:nvPicPr>
          <xdr:cNvPr id="30" name="Image 29" descr="CNSA LOGO DEF QUADRI"/>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34" name="Image 9" descr="logoARS_PL150dpi_ss-bandeau"/>
          <xdr:cNvPicPr>
            <a:picLocks noChangeAspect="1" noChangeArrowheads="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1440000</xdr:colOff>
      <xdr:row>63</xdr:row>
      <xdr:rowOff>252000</xdr:rowOff>
    </xdr:to>
    <xdr:sp macro="" textlink="">
      <xdr:nvSpPr>
        <xdr:cNvPr id="10" name="Rectangle à coins arrondis 9">
          <a:hlinkClick xmlns:r="http://schemas.openxmlformats.org/officeDocument/2006/relationships" r:id="rId1"/>
        </xdr:cNvPr>
        <xdr:cNvSpPr/>
      </xdr:nvSpPr>
      <xdr:spPr>
        <a:xfrm>
          <a:off x="179294" y="13559118"/>
          <a:ext cx="1440000"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effectLst/>
              <a:latin typeface="+mn-lt"/>
              <a:ea typeface="+mn-ea"/>
              <a:cs typeface="+mn-cs"/>
              <a:sym typeface="Wingdings" panose="05000000000000000000" pitchFamily="2" charset="2"/>
            </a:rPr>
            <a:t></a:t>
          </a:r>
          <a:r>
            <a:rPr lang="fr-FR" sz="1100">
              <a:solidFill>
                <a:sysClr val="windowText" lastClr="000000"/>
              </a:solidFill>
              <a:effectLst/>
              <a:latin typeface="+mn-lt"/>
              <a:ea typeface="+mn-ea"/>
              <a:cs typeface="+mn-cs"/>
            </a:rPr>
            <a:t>    </a:t>
          </a:r>
          <a:r>
            <a:rPr lang="fr-FR" sz="1100">
              <a:solidFill>
                <a:sysClr val="windowText" lastClr="000000"/>
              </a:solidFill>
            </a:rPr>
            <a:t>Page précédente</a:t>
          </a:r>
        </a:p>
      </xdr:txBody>
    </xdr:sp>
    <xdr:clientData/>
  </xdr:twoCellAnchor>
  <xdr:twoCellAnchor editAs="oneCell">
    <xdr:from>
      <xdr:col>8</xdr:col>
      <xdr:colOff>657225</xdr:colOff>
      <xdr:row>3</xdr:row>
      <xdr:rowOff>0</xdr:rowOff>
    </xdr:from>
    <xdr:to>
      <xdr:col>10</xdr:col>
      <xdr:colOff>4527</xdr:colOff>
      <xdr:row>3</xdr:row>
      <xdr:rowOff>396000</xdr:rowOff>
    </xdr:to>
    <xdr:sp macro="" textlink="">
      <xdr:nvSpPr>
        <xdr:cNvPr id="36" name="Rectangle à coins arrondis 35"/>
        <xdr:cNvSpPr/>
      </xdr:nvSpPr>
      <xdr:spPr>
        <a:xfrm>
          <a:off x="9439275" y="647700"/>
          <a:ext cx="1442802" cy="396000"/>
        </a:xfrm>
        <a:prstGeom prst="roundRect">
          <a:avLst/>
        </a:prstGeom>
        <a:solidFill>
          <a:srgbClr val="C0C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Dernière page du</a:t>
          </a:r>
          <a:r>
            <a:rPr lang="fr-FR" sz="1100" baseline="0">
              <a:solidFill>
                <a:srgbClr val="969696"/>
              </a:solidFill>
            </a:rPr>
            <a:t> formulaire</a:t>
          </a:r>
          <a:endParaRPr lang="fr-FR" sz="1100">
            <a:solidFill>
              <a:srgbClr val="969696"/>
            </a:solidFill>
          </a:endParaRPr>
        </a:p>
      </xdr:txBody>
    </xdr:sp>
    <xdr:clientData/>
  </xdr:twoCellAnchor>
  <xdr:twoCellAnchor editAs="oneCell">
    <xdr:from>
      <xdr:col>8</xdr:col>
      <xdr:colOff>2005853</xdr:colOff>
      <xdr:row>62</xdr:row>
      <xdr:rowOff>78440</xdr:rowOff>
    </xdr:from>
    <xdr:to>
      <xdr:col>10</xdr:col>
      <xdr:colOff>388328</xdr:colOff>
      <xdr:row>64</xdr:row>
      <xdr:rowOff>14999</xdr:rowOff>
    </xdr:to>
    <xdr:sp macro="" textlink="">
      <xdr:nvSpPr>
        <xdr:cNvPr id="38" name="Rectangle à coins arrondis 37"/>
        <xdr:cNvSpPr/>
      </xdr:nvSpPr>
      <xdr:spPr>
        <a:xfrm>
          <a:off x="10062882" y="13447058"/>
          <a:ext cx="1440000" cy="396000"/>
        </a:xfrm>
        <a:prstGeom prst="roundRect">
          <a:avLst/>
        </a:prstGeom>
        <a:solidFill>
          <a:srgbClr val="C0C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Dernière page du</a:t>
          </a:r>
          <a:r>
            <a:rPr lang="fr-FR" sz="1100" baseline="0">
              <a:solidFill>
                <a:srgbClr val="969696"/>
              </a:solidFill>
            </a:rPr>
            <a:t> formulaire</a:t>
          </a:r>
          <a:endParaRPr lang="fr-FR" sz="1100">
            <a:solidFill>
              <a:srgbClr val="969696"/>
            </a:solidFill>
          </a:endParaRPr>
        </a:p>
      </xdr:txBody>
    </xdr:sp>
    <xdr:clientData/>
  </xdr:twoCellAnchor>
  <xdr:twoCellAnchor editAs="oneCell">
    <xdr:from>
      <xdr:col>9</xdr:col>
      <xdr:colOff>554691</xdr:colOff>
      <xdr:row>41</xdr:row>
      <xdr:rowOff>168089</xdr:rowOff>
    </xdr:from>
    <xdr:to>
      <xdr:col>10</xdr:col>
      <xdr:colOff>1378941</xdr:colOff>
      <xdr:row>43</xdr:row>
      <xdr:rowOff>28589</xdr:rowOff>
    </xdr:to>
    <xdr:sp macro="" textlink="">
      <xdr:nvSpPr>
        <xdr:cNvPr id="15" name="Rectangle à coins arrondis 14">
          <a:hlinkClick xmlns:r="http://schemas.openxmlformats.org/officeDocument/2006/relationships" r:id="rId2"/>
        </xdr:cNvPr>
        <xdr:cNvSpPr/>
      </xdr:nvSpPr>
      <xdr:spPr>
        <a:xfrm>
          <a:off x="10336866" y="11074214"/>
          <a:ext cx="1872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effectLst/>
              <a:latin typeface="+mn-lt"/>
              <a:ea typeface="+mn-ea"/>
              <a:cs typeface="+mn-cs"/>
              <a:sym typeface="Wingdings" panose="05000000000000000000" pitchFamily="2" charset="2"/>
            </a:rPr>
            <a:t>Cliquer ici pour retourner</a:t>
          </a:r>
          <a:r>
            <a:rPr lang="fr-FR" sz="1100" baseline="0">
              <a:solidFill>
                <a:sysClr val="windowText" lastClr="000000"/>
              </a:solidFill>
              <a:effectLst/>
              <a:latin typeface="+mn-lt"/>
              <a:ea typeface="+mn-ea"/>
              <a:cs typeface="+mn-cs"/>
              <a:sym typeface="Wingdings" panose="05000000000000000000" pitchFamily="2" charset="2"/>
            </a:rPr>
            <a:t> à </a:t>
          </a:r>
          <a:r>
            <a:rPr lang="fr-FR" sz="1100">
              <a:solidFill>
                <a:sysClr val="windowText" lastClr="000000"/>
              </a:solidFill>
              <a:effectLst/>
              <a:latin typeface="+mn-lt"/>
              <a:ea typeface="+mn-ea"/>
              <a:cs typeface="+mn-cs"/>
              <a:sym typeface="Wingdings" panose="05000000000000000000" pitchFamily="2" charset="2"/>
            </a:rPr>
            <a:t>la fiche 6 "plan de financement"</a:t>
          </a:r>
          <a:endParaRPr lang="fr-FR" sz="1100">
            <a:solidFill>
              <a:sysClr val="windowText" lastClr="000000"/>
            </a:solidFill>
          </a:endParaRPr>
        </a:p>
      </xdr:txBody>
    </xdr:sp>
    <xdr:clientData/>
  </xdr:twoCellAnchor>
  <xdr:twoCellAnchor editAs="absolute">
    <xdr:from>
      <xdr:col>0</xdr:col>
      <xdr:colOff>33618</xdr:colOff>
      <xdr:row>0</xdr:row>
      <xdr:rowOff>33618</xdr:rowOff>
    </xdr:from>
    <xdr:to>
      <xdr:col>2</xdr:col>
      <xdr:colOff>83824</xdr:colOff>
      <xdr:row>1</xdr:row>
      <xdr:rowOff>246265</xdr:rowOff>
    </xdr:to>
    <xdr:sp macro="" textlink="">
      <xdr:nvSpPr>
        <xdr:cNvPr id="19" name="ZoneTexte 18"/>
        <xdr:cNvSpPr txBox="1"/>
      </xdr:nvSpPr>
      <xdr:spPr>
        <a:xfrm>
          <a:off x="33618" y="33618"/>
          <a:ext cx="1944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10</xdr:col>
      <xdr:colOff>126024</xdr:colOff>
      <xdr:row>0</xdr:row>
      <xdr:rowOff>33618</xdr:rowOff>
    </xdr:from>
    <xdr:to>
      <xdr:col>11</xdr:col>
      <xdr:colOff>153621</xdr:colOff>
      <xdr:row>1</xdr:row>
      <xdr:rowOff>246234</xdr:rowOff>
    </xdr:to>
    <xdr:grpSp>
      <xdr:nvGrpSpPr>
        <xdr:cNvPr id="23" name="Groupe 22"/>
        <xdr:cNvGrpSpPr/>
      </xdr:nvGrpSpPr>
      <xdr:grpSpPr>
        <a:xfrm>
          <a:off x="11003574" y="33618"/>
          <a:ext cx="1408722" cy="507891"/>
          <a:chOff x="10442614" y="123264"/>
          <a:chExt cx="1409294" cy="505397"/>
        </a:xfrm>
      </xdr:grpSpPr>
      <xdr:pic>
        <xdr:nvPicPr>
          <xdr:cNvPr id="24" name="Image 23" descr="CNSA LOGO DEF QUADRI"/>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28" name="Image 9" descr="logoARS_PL150dpi_ss-bandeau"/>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9</xdr:col>
      <xdr:colOff>533400</xdr:colOff>
      <xdr:row>33</xdr:row>
      <xdr:rowOff>171450</xdr:rowOff>
    </xdr:from>
    <xdr:to>
      <xdr:col>10</xdr:col>
      <xdr:colOff>1357650</xdr:colOff>
      <xdr:row>35</xdr:row>
      <xdr:rowOff>31950</xdr:rowOff>
    </xdr:to>
    <xdr:sp macro="" textlink="">
      <xdr:nvSpPr>
        <xdr:cNvPr id="30" name="Rectangle à coins arrondis 29">
          <a:hlinkClick xmlns:r="http://schemas.openxmlformats.org/officeDocument/2006/relationships" r:id="rId5"/>
        </xdr:cNvPr>
        <xdr:cNvSpPr/>
      </xdr:nvSpPr>
      <xdr:spPr>
        <a:xfrm>
          <a:off x="10315575" y="10039350"/>
          <a:ext cx="1872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effectLst/>
              <a:latin typeface="+mn-lt"/>
              <a:ea typeface="+mn-ea"/>
              <a:cs typeface="+mn-cs"/>
              <a:sym typeface="Wingdings" panose="05000000000000000000" pitchFamily="2" charset="2"/>
            </a:rPr>
            <a:t>Cliquer ici pour retourner</a:t>
          </a:r>
          <a:r>
            <a:rPr lang="fr-FR" sz="1100" baseline="0">
              <a:solidFill>
                <a:sysClr val="windowText" lastClr="000000"/>
              </a:solidFill>
              <a:effectLst/>
              <a:latin typeface="+mn-lt"/>
              <a:ea typeface="+mn-ea"/>
              <a:cs typeface="+mn-cs"/>
              <a:sym typeface="Wingdings" panose="05000000000000000000" pitchFamily="2" charset="2"/>
            </a:rPr>
            <a:t> à </a:t>
          </a:r>
          <a:r>
            <a:rPr lang="fr-FR" sz="1100">
              <a:solidFill>
                <a:sysClr val="windowText" lastClr="000000"/>
              </a:solidFill>
              <a:effectLst/>
              <a:latin typeface="+mn-lt"/>
              <a:ea typeface="+mn-ea"/>
              <a:cs typeface="+mn-cs"/>
              <a:sym typeface="Wingdings" panose="05000000000000000000" pitchFamily="2" charset="2"/>
            </a:rPr>
            <a:t>la fiche 5a "part non éligible"</a:t>
          </a:r>
          <a:endParaRPr lang="fr-FR" sz="1100">
            <a:solidFill>
              <a:sysClr val="windowText" lastClr="000000"/>
            </a:solidFill>
          </a:endParaRPr>
        </a:p>
      </xdr:txBody>
    </xdr:sp>
    <xdr:clientData/>
  </xdr:twoCellAnchor>
  <xdr:twoCellAnchor editAs="oneCell">
    <xdr:from>
      <xdr:col>9</xdr:col>
      <xdr:colOff>561975</xdr:colOff>
      <xdr:row>28</xdr:row>
      <xdr:rowOff>47625</xdr:rowOff>
    </xdr:from>
    <xdr:to>
      <xdr:col>11</xdr:col>
      <xdr:colOff>5100</xdr:colOff>
      <xdr:row>29</xdr:row>
      <xdr:rowOff>98625</xdr:rowOff>
    </xdr:to>
    <xdr:sp macro="" textlink="">
      <xdr:nvSpPr>
        <xdr:cNvPr id="31" name="Rectangle à coins arrondis 30">
          <a:hlinkClick xmlns:r="http://schemas.openxmlformats.org/officeDocument/2006/relationships" r:id="rId6"/>
        </xdr:cNvPr>
        <xdr:cNvSpPr/>
      </xdr:nvSpPr>
      <xdr:spPr>
        <a:xfrm>
          <a:off x="10344150" y="8382000"/>
          <a:ext cx="1872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effectLst/>
              <a:latin typeface="+mn-lt"/>
              <a:ea typeface="+mn-ea"/>
              <a:cs typeface="+mn-cs"/>
              <a:sym typeface="Wingdings" panose="05000000000000000000" pitchFamily="2" charset="2"/>
            </a:rPr>
            <a:t>Cliquer ici pour retourner</a:t>
          </a:r>
          <a:r>
            <a:rPr lang="fr-FR" sz="1100" baseline="0">
              <a:solidFill>
                <a:sysClr val="windowText" lastClr="000000"/>
              </a:solidFill>
              <a:effectLst/>
              <a:latin typeface="+mn-lt"/>
              <a:ea typeface="+mn-ea"/>
              <a:cs typeface="+mn-cs"/>
              <a:sym typeface="Wingdings" panose="05000000000000000000" pitchFamily="2" charset="2"/>
            </a:rPr>
            <a:t> à </a:t>
          </a:r>
          <a:r>
            <a:rPr lang="fr-FR" sz="1100">
              <a:solidFill>
                <a:sysClr val="windowText" lastClr="000000"/>
              </a:solidFill>
              <a:effectLst/>
              <a:latin typeface="+mn-lt"/>
              <a:ea typeface="+mn-ea"/>
              <a:cs typeface="+mn-cs"/>
              <a:sym typeface="Wingdings" panose="05000000000000000000" pitchFamily="2" charset="2"/>
            </a:rPr>
            <a:t>la fiche 5 "coût de l'opération"</a:t>
          </a:r>
          <a:endParaRPr lang="fr-FR" sz="1100">
            <a:solidFill>
              <a:sysClr val="windowText" lastClr="000000"/>
            </a:solidFill>
          </a:endParaRPr>
        </a:p>
      </xdr:txBody>
    </xdr:sp>
    <xdr:clientData/>
  </xdr:twoCellAnchor>
  <xdr:twoCellAnchor editAs="oneCell">
    <xdr:from>
      <xdr:col>9</xdr:col>
      <xdr:colOff>476250</xdr:colOff>
      <xdr:row>22</xdr:row>
      <xdr:rowOff>104775</xdr:rowOff>
    </xdr:from>
    <xdr:to>
      <xdr:col>10</xdr:col>
      <xdr:colOff>1372500</xdr:colOff>
      <xdr:row>23</xdr:row>
      <xdr:rowOff>155775</xdr:rowOff>
    </xdr:to>
    <xdr:sp macro="" textlink="">
      <xdr:nvSpPr>
        <xdr:cNvPr id="35" name="Rectangle à coins arrondis 34">
          <a:hlinkClick xmlns:r="http://schemas.openxmlformats.org/officeDocument/2006/relationships" r:id="rId7"/>
        </xdr:cNvPr>
        <xdr:cNvSpPr/>
      </xdr:nvSpPr>
      <xdr:spPr>
        <a:xfrm>
          <a:off x="10258425" y="6800850"/>
          <a:ext cx="1944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effectLst/>
              <a:latin typeface="+mn-lt"/>
              <a:ea typeface="+mn-ea"/>
              <a:cs typeface="+mn-cs"/>
              <a:sym typeface="Wingdings" panose="05000000000000000000" pitchFamily="2" charset="2"/>
            </a:rPr>
            <a:t>Cliquer ici pour retourner</a:t>
          </a:r>
          <a:r>
            <a:rPr lang="fr-FR" sz="1100" baseline="0">
              <a:solidFill>
                <a:sysClr val="windowText" lastClr="000000"/>
              </a:solidFill>
              <a:effectLst/>
              <a:latin typeface="+mn-lt"/>
              <a:ea typeface="+mn-ea"/>
              <a:cs typeface="+mn-cs"/>
              <a:sym typeface="Wingdings" panose="05000000000000000000" pitchFamily="2" charset="2"/>
            </a:rPr>
            <a:t> à </a:t>
          </a:r>
          <a:r>
            <a:rPr lang="fr-FR" sz="1100">
              <a:solidFill>
                <a:sysClr val="windowText" lastClr="000000"/>
              </a:solidFill>
              <a:effectLst/>
              <a:latin typeface="+mn-lt"/>
              <a:ea typeface="+mn-ea"/>
              <a:cs typeface="+mn-cs"/>
              <a:sym typeface="Wingdings" panose="05000000000000000000" pitchFamily="2" charset="2"/>
            </a:rPr>
            <a:t>la fiche 4 "capacitaire et surfaces"</a:t>
          </a:r>
          <a:endParaRPr lang="fr-FR" sz="1100">
            <a:solidFill>
              <a:sysClr val="windowText" lastClr="000000"/>
            </a:solidFill>
          </a:endParaRPr>
        </a:p>
      </xdr:txBody>
    </xdr:sp>
    <xdr:clientData/>
  </xdr:twoCellAnchor>
  <xdr:twoCellAnchor editAs="oneCell">
    <xdr:from>
      <xdr:col>9</xdr:col>
      <xdr:colOff>476250</xdr:colOff>
      <xdr:row>16</xdr:row>
      <xdr:rowOff>104775</xdr:rowOff>
    </xdr:from>
    <xdr:to>
      <xdr:col>10</xdr:col>
      <xdr:colOff>1372500</xdr:colOff>
      <xdr:row>17</xdr:row>
      <xdr:rowOff>155775</xdr:rowOff>
    </xdr:to>
    <xdr:sp macro="" textlink="">
      <xdr:nvSpPr>
        <xdr:cNvPr id="37" name="Rectangle à coins arrondis 36">
          <a:hlinkClick xmlns:r="http://schemas.openxmlformats.org/officeDocument/2006/relationships" r:id="rId7"/>
        </xdr:cNvPr>
        <xdr:cNvSpPr/>
      </xdr:nvSpPr>
      <xdr:spPr>
        <a:xfrm>
          <a:off x="10258425" y="5076825"/>
          <a:ext cx="1944000" cy="43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ysClr val="windowText" lastClr="000000"/>
              </a:solidFill>
              <a:effectLst/>
              <a:latin typeface="+mn-lt"/>
              <a:ea typeface="+mn-ea"/>
              <a:cs typeface="+mn-cs"/>
              <a:sym typeface="Wingdings" panose="05000000000000000000" pitchFamily="2" charset="2"/>
            </a:rPr>
            <a:t>Cliquer ici pour retourner</a:t>
          </a:r>
          <a:r>
            <a:rPr lang="fr-FR" sz="1100" baseline="0">
              <a:solidFill>
                <a:sysClr val="windowText" lastClr="000000"/>
              </a:solidFill>
              <a:effectLst/>
              <a:latin typeface="+mn-lt"/>
              <a:ea typeface="+mn-ea"/>
              <a:cs typeface="+mn-cs"/>
              <a:sym typeface="Wingdings" panose="05000000000000000000" pitchFamily="2" charset="2"/>
            </a:rPr>
            <a:t> à </a:t>
          </a:r>
          <a:r>
            <a:rPr lang="fr-FR" sz="1100">
              <a:solidFill>
                <a:sysClr val="windowText" lastClr="000000"/>
              </a:solidFill>
              <a:effectLst/>
              <a:latin typeface="+mn-lt"/>
              <a:ea typeface="+mn-ea"/>
              <a:cs typeface="+mn-cs"/>
              <a:sym typeface="Wingdings" panose="05000000000000000000" pitchFamily="2" charset="2"/>
            </a:rPr>
            <a:t>la fiche 4 "capacitaire et surfaces"</a:t>
          </a:r>
          <a:endParaRPr lang="fr-FR" sz="1100">
            <a:solidFill>
              <a:sysClr val="windowText" lastClr="000000"/>
            </a:solidFill>
          </a:endParaRPr>
        </a:p>
      </xdr:txBody>
    </xdr:sp>
    <xdr:clientData/>
  </xdr:twoCellAnchor>
  <xdr:twoCellAnchor editAs="absolute">
    <xdr:from>
      <xdr:col>0</xdr:col>
      <xdr:colOff>152400</xdr:colOff>
      <xdr:row>3</xdr:row>
      <xdr:rowOff>2006</xdr:rowOff>
    </xdr:from>
    <xdr:to>
      <xdr:col>9</xdr:col>
      <xdr:colOff>1035772</xdr:colOff>
      <xdr:row>3</xdr:row>
      <xdr:rowOff>1510947</xdr:rowOff>
    </xdr:to>
    <xdr:grpSp>
      <xdr:nvGrpSpPr>
        <xdr:cNvPr id="18" name="Groupe 17"/>
        <xdr:cNvGrpSpPr/>
      </xdr:nvGrpSpPr>
      <xdr:grpSpPr>
        <a:xfrm>
          <a:off x="152400" y="649706"/>
          <a:ext cx="10713172" cy="1508941"/>
          <a:chOff x="88314" y="1055922"/>
          <a:chExt cx="10751492" cy="1508941"/>
        </a:xfrm>
      </xdr:grpSpPr>
      <xdr:cxnSp macro="">
        <xdr:nvCxnSpPr>
          <xdr:cNvPr id="20" name="Connecteur droit 19"/>
          <xdr:cNvCxnSpPr>
            <a:stCxn id="21" idx="3"/>
            <a:endCxn id="42" idx="1"/>
          </xdr:cNvCxnSpPr>
        </xdr:nvCxnSpPr>
        <xdr:spPr>
          <a:xfrm flipV="1">
            <a:off x="3692921" y="2021612"/>
            <a:ext cx="6210884" cy="3191"/>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Rectangle à coins arrondis 20">
            <a:hlinkClick xmlns:r="http://schemas.openxmlformats.org/officeDocument/2006/relationships" r:id="rId8"/>
          </xdr:cNvPr>
          <xdr:cNvSpPr/>
        </xdr:nvSpPr>
        <xdr:spPr>
          <a:xfrm>
            <a:off x="2756920" y="1484804"/>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22" name="Rectangle à coins arrondis 21">
            <a:hlinkClick xmlns:r="http://schemas.openxmlformats.org/officeDocument/2006/relationships" r:id="rId9"/>
          </xdr:cNvPr>
          <xdr:cNvSpPr/>
        </xdr:nvSpPr>
        <xdr:spPr>
          <a:xfrm>
            <a:off x="3778052" y="14835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 </a:t>
            </a:r>
            <a:r>
              <a:rPr lang="fr-FR" sz="1100">
                <a:solidFill>
                  <a:srgbClr val="969696"/>
                </a:solidFill>
              </a:rPr>
              <a:t>des intervenants</a:t>
            </a:r>
          </a:p>
        </xdr:txBody>
      </xdr:sp>
      <xdr:sp macro="" textlink="">
        <xdr:nvSpPr>
          <xdr:cNvPr id="33" name="Rectangle à coins arrondis 32">
            <a:hlinkClick xmlns:r="http://schemas.openxmlformats.org/officeDocument/2006/relationships" r:id="rId10"/>
          </xdr:cNvPr>
          <xdr:cNvSpPr/>
        </xdr:nvSpPr>
        <xdr:spPr>
          <a:xfrm>
            <a:off x="4798091" y="148415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a:t>
            </a:r>
            <a:r>
              <a:rPr lang="fr-FR" sz="1100" baseline="0">
                <a:solidFill>
                  <a:srgbClr val="969696"/>
                </a:solidFill>
              </a:rPr>
              <a:t> </a:t>
            </a:r>
            <a:r>
              <a:rPr lang="fr-FR" sz="1100">
                <a:solidFill>
                  <a:srgbClr val="969696"/>
                </a:solidFill>
              </a:rPr>
              <a:t>sur l'opération</a:t>
            </a:r>
          </a:p>
        </xdr:txBody>
      </xdr:sp>
      <xdr:sp macro="" textlink="">
        <xdr:nvSpPr>
          <xdr:cNvPr id="34" name="Rectangle à coins arrondis 33">
            <a:hlinkClick xmlns:r="http://schemas.openxmlformats.org/officeDocument/2006/relationships" r:id="rId7"/>
          </xdr:cNvPr>
          <xdr:cNvSpPr/>
        </xdr:nvSpPr>
        <xdr:spPr>
          <a:xfrm>
            <a:off x="5819925" y="1482853"/>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39" name="Rectangle à coins arrondis 38">
            <a:hlinkClick xmlns:r="http://schemas.openxmlformats.org/officeDocument/2006/relationships" r:id="rId6"/>
          </xdr:cNvPr>
          <xdr:cNvSpPr/>
        </xdr:nvSpPr>
        <xdr:spPr>
          <a:xfrm>
            <a:off x="6836746" y="14835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 </a:t>
            </a:r>
            <a:r>
              <a:rPr lang="fr-FR" sz="800">
                <a:solidFill>
                  <a:srgbClr val="969696"/>
                </a:solidFill>
                <a:effectLst/>
                <a:latin typeface="+mn-lt"/>
                <a:ea typeface="+mn-ea"/>
                <a:cs typeface="+mn-cs"/>
              </a:rPr>
              <a:t>(dont</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sz="1100">
              <a:solidFill>
                <a:srgbClr val="969696"/>
              </a:solidFill>
            </a:endParaRPr>
          </a:p>
        </xdr:txBody>
      </xdr:sp>
      <xdr:sp macro="" textlink="">
        <xdr:nvSpPr>
          <xdr:cNvPr id="40" name="Rectangle à coins arrondis 39">
            <a:hlinkClick xmlns:r="http://schemas.openxmlformats.org/officeDocument/2006/relationships" r:id="rId2"/>
          </xdr:cNvPr>
          <xdr:cNvSpPr/>
        </xdr:nvSpPr>
        <xdr:spPr>
          <a:xfrm>
            <a:off x="7856366" y="1483502"/>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41" name="Rectangle à coins arrondis 40">
            <a:hlinkClick xmlns:r="http://schemas.openxmlformats.org/officeDocument/2006/relationships" r:id="rId1"/>
          </xdr:cNvPr>
          <xdr:cNvSpPr/>
        </xdr:nvSpPr>
        <xdr:spPr>
          <a:xfrm>
            <a:off x="8879340" y="1484866"/>
            <a:ext cx="936001" cy="1079997"/>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42" name="Rectangle à coins arrondis 41">
            <a:hlinkClick xmlns:r="http://schemas.openxmlformats.org/officeDocument/2006/relationships" r:id="rId11"/>
          </xdr:cNvPr>
          <xdr:cNvSpPr/>
        </xdr:nvSpPr>
        <xdr:spPr>
          <a:xfrm>
            <a:off x="9903805" y="1481613"/>
            <a:ext cx="936001" cy="1079997"/>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chemeClr val="tx1"/>
                </a:solidFill>
              </a:rPr>
              <a:t>Fiche 8 : récapitulatif de la demande</a:t>
            </a:r>
          </a:p>
        </xdr:txBody>
      </xdr:sp>
      <xdr:sp macro="" textlink="">
        <xdr:nvSpPr>
          <xdr:cNvPr id="44" name="Rectangle à coins arrondis 43">
            <a:hlinkClick xmlns:r="http://schemas.openxmlformats.org/officeDocument/2006/relationships" r:id="rId12"/>
          </xdr:cNvPr>
          <xdr:cNvSpPr/>
        </xdr:nvSpPr>
        <xdr:spPr>
          <a:xfrm>
            <a:off x="93250" y="2032963"/>
            <a:ext cx="1584000"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45" name="Rectangle à coins arrondis 44">
            <a:hlinkClick xmlns:r="http://schemas.openxmlformats.org/officeDocument/2006/relationships" r:id="rId13"/>
          </xdr:cNvPr>
          <xdr:cNvSpPr/>
        </xdr:nvSpPr>
        <xdr:spPr>
          <a:xfrm>
            <a:off x="88314" y="1478250"/>
            <a:ext cx="1584000"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47" name="Rectangle à coins arrondis 46">
            <a:hlinkClick xmlns:r="http://schemas.openxmlformats.org/officeDocument/2006/relationships" r:id="rId1"/>
          </xdr:cNvPr>
          <xdr:cNvSpPr/>
        </xdr:nvSpPr>
        <xdr:spPr>
          <a:xfrm>
            <a:off x="2756968" y="1055922"/>
            <a:ext cx="1445603" cy="251999"/>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48" name="Rectangle à coins arrondis 47">
            <a:hlinkClick xmlns:r="http://schemas.openxmlformats.org/officeDocument/2006/relationships" r:id="rId14"/>
          </xdr:cNvPr>
          <xdr:cNvSpPr/>
        </xdr:nvSpPr>
        <xdr:spPr>
          <a:xfrm>
            <a:off x="99528" y="1120591"/>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76776</xdr:colOff>
      <xdr:row>3</xdr:row>
      <xdr:rowOff>721676</xdr:rowOff>
    </xdr:from>
    <xdr:to>
      <xdr:col>8</xdr:col>
      <xdr:colOff>1316711</xdr:colOff>
      <xdr:row>3</xdr:row>
      <xdr:rowOff>725108</xdr:rowOff>
    </xdr:to>
    <xdr:cxnSp macro="">
      <xdr:nvCxnSpPr>
        <xdr:cNvPr id="29" name="Connecteur droit 28"/>
        <xdr:cNvCxnSpPr>
          <a:stCxn id="13" idx="3"/>
          <a:endCxn id="30" idx="1"/>
        </xdr:cNvCxnSpPr>
      </xdr:nvCxnSpPr>
      <xdr:spPr>
        <a:xfrm flipV="1">
          <a:off x="4448751" y="1369376"/>
          <a:ext cx="6050060"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2280608</xdr:colOff>
      <xdr:row>0</xdr:row>
      <xdr:rowOff>38099</xdr:rowOff>
    </xdr:from>
    <xdr:to>
      <xdr:col>9</xdr:col>
      <xdr:colOff>153305</xdr:colOff>
      <xdr:row>1</xdr:row>
      <xdr:rowOff>248174</xdr:rowOff>
    </xdr:to>
    <xdr:grpSp>
      <xdr:nvGrpSpPr>
        <xdr:cNvPr id="19" name="Groupe 18"/>
        <xdr:cNvGrpSpPr/>
      </xdr:nvGrpSpPr>
      <xdr:grpSpPr>
        <a:xfrm>
          <a:off x="11462708" y="38099"/>
          <a:ext cx="1254072" cy="505350"/>
          <a:chOff x="10442614" y="123264"/>
          <a:chExt cx="1409294" cy="505397"/>
        </a:xfrm>
      </xdr:grpSpPr>
      <xdr:pic>
        <xdr:nvPicPr>
          <xdr:cNvPr id="21" name="Image 20"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27" name="Image 9" descr="logoARS_PL150dpi_ss-bandeau"/>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66675</xdr:colOff>
      <xdr:row>3</xdr:row>
      <xdr:rowOff>57150</xdr:rowOff>
    </xdr:from>
    <xdr:to>
      <xdr:col>8</xdr:col>
      <xdr:colOff>2230471</xdr:colOff>
      <xdr:row>3</xdr:row>
      <xdr:rowOff>1432148</xdr:rowOff>
    </xdr:to>
    <xdr:grpSp>
      <xdr:nvGrpSpPr>
        <xdr:cNvPr id="2" name="Groupe 1"/>
        <xdr:cNvGrpSpPr/>
      </xdr:nvGrpSpPr>
      <xdr:grpSpPr>
        <a:xfrm>
          <a:off x="247650" y="704850"/>
          <a:ext cx="11164921" cy="1374998"/>
          <a:chOff x="180975" y="838200"/>
          <a:chExt cx="11164921" cy="1374998"/>
        </a:xfrm>
      </xdr:grpSpPr>
      <xdr:sp macro="" textlink="">
        <xdr:nvSpPr>
          <xdr:cNvPr id="13" name="Rectangle à coins arrondis 12">
            <a:hlinkClick xmlns:r="http://schemas.openxmlformats.org/officeDocument/2006/relationships" r:id="rId3"/>
          </xdr:cNvPr>
          <xdr:cNvSpPr/>
        </xdr:nvSpPr>
        <xdr:spPr>
          <a:xfrm>
            <a:off x="3468316" y="9661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15" name="Rectangle à coins arrondis 14">
            <a:hlinkClick xmlns:r="http://schemas.openxmlformats.org/officeDocument/2006/relationships" r:id="rId4"/>
          </xdr:cNvPr>
          <xdr:cNvSpPr/>
        </xdr:nvSpPr>
        <xdr:spPr>
          <a:xfrm>
            <a:off x="4465187" y="9647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de l'établissement et des intervenants</a:t>
            </a:r>
          </a:p>
        </xdr:txBody>
      </xdr:sp>
      <xdr:sp macro="" textlink="">
        <xdr:nvSpPr>
          <xdr:cNvPr id="17" name="Rectangle à coins arrondis 16">
            <a:hlinkClick xmlns:r="http://schemas.openxmlformats.org/officeDocument/2006/relationships" r:id="rId5"/>
          </xdr:cNvPr>
          <xdr:cNvSpPr/>
        </xdr:nvSpPr>
        <xdr:spPr>
          <a:xfrm>
            <a:off x="5458322" y="9654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18" name="Rectangle à coins arrondis 17">
            <a:hlinkClick xmlns:r="http://schemas.openxmlformats.org/officeDocument/2006/relationships" r:id="rId6"/>
          </xdr:cNvPr>
          <xdr:cNvSpPr/>
        </xdr:nvSpPr>
        <xdr:spPr>
          <a:xfrm>
            <a:off x="6455878" y="9640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effectLst/>
                <a:latin typeface="+mn-lt"/>
                <a:ea typeface="+mn-ea"/>
                <a:cs typeface="+mn-cs"/>
              </a:rPr>
              <a:t>Fiche 4 : état des lieux et projection du capacitaire et des surfaces</a:t>
            </a:r>
            <a:endParaRPr lang="fr-FR">
              <a:solidFill>
                <a:srgbClr val="969696"/>
              </a:solidFill>
              <a:effectLst/>
            </a:endParaRPr>
          </a:p>
        </xdr:txBody>
      </xdr:sp>
      <xdr:sp macro="" textlink="">
        <xdr:nvSpPr>
          <xdr:cNvPr id="23" name="Rectangle à coins arrondis 22">
            <a:hlinkClick xmlns:r="http://schemas.openxmlformats.org/officeDocument/2006/relationships" r:id="rId7"/>
          </xdr:cNvPr>
          <xdr:cNvSpPr/>
        </xdr:nvSpPr>
        <xdr:spPr>
          <a:xfrm>
            <a:off x="7443247" y="9647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 </a:t>
            </a:r>
            <a:r>
              <a:rPr lang="fr-FR" sz="800">
                <a:solidFill>
                  <a:srgbClr val="969696"/>
                </a:solidFill>
                <a:effectLst/>
                <a:latin typeface="+mn-lt"/>
                <a:ea typeface="+mn-ea"/>
                <a:cs typeface="+mn-cs"/>
              </a:rPr>
              <a:t>(dont périmètre non éligible)</a:t>
            </a:r>
            <a:endParaRPr lang="fr-FR">
              <a:solidFill>
                <a:srgbClr val="969696"/>
              </a:solidFill>
              <a:effectLst/>
            </a:endParaRPr>
          </a:p>
        </xdr:txBody>
      </xdr:sp>
      <xdr:sp macro="" textlink="">
        <xdr:nvSpPr>
          <xdr:cNvPr id="24" name="Rectangle à coins arrondis 23">
            <a:hlinkClick xmlns:r="http://schemas.openxmlformats.org/officeDocument/2006/relationships" r:id="rId8"/>
          </xdr:cNvPr>
          <xdr:cNvSpPr/>
        </xdr:nvSpPr>
        <xdr:spPr>
          <a:xfrm>
            <a:off x="8438640" y="9647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25" name="Rectangle à coins arrondis 24">
            <a:hlinkClick xmlns:r="http://schemas.openxmlformats.org/officeDocument/2006/relationships" r:id="rId9"/>
          </xdr:cNvPr>
          <xdr:cNvSpPr/>
        </xdr:nvSpPr>
        <xdr:spPr>
          <a:xfrm>
            <a:off x="9432011" y="966227"/>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30" name="Rectangle à coins arrondis 29">
            <a:hlinkClick xmlns:r="http://schemas.openxmlformats.org/officeDocument/2006/relationships" r:id="rId10"/>
          </xdr:cNvPr>
          <xdr:cNvSpPr/>
        </xdr:nvSpPr>
        <xdr:spPr>
          <a:xfrm>
            <a:off x="10432136" y="962726"/>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32" name="Rectangle à coins arrondis 31">
            <a:hlinkClick xmlns:r="http://schemas.openxmlformats.org/officeDocument/2006/relationships" r:id="rId11"/>
          </xdr:cNvPr>
          <xdr:cNvSpPr/>
        </xdr:nvSpPr>
        <xdr:spPr>
          <a:xfrm>
            <a:off x="185794" y="1781198"/>
            <a:ext cx="1585059"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rgbClr val="969696"/>
                </a:solidFill>
              </a:rPr>
              <a:t>Consulter</a:t>
            </a:r>
            <a:r>
              <a:rPr lang="fr-FR" sz="1000" i="1" baseline="0">
                <a:solidFill>
                  <a:srgbClr val="969696"/>
                </a:solidFill>
              </a:rPr>
              <a:t> ici la l</a:t>
            </a:r>
            <a:r>
              <a:rPr lang="fr-FR" sz="1000" i="1">
                <a:solidFill>
                  <a:srgbClr val="969696"/>
                </a:solidFill>
              </a:rPr>
              <a:t>iste complète</a:t>
            </a:r>
            <a:r>
              <a:rPr lang="fr-FR" sz="1000" i="1" baseline="0">
                <a:solidFill>
                  <a:srgbClr val="969696"/>
                </a:solidFill>
              </a:rPr>
              <a:t> </a:t>
            </a:r>
            <a:r>
              <a:rPr lang="fr-FR" sz="1000" i="1">
                <a:solidFill>
                  <a:srgbClr val="969696"/>
                </a:solidFill>
              </a:rPr>
              <a:t>des pièces à joindre</a:t>
            </a:r>
          </a:p>
        </xdr:txBody>
      </xdr:sp>
      <xdr:sp macro="" textlink="">
        <xdr:nvSpPr>
          <xdr:cNvPr id="33" name="Rectangle à coins arrondis 32">
            <a:hlinkClick xmlns:r="http://schemas.openxmlformats.org/officeDocument/2006/relationships" r:id="rId12"/>
          </xdr:cNvPr>
          <xdr:cNvSpPr/>
        </xdr:nvSpPr>
        <xdr:spPr>
          <a:xfrm>
            <a:off x="180975" y="1210731"/>
            <a:ext cx="1585059" cy="4320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Ici la page</a:t>
            </a:r>
            <a:r>
              <a:rPr lang="fr-FR" sz="1000" i="1" baseline="0">
                <a:solidFill>
                  <a:sysClr val="windowText" lastClr="000000"/>
                </a:solidFill>
              </a:rPr>
              <a:t> sur </a:t>
            </a:r>
            <a:r>
              <a:rPr lang="fr-FR" sz="1000" i="1">
                <a:solidFill>
                  <a:sysClr val="windowText" lastClr="000000"/>
                </a:solidFill>
              </a:rPr>
              <a:t>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34" name="Rectangle à coins arrondis 33">
            <a:hlinkClick xmlns:r="http://schemas.openxmlformats.org/officeDocument/2006/relationships" r:id="rId13"/>
          </xdr:cNvPr>
          <xdr:cNvSpPr/>
        </xdr:nvSpPr>
        <xdr:spPr>
          <a:xfrm>
            <a:off x="180975" y="838200"/>
            <a:ext cx="1585059"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rgbClr val="969696"/>
                </a:solidFill>
              </a:rPr>
              <a:t>Retourner à la page d'accueil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257751</xdr:colOff>
      <xdr:row>3</xdr:row>
      <xdr:rowOff>721676</xdr:rowOff>
    </xdr:from>
    <xdr:to>
      <xdr:col>8</xdr:col>
      <xdr:colOff>1088111</xdr:colOff>
      <xdr:row>3</xdr:row>
      <xdr:rowOff>725108</xdr:rowOff>
    </xdr:to>
    <xdr:cxnSp macro="">
      <xdr:nvCxnSpPr>
        <xdr:cNvPr id="38" name="Connecteur droit 37"/>
        <xdr:cNvCxnSpPr>
          <a:stCxn id="15" idx="3"/>
          <a:endCxn id="33" idx="1"/>
        </xdr:cNvCxnSpPr>
      </xdr:nvCxnSpPr>
      <xdr:spPr>
        <a:xfrm flipV="1">
          <a:off x="4296351" y="1369376"/>
          <a:ext cx="6040535"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2124591</xdr:colOff>
      <xdr:row>0</xdr:row>
      <xdr:rowOff>38100</xdr:rowOff>
    </xdr:from>
    <xdr:to>
      <xdr:col>9</xdr:col>
      <xdr:colOff>151938</xdr:colOff>
      <xdr:row>1</xdr:row>
      <xdr:rowOff>246825</xdr:rowOff>
    </xdr:to>
    <xdr:grpSp>
      <xdr:nvGrpSpPr>
        <xdr:cNvPr id="19" name="Groupe 18"/>
        <xdr:cNvGrpSpPr/>
      </xdr:nvGrpSpPr>
      <xdr:grpSpPr>
        <a:xfrm>
          <a:off x="11373366" y="38100"/>
          <a:ext cx="1408722" cy="504000"/>
          <a:chOff x="10442614" y="123264"/>
          <a:chExt cx="1409294" cy="505397"/>
        </a:xfrm>
      </xdr:grpSpPr>
      <xdr:pic>
        <xdr:nvPicPr>
          <xdr:cNvPr id="20" name="Image 19"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26" name="Image 9" descr="logoARS_PL150dpi_ss-bandeau"/>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2171700</xdr:colOff>
      <xdr:row>24</xdr:row>
      <xdr:rowOff>76199</xdr:rowOff>
    </xdr:from>
    <xdr:to>
      <xdr:col>8</xdr:col>
      <xdr:colOff>2247900</xdr:colOff>
      <xdr:row>31</xdr:row>
      <xdr:rowOff>22724</xdr:rowOff>
    </xdr:to>
    <xdr:sp macro="" textlink="">
      <xdr:nvSpPr>
        <xdr:cNvPr id="2" name="Accolade fermante 1"/>
        <xdr:cNvSpPr/>
      </xdr:nvSpPr>
      <xdr:spPr>
        <a:xfrm>
          <a:off x="11420475" y="5800724"/>
          <a:ext cx="76200" cy="1080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8</xdr:col>
      <xdr:colOff>2292024</xdr:colOff>
      <xdr:row>25</xdr:row>
      <xdr:rowOff>128872</xdr:rowOff>
    </xdr:from>
    <xdr:to>
      <xdr:col>9</xdr:col>
      <xdr:colOff>62649</xdr:colOff>
      <xdr:row>30</xdr:row>
      <xdr:rowOff>72022</xdr:rowOff>
    </xdr:to>
    <xdr:sp macro="" textlink="">
      <xdr:nvSpPr>
        <xdr:cNvPr id="31" name="Rectangle à coins arrondis 30"/>
        <xdr:cNvSpPr/>
      </xdr:nvSpPr>
      <xdr:spPr>
        <a:xfrm>
          <a:off x="11540799" y="5653372"/>
          <a:ext cx="1152000" cy="648000"/>
        </a:xfrm>
        <a:prstGeom prst="wedgeRoundRectCallout">
          <a:avLst>
            <a:gd name="adj1" fmla="val -40124"/>
            <a:gd name="adj2" fmla="val 6643"/>
            <a:gd name="adj3" fmla="val 16667"/>
          </a:avLst>
        </a:prstGeom>
        <a:solidFill>
          <a:srgbClr val="99CCFF"/>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Documents spécifiques requis</a:t>
          </a:r>
          <a:r>
            <a:rPr lang="fr-FR" sz="1100" i="1" baseline="0">
              <a:solidFill>
                <a:srgbClr val="777777"/>
              </a:solidFill>
            </a:rPr>
            <a:t> en Pays de la Loire</a:t>
          </a:r>
          <a:endParaRPr lang="fr-FR" sz="1100" i="1">
            <a:solidFill>
              <a:srgbClr val="777777"/>
            </a:solidFill>
          </a:endParaRPr>
        </a:p>
      </xdr:txBody>
    </xdr:sp>
    <xdr:clientData/>
  </xdr:twoCellAnchor>
  <xdr:twoCellAnchor>
    <xdr:from>
      <xdr:col>1</xdr:col>
      <xdr:colOff>0</xdr:colOff>
      <xdr:row>3</xdr:row>
      <xdr:rowOff>57150</xdr:rowOff>
    </xdr:from>
    <xdr:to>
      <xdr:col>8</xdr:col>
      <xdr:colOff>2001871</xdr:colOff>
      <xdr:row>3</xdr:row>
      <xdr:rowOff>1432148</xdr:rowOff>
    </xdr:to>
    <xdr:grpSp>
      <xdr:nvGrpSpPr>
        <xdr:cNvPr id="14" name="Groupe 13"/>
        <xdr:cNvGrpSpPr/>
      </xdr:nvGrpSpPr>
      <xdr:grpSpPr>
        <a:xfrm>
          <a:off x="180975" y="704850"/>
          <a:ext cx="11069671" cy="1374998"/>
          <a:chOff x="180975" y="838200"/>
          <a:chExt cx="11069671" cy="1374998"/>
        </a:xfrm>
      </xdr:grpSpPr>
      <xdr:sp macro="" textlink="">
        <xdr:nvSpPr>
          <xdr:cNvPr id="15" name="Rectangle à coins arrondis 14">
            <a:hlinkClick xmlns:r="http://schemas.openxmlformats.org/officeDocument/2006/relationships" r:id="rId3"/>
          </xdr:cNvPr>
          <xdr:cNvSpPr/>
        </xdr:nvSpPr>
        <xdr:spPr>
          <a:xfrm>
            <a:off x="3382591" y="9661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16" name="Rectangle à coins arrondis 15">
            <a:hlinkClick xmlns:r="http://schemas.openxmlformats.org/officeDocument/2006/relationships" r:id="rId4"/>
          </xdr:cNvPr>
          <xdr:cNvSpPr/>
        </xdr:nvSpPr>
        <xdr:spPr>
          <a:xfrm>
            <a:off x="4379462" y="9647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de l'établissement et des intervenants</a:t>
            </a:r>
          </a:p>
        </xdr:txBody>
      </xdr:sp>
      <xdr:sp macro="" textlink="">
        <xdr:nvSpPr>
          <xdr:cNvPr id="22" name="Rectangle à coins arrondis 21">
            <a:hlinkClick xmlns:r="http://schemas.openxmlformats.org/officeDocument/2006/relationships" r:id="rId5"/>
          </xdr:cNvPr>
          <xdr:cNvSpPr/>
        </xdr:nvSpPr>
        <xdr:spPr>
          <a:xfrm>
            <a:off x="5363072" y="9654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23" name="Rectangle à coins arrondis 22">
            <a:hlinkClick xmlns:r="http://schemas.openxmlformats.org/officeDocument/2006/relationships" r:id="rId6"/>
          </xdr:cNvPr>
          <xdr:cNvSpPr/>
        </xdr:nvSpPr>
        <xdr:spPr>
          <a:xfrm>
            <a:off x="6360628" y="9640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effectLst/>
                <a:latin typeface="+mn-lt"/>
                <a:ea typeface="+mn-ea"/>
                <a:cs typeface="+mn-cs"/>
              </a:rPr>
              <a:t>Fiche 4 : état des lieux et projection du capacitaire et des surfaces</a:t>
            </a:r>
            <a:endParaRPr lang="fr-FR">
              <a:solidFill>
                <a:srgbClr val="969696"/>
              </a:solidFill>
              <a:effectLst/>
            </a:endParaRPr>
          </a:p>
        </xdr:txBody>
      </xdr:sp>
      <xdr:sp macro="" textlink="">
        <xdr:nvSpPr>
          <xdr:cNvPr id="24" name="Rectangle à coins arrondis 23">
            <a:hlinkClick xmlns:r="http://schemas.openxmlformats.org/officeDocument/2006/relationships" r:id="rId7"/>
          </xdr:cNvPr>
          <xdr:cNvSpPr/>
        </xdr:nvSpPr>
        <xdr:spPr>
          <a:xfrm>
            <a:off x="7347997" y="964758"/>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a:t>
            </a:r>
            <a:r>
              <a:rPr lang="fr-FR" sz="800">
                <a:solidFill>
                  <a:srgbClr val="969696"/>
                </a:solidFill>
              </a:rPr>
              <a:t> </a:t>
            </a:r>
            <a:r>
              <a:rPr lang="fr-FR" sz="800">
                <a:solidFill>
                  <a:srgbClr val="969696"/>
                </a:solidFill>
                <a:effectLst/>
                <a:latin typeface="+mn-lt"/>
                <a:ea typeface="+mn-ea"/>
                <a:cs typeface="+mn-cs"/>
              </a:rPr>
              <a:t>(dont périmètre non éligible)</a:t>
            </a:r>
            <a:endParaRPr lang="fr-FR">
              <a:solidFill>
                <a:srgbClr val="969696"/>
              </a:solidFill>
              <a:effectLst/>
            </a:endParaRPr>
          </a:p>
        </xdr:txBody>
      </xdr:sp>
      <xdr:sp macro="" textlink="">
        <xdr:nvSpPr>
          <xdr:cNvPr id="28" name="Rectangle à coins arrondis 27">
            <a:hlinkClick xmlns:r="http://schemas.openxmlformats.org/officeDocument/2006/relationships" r:id="rId8"/>
          </xdr:cNvPr>
          <xdr:cNvSpPr/>
        </xdr:nvSpPr>
        <xdr:spPr>
          <a:xfrm>
            <a:off x="8343390" y="964758"/>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29" name="Rectangle à coins arrondis 28">
            <a:hlinkClick xmlns:r="http://schemas.openxmlformats.org/officeDocument/2006/relationships" r:id="rId9"/>
          </xdr:cNvPr>
          <xdr:cNvSpPr/>
        </xdr:nvSpPr>
        <xdr:spPr>
          <a:xfrm>
            <a:off x="9336761" y="966227"/>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33" name="Rectangle à coins arrondis 32">
            <a:hlinkClick xmlns:r="http://schemas.openxmlformats.org/officeDocument/2006/relationships" r:id="rId10"/>
          </xdr:cNvPr>
          <xdr:cNvSpPr/>
        </xdr:nvSpPr>
        <xdr:spPr>
          <a:xfrm>
            <a:off x="10336886" y="962726"/>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35" name="Rectangle à coins arrondis 34">
            <a:hlinkClick xmlns:r="http://schemas.openxmlformats.org/officeDocument/2006/relationships" r:id="rId11"/>
          </xdr:cNvPr>
          <xdr:cNvSpPr/>
        </xdr:nvSpPr>
        <xdr:spPr>
          <a:xfrm>
            <a:off x="185794" y="1781198"/>
            <a:ext cx="1585059" cy="4320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I</a:t>
            </a:r>
            <a:r>
              <a:rPr lang="fr-FR" sz="1000" i="1" baseline="0">
                <a:solidFill>
                  <a:sysClr val="windowText" lastClr="000000"/>
                </a:solidFill>
              </a:rPr>
              <a:t>ci la l</a:t>
            </a:r>
            <a:r>
              <a:rPr lang="fr-FR" sz="1000" i="1">
                <a:solidFill>
                  <a:sysClr val="windowText" lastClr="000000"/>
                </a:solidFill>
              </a:rPr>
              <a:t>iste complète</a:t>
            </a:r>
            <a:r>
              <a:rPr lang="fr-FR" sz="1000" i="1" baseline="0">
                <a:solidFill>
                  <a:sysClr val="windowText" lastClr="000000"/>
                </a:solidFill>
              </a:rPr>
              <a:t> </a:t>
            </a:r>
            <a:br>
              <a:rPr lang="fr-FR" sz="1000" i="1" baseline="0">
                <a:solidFill>
                  <a:sysClr val="windowText" lastClr="000000"/>
                </a:solidFill>
              </a:rPr>
            </a:br>
            <a:r>
              <a:rPr lang="fr-FR" sz="1000" i="1">
                <a:solidFill>
                  <a:sysClr val="windowText" lastClr="000000"/>
                </a:solidFill>
              </a:rPr>
              <a:t>des pièces à joindre</a:t>
            </a:r>
          </a:p>
        </xdr:txBody>
      </xdr:sp>
      <xdr:sp macro="" textlink="">
        <xdr:nvSpPr>
          <xdr:cNvPr id="36" name="Rectangle à coins arrondis 35">
            <a:hlinkClick xmlns:r="http://schemas.openxmlformats.org/officeDocument/2006/relationships" r:id="rId12"/>
          </xdr:cNvPr>
          <xdr:cNvSpPr/>
        </xdr:nvSpPr>
        <xdr:spPr>
          <a:xfrm>
            <a:off x="180975" y="1210731"/>
            <a:ext cx="1585059"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rgbClr val="969696"/>
                </a:solidFill>
              </a:rPr>
              <a:t>Consulter ici les</a:t>
            </a:r>
            <a:r>
              <a:rPr lang="fr-FR" sz="1000" i="1" baseline="0">
                <a:solidFill>
                  <a:srgbClr val="969696"/>
                </a:solidFill>
              </a:rPr>
              <a:t> critères d'éligibilité</a:t>
            </a:r>
            <a:endParaRPr lang="fr-FR" sz="1000" i="1">
              <a:solidFill>
                <a:srgbClr val="969696"/>
              </a:solidFill>
            </a:endParaRPr>
          </a:p>
        </xdr:txBody>
      </xdr:sp>
      <xdr:sp macro="" textlink="">
        <xdr:nvSpPr>
          <xdr:cNvPr id="37" name="Rectangle à coins arrondis 36">
            <a:hlinkClick xmlns:r="http://schemas.openxmlformats.org/officeDocument/2006/relationships" r:id="rId13"/>
          </xdr:cNvPr>
          <xdr:cNvSpPr/>
        </xdr:nvSpPr>
        <xdr:spPr>
          <a:xfrm>
            <a:off x="180975" y="838200"/>
            <a:ext cx="1585059"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rgbClr val="969696"/>
                </a:solidFill>
              </a:rPr>
              <a:t>Retourner à la page d'accueil</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1938620</xdr:colOff>
      <xdr:row>42</xdr:row>
      <xdr:rowOff>0</xdr:rowOff>
    </xdr:from>
    <xdr:to>
      <xdr:col>7</xdr:col>
      <xdr:colOff>3378620</xdr:colOff>
      <xdr:row>42</xdr:row>
      <xdr:rowOff>252000</xdr:rowOff>
    </xdr:to>
    <xdr:sp macro="" textlink="">
      <xdr:nvSpPr>
        <xdr:cNvPr id="27" name="Rectangle à coins arrondis 26">
          <a:hlinkClick xmlns:r="http://schemas.openxmlformats.org/officeDocument/2006/relationships" r:id="rId1"/>
        </xdr:cNvPr>
        <xdr:cNvSpPr/>
      </xdr:nvSpPr>
      <xdr:spPr>
        <a:xfrm>
          <a:off x="9558620" y="19843750"/>
          <a:ext cx="1440000"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rPr>
            <a:t>Page suivante</a:t>
          </a:r>
          <a:r>
            <a:rPr lang="fr-FR" sz="110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sym typeface="Wingdings" panose="05000000000000000000" pitchFamily="2" charset="2"/>
            </a:rPr>
            <a:t></a:t>
          </a:r>
          <a:endParaRPr lang="fr-FR">
            <a:solidFill>
              <a:sysClr val="windowText" lastClr="000000"/>
            </a:solidFill>
            <a:effectLst/>
          </a:endParaRPr>
        </a:p>
      </xdr:txBody>
    </xdr:sp>
    <xdr:clientData/>
  </xdr:twoCellAnchor>
  <xdr:twoCellAnchor editAs="oneCell">
    <xdr:from>
      <xdr:col>1</xdr:col>
      <xdr:colOff>0</xdr:colOff>
      <xdr:row>41</xdr:row>
      <xdr:rowOff>62883</xdr:rowOff>
    </xdr:from>
    <xdr:to>
      <xdr:col>2</xdr:col>
      <xdr:colOff>1260084</xdr:colOff>
      <xdr:row>43</xdr:row>
      <xdr:rowOff>3801</xdr:rowOff>
    </xdr:to>
    <xdr:sp macro="" textlink="">
      <xdr:nvSpPr>
        <xdr:cNvPr id="46" name="Rectangle à coins arrondis 45"/>
        <xdr:cNvSpPr/>
      </xdr:nvSpPr>
      <xdr:spPr>
        <a:xfrm>
          <a:off x="179294" y="20132618"/>
          <a:ext cx="1439378" cy="400359"/>
        </a:xfrm>
        <a:prstGeom prst="roundRect">
          <a:avLst/>
        </a:prstGeom>
        <a:solidFill>
          <a:srgbClr val="C0C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Première page du</a:t>
          </a:r>
          <a:r>
            <a:rPr lang="fr-FR" sz="1100" baseline="0">
              <a:solidFill>
                <a:srgbClr val="969696"/>
              </a:solidFill>
            </a:rPr>
            <a:t> formulaire</a:t>
          </a:r>
          <a:endParaRPr lang="fr-FR" sz="1100">
            <a:solidFill>
              <a:srgbClr val="969696"/>
            </a:solidFill>
          </a:endParaRPr>
        </a:p>
      </xdr:txBody>
    </xdr:sp>
    <xdr:clientData/>
  </xdr:twoCellAnchor>
  <xdr:twoCellAnchor editAs="absolute">
    <xdr:from>
      <xdr:col>1</xdr:col>
      <xdr:colOff>3082</xdr:colOff>
      <xdr:row>3</xdr:row>
      <xdr:rowOff>39219</xdr:rowOff>
    </xdr:from>
    <xdr:to>
      <xdr:col>7</xdr:col>
      <xdr:colOff>2240917</xdr:colOff>
      <xdr:row>3</xdr:row>
      <xdr:rowOff>1598800</xdr:rowOff>
    </xdr:to>
    <xdr:grpSp>
      <xdr:nvGrpSpPr>
        <xdr:cNvPr id="2" name="Groupe 1"/>
        <xdr:cNvGrpSpPr/>
      </xdr:nvGrpSpPr>
      <xdr:grpSpPr>
        <a:xfrm>
          <a:off x="184057" y="686919"/>
          <a:ext cx="10857960" cy="1559581"/>
          <a:chOff x="184057" y="686919"/>
          <a:chExt cx="10857960" cy="1559581"/>
        </a:xfrm>
      </xdr:grpSpPr>
      <xdr:sp macro="" textlink="">
        <xdr:nvSpPr>
          <xdr:cNvPr id="29" name="Rectangle à coins arrondis 28">
            <a:hlinkClick xmlns:r="http://schemas.openxmlformats.org/officeDocument/2006/relationships" r:id="rId1"/>
          </xdr:cNvPr>
          <xdr:cNvSpPr/>
        </xdr:nvSpPr>
        <xdr:spPr>
          <a:xfrm>
            <a:off x="9602017" y="835085"/>
            <a:ext cx="1440000"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rPr>
              <a:t>Page suivante</a:t>
            </a:r>
            <a:r>
              <a:rPr lang="fr-FR" sz="110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sym typeface="Wingdings" panose="05000000000000000000" pitchFamily="2" charset="2"/>
              </a:rPr>
              <a:t></a:t>
            </a:r>
            <a:endParaRPr lang="fr-FR">
              <a:solidFill>
                <a:sysClr val="windowText" lastClr="000000"/>
              </a:solidFill>
              <a:effectLst/>
            </a:endParaRPr>
          </a:p>
        </xdr:txBody>
      </xdr:sp>
      <xdr:sp macro="" textlink="">
        <xdr:nvSpPr>
          <xdr:cNvPr id="47" name="Rectangle à coins arrondis 46"/>
          <xdr:cNvSpPr/>
        </xdr:nvSpPr>
        <xdr:spPr>
          <a:xfrm>
            <a:off x="3171828" y="686919"/>
            <a:ext cx="1434708" cy="396000"/>
          </a:xfrm>
          <a:prstGeom prst="roundRect">
            <a:avLst/>
          </a:prstGeom>
          <a:solidFill>
            <a:srgbClr val="C0C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Première page du</a:t>
            </a:r>
            <a:r>
              <a:rPr lang="fr-FR" sz="1100" baseline="0">
                <a:solidFill>
                  <a:srgbClr val="969696"/>
                </a:solidFill>
              </a:rPr>
              <a:t> formulaire</a:t>
            </a:r>
            <a:endParaRPr lang="fr-FR" sz="1100">
              <a:solidFill>
                <a:srgbClr val="969696"/>
              </a:solidFill>
            </a:endParaRPr>
          </a:p>
        </xdr:txBody>
      </xdr:sp>
      <xdr:cxnSp macro="">
        <xdr:nvCxnSpPr>
          <xdr:cNvPr id="30" name="Connecteur droit 29"/>
          <xdr:cNvCxnSpPr>
            <a:stCxn id="32" idx="3"/>
            <a:endCxn id="44" idx="1"/>
          </xdr:cNvCxnSpPr>
        </xdr:nvCxnSpPr>
        <xdr:spPr>
          <a:xfrm flipV="1">
            <a:off x="4070833" y="1702999"/>
            <a:ext cx="6050060"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Rectangle à coins arrondis 31">
            <a:hlinkClick xmlns:r="http://schemas.openxmlformats.org/officeDocument/2006/relationships" r:id="rId2"/>
          </xdr:cNvPr>
          <xdr:cNvSpPr/>
        </xdr:nvSpPr>
        <xdr:spPr>
          <a:xfrm>
            <a:off x="3157073" y="1166431"/>
            <a:ext cx="913760" cy="1080000"/>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1 : présentation du dossier</a:t>
            </a:r>
          </a:p>
        </xdr:txBody>
      </xdr:sp>
      <xdr:sp macro="" textlink="">
        <xdr:nvSpPr>
          <xdr:cNvPr id="33" name="Rectangle à coins arrondis 32">
            <a:hlinkClick xmlns:r="http://schemas.openxmlformats.org/officeDocument/2006/relationships" r:id="rId1"/>
          </xdr:cNvPr>
          <xdr:cNvSpPr/>
        </xdr:nvSpPr>
        <xdr:spPr>
          <a:xfrm>
            <a:off x="4153944" y="1165031"/>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de l'établissement et des intervenants</a:t>
            </a:r>
          </a:p>
        </xdr:txBody>
      </xdr:sp>
      <xdr:sp macro="" textlink="">
        <xdr:nvSpPr>
          <xdr:cNvPr id="36" name="Rectangle à coins arrondis 35">
            <a:hlinkClick xmlns:r="http://schemas.openxmlformats.org/officeDocument/2006/relationships" r:id="rId3"/>
          </xdr:cNvPr>
          <xdr:cNvSpPr/>
        </xdr:nvSpPr>
        <xdr:spPr>
          <a:xfrm>
            <a:off x="5147079" y="1165731"/>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39" name="Rectangle à coins arrondis 38">
            <a:hlinkClick xmlns:r="http://schemas.openxmlformats.org/officeDocument/2006/relationships" r:id="rId4"/>
          </xdr:cNvPr>
          <xdr:cNvSpPr/>
        </xdr:nvSpPr>
        <xdr:spPr>
          <a:xfrm>
            <a:off x="6144635" y="1164331"/>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effectLst/>
                <a:latin typeface="+mn-lt"/>
                <a:ea typeface="+mn-ea"/>
                <a:cs typeface="+mn-cs"/>
              </a:rPr>
              <a:t>Fiche 4 : état des lieux et projection du capacitaire et des surfaces</a:t>
            </a:r>
            <a:endParaRPr lang="fr-FR">
              <a:solidFill>
                <a:srgbClr val="969696"/>
              </a:solidFill>
              <a:effectLst/>
            </a:endParaRPr>
          </a:p>
        </xdr:txBody>
      </xdr:sp>
      <xdr:sp macro="" textlink="">
        <xdr:nvSpPr>
          <xdr:cNvPr id="40" name="Rectangle à coins arrondis 39">
            <a:hlinkClick xmlns:r="http://schemas.openxmlformats.org/officeDocument/2006/relationships" r:id="rId5"/>
          </xdr:cNvPr>
          <xdr:cNvSpPr/>
        </xdr:nvSpPr>
        <xdr:spPr>
          <a:xfrm>
            <a:off x="7132004" y="1165031"/>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5 : coût de l'opération</a:t>
            </a:r>
            <a:r>
              <a:rPr lang="fr-FR" sz="900">
                <a:solidFill>
                  <a:srgbClr val="969696"/>
                </a:solidFill>
              </a:rPr>
              <a:t> </a:t>
            </a:r>
            <a:r>
              <a:rPr lang="fr-FR" sz="800">
                <a:solidFill>
                  <a:srgbClr val="969696"/>
                </a:solidFill>
              </a:rPr>
              <a:t>(dont</a:t>
            </a:r>
            <a:r>
              <a:rPr lang="fr-FR" sz="800" baseline="0">
                <a:solidFill>
                  <a:srgbClr val="969696"/>
                </a:solidFill>
              </a:rPr>
              <a:t> périmètre non éligible)</a:t>
            </a:r>
            <a:endParaRPr lang="fr-FR" sz="1050">
              <a:solidFill>
                <a:srgbClr val="969696"/>
              </a:solidFill>
            </a:endParaRPr>
          </a:p>
        </xdr:txBody>
      </xdr:sp>
      <xdr:sp macro="" textlink="">
        <xdr:nvSpPr>
          <xdr:cNvPr id="41" name="Rectangle à coins arrondis 40">
            <a:hlinkClick xmlns:r="http://schemas.openxmlformats.org/officeDocument/2006/relationships" r:id="rId6"/>
          </xdr:cNvPr>
          <xdr:cNvSpPr/>
        </xdr:nvSpPr>
        <xdr:spPr>
          <a:xfrm>
            <a:off x="8127397" y="1165031"/>
            <a:ext cx="90846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42" name="Rectangle à coins arrondis 41">
            <a:hlinkClick xmlns:r="http://schemas.openxmlformats.org/officeDocument/2006/relationships" r:id="rId7"/>
          </xdr:cNvPr>
          <xdr:cNvSpPr/>
        </xdr:nvSpPr>
        <xdr:spPr>
          <a:xfrm>
            <a:off x="9120768" y="1166500"/>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44" name="Rectangle à coins arrondis 43">
            <a:hlinkClick xmlns:r="http://schemas.openxmlformats.org/officeDocument/2006/relationships" r:id="rId8"/>
          </xdr:cNvPr>
          <xdr:cNvSpPr/>
        </xdr:nvSpPr>
        <xdr:spPr>
          <a:xfrm>
            <a:off x="10120893" y="1162999"/>
            <a:ext cx="913760"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49" name="Rectangle à coins arrondis 48">
            <a:hlinkClick xmlns:r="http://schemas.openxmlformats.org/officeDocument/2006/relationships" r:id="rId9"/>
          </xdr:cNvPr>
          <xdr:cNvSpPr/>
        </xdr:nvSpPr>
        <xdr:spPr>
          <a:xfrm>
            <a:off x="188876" y="1800496"/>
            <a:ext cx="1585059"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50" name="Rectangle à coins arrondis 49">
            <a:hlinkClick xmlns:r="http://schemas.openxmlformats.org/officeDocument/2006/relationships" r:id="rId10"/>
          </xdr:cNvPr>
          <xdr:cNvSpPr/>
        </xdr:nvSpPr>
        <xdr:spPr>
          <a:xfrm>
            <a:off x="184057" y="1230029"/>
            <a:ext cx="1585059"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72" name="Rectangle à coins arrondis 71">
            <a:hlinkClick xmlns:r="http://schemas.openxmlformats.org/officeDocument/2006/relationships" r:id="rId11"/>
          </xdr:cNvPr>
          <xdr:cNvSpPr/>
        </xdr:nvSpPr>
        <xdr:spPr>
          <a:xfrm>
            <a:off x="184057" y="857498"/>
            <a:ext cx="1585059"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twoCellAnchor editAs="absolute">
    <xdr:from>
      <xdr:col>7</xdr:col>
      <xdr:colOff>2143641</xdr:colOff>
      <xdr:row>0</xdr:row>
      <xdr:rowOff>38100</xdr:rowOff>
    </xdr:from>
    <xdr:to>
      <xdr:col>8</xdr:col>
      <xdr:colOff>170988</xdr:colOff>
      <xdr:row>1</xdr:row>
      <xdr:rowOff>246825</xdr:rowOff>
    </xdr:to>
    <xdr:grpSp>
      <xdr:nvGrpSpPr>
        <xdr:cNvPr id="31" name="Groupe 30"/>
        <xdr:cNvGrpSpPr/>
      </xdr:nvGrpSpPr>
      <xdr:grpSpPr>
        <a:xfrm>
          <a:off x="10944741" y="38100"/>
          <a:ext cx="1408722" cy="504000"/>
          <a:chOff x="10442614" y="123264"/>
          <a:chExt cx="1409294" cy="505397"/>
        </a:xfrm>
      </xdr:grpSpPr>
      <xdr:pic>
        <xdr:nvPicPr>
          <xdr:cNvPr id="37" name="Image 36" descr="CNSA LOGO DEF QUADRI"/>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45" name="Image 9" descr="logoARS_PL150dpi_ss-bandeau"/>
          <xdr:cNvPicPr>
            <a:picLocks noChangeAspect="1" noChangeArrowheads="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0</xdr:col>
      <xdr:colOff>28575</xdr:colOff>
      <xdr:row>0</xdr:row>
      <xdr:rowOff>28575</xdr:rowOff>
    </xdr:from>
    <xdr:to>
      <xdr:col>3</xdr:col>
      <xdr:colOff>26674</xdr:colOff>
      <xdr:row>1</xdr:row>
      <xdr:rowOff>241222</xdr:rowOff>
    </xdr:to>
    <xdr:sp macro="" textlink="">
      <xdr:nvSpPr>
        <xdr:cNvPr id="52" name="ZoneTexte 51"/>
        <xdr:cNvSpPr txBox="1"/>
      </xdr:nvSpPr>
      <xdr:spPr>
        <a:xfrm>
          <a:off x="28575" y="28575"/>
          <a:ext cx="1941199" cy="507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oneCell">
    <xdr:from>
      <xdr:col>2</xdr:col>
      <xdr:colOff>1123950</xdr:colOff>
      <xdr:row>33</xdr:row>
      <xdr:rowOff>304800</xdr:rowOff>
    </xdr:from>
    <xdr:to>
      <xdr:col>3</xdr:col>
      <xdr:colOff>622800</xdr:colOff>
      <xdr:row>33</xdr:row>
      <xdr:rowOff>484800</xdr:rowOff>
    </xdr:to>
    <xdr:sp macro="" textlink="">
      <xdr:nvSpPr>
        <xdr:cNvPr id="26" name="Rectangle à coins arrondis 25"/>
        <xdr:cNvSpPr/>
      </xdr:nvSpPr>
      <xdr:spPr>
        <a:xfrm>
          <a:off x="1485900" y="11610975"/>
          <a:ext cx="1080000" cy="180000"/>
        </a:xfrm>
        <a:prstGeom prst="wedgeRoundRectCallout">
          <a:avLst>
            <a:gd name="adj1" fmla="val -61842"/>
            <a:gd name="adj2" fmla="val 57519"/>
            <a:gd name="adj3" fmla="val 16667"/>
          </a:avLst>
        </a:prstGeom>
        <a:solidFill>
          <a:srgbClr val="FFFF00"/>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oneCellAnchor>
    <xdr:from>
      <xdr:col>2</xdr:col>
      <xdr:colOff>1123950</xdr:colOff>
      <xdr:row>37</xdr:row>
      <xdr:rowOff>304800</xdr:rowOff>
    </xdr:from>
    <xdr:ext cx="1080000" cy="180000"/>
    <xdr:sp macro="" textlink="">
      <xdr:nvSpPr>
        <xdr:cNvPr id="28" name="Rectangle à coins arrondis 27"/>
        <xdr:cNvSpPr/>
      </xdr:nvSpPr>
      <xdr:spPr>
        <a:xfrm>
          <a:off x="1485900" y="11610975"/>
          <a:ext cx="1080000" cy="180000"/>
        </a:xfrm>
        <a:prstGeom prst="wedgeRoundRectCallout">
          <a:avLst>
            <a:gd name="adj1" fmla="val -61842"/>
            <a:gd name="adj2" fmla="val 57519"/>
            <a:gd name="adj3" fmla="val 16667"/>
          </a:avLst>
        </a:prstGeom>
        <a:solidFill>
          <a:srgbClr val="FFFF00"/>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93</xdr:row>
      <xdr:rowOff>0</xdr:rowOff>
    </xdr:from>
    <xdr:to>
      <xdr:col>3</xdr:col>
      <xdr:colOff>343504</xdr:colOff>
      <xdr:row>93</xdr:row>
      <xdr:rowOff>252000</xdr:rowOff>
    </xdr:to>
    <xdr:sp macro="" textlink="">
      <xdr:nvSpPr>
        <xdr:cNvPr id="8" name="Rectangle à coins arrondis 7">
          <a:hlinkClick xmlns:r="http://schemas.openxmlformats.org/officeDocument/2006/relationships" r:id="rId1"/>
        </xdr:cNvPr>
        <xdr:cNvSpPr/>
      </xdr:nvSpPr>
      <xdr:spPr>
        <a:xfrm>
          <a:off x="179294" y="21952324"/>
          <a:ext cx="1441681"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fr-FR" sz="1100">
              <a:solidFill>
                <a:sysClr val="windowText" lastClr="000000"/>
              </a:solidFill>
              <a:effectLst/>
              <a:latin typeface="+mn-lt"/>
              <a:ea typeface="+mn-ea"/>
              <a:cs typeface="+mn-cs"/>
              <a:sym typeface="Wingdings" panose="05000000000000000000" pitchFamily="2" charset="2"/>
            </a:rPr>
            <a:t></a:t>
          </a:r>
          <a:r>
            <a:rPr lang="fr-FR" sz="1100">
              <a:solidFill>
                <a:sysClr val="windowText" lastClr="000000"/>
              </a:solidFill>
              <a:effectLst/>
              <a:latin typeface="+mn-lt"/>
              <a:ea typeface="+mn-ea"/>
              <a:cs typeface="+mn-cs"/>
            </a:rPr>
            <a:t>    </a:t>
          </a:r>
          <a:r>
            <a:rPr lang="fr-FR" sz="1100">
              <a:solidFill>
                <a:sysClr val="windowText" lastClr="000000"/>
              </a:solidFill>
            </a:rPr>
            <a:t>Page précédente</a:t>
          </a:r>
        </a:p>
      </xdr:txBody>
    </xdr:sp>
    <xdr:clientData/>
  </xdr:twoCellAnchor>
  <xdr:twoCellAnchor editAs="oneCell">
    <xdr:from>
      <xdr:col>16</xdr:col>
      <xdr:colOff>168090</xdr:colOff>
      <xdr:row>93</xdr:row>
      <xdr:rowOff>0</xdr:rowOff>
    </xdr:from>
    <xdr:to>
      <xdr:col>18</xdr:col>
      <xdr:colOff>173737</xdr:colOff>
      <xdr:row>93</xdr:row>
      <xdr:rowOff>252000</xdr:rowOff>
    </xdr:to>
    <xdr:sp macro="" textlink="">
      <xdr:nvSpPr>
        <xdr:cNvPr id="9" name="Rectangle à coins arrondis 8">
          <a:hlinkClick xmlns:r="http://schemas.openxmlformats.org/officeDocument/2006/relationships" r:id="rId2"/>
        </xdr:cNvPr>
        <xdr:cNvSpPr/>
      </xdr:nvSpPr>
      <xdr:spPr>
        <a:xfrm>
          <a:off x="10163737" y="21952324"/>
          <a:ext cx="1440000"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rPr>
            <a:t>Page suivante</a:t>
          </a:r>
          <a:r>
            <a:rPr lang="fr-FR" sz="110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sym typeface="Wingdings" panose="05000000000000000000" pitchFamily="2" charset="2"/>
            </a:rPr>
            <a:t></a:t>
          </a:r>
          <a:endParaRPr lang="fr-FR">
            <a:solidFill>
              <a:sysClr val="windowText" lastClr="000000"/>
            </a:solidFill>
            <a:effectLst/>
          </a:endParaRPr>
        </a:p>
      </xdr:txBody>
    </xdr:sp>
    <xdr:clientData/>
  </xdr:twoCellAnchor>
  <xdr:twoCellAnchor editAs="absolute">
    <xdr:from>
      <xdr:col>0</xdr:col>
      <xdr:colOff>28575</xdr:colOff>
      <xdr:row>0</xdr:row>
      <xdr:rowOff>28575</xdr:rowOff>
    </xdr:from>
    <xdr:to>
      <xdr:col>3</xdr:col>
      <xdr:colOff>689502</xdr:colOff>
      <xdr:row>1</xdr:row>
      <xdr:rowOff>239821</xdr:rowOff>
    </xdr:to>
    <xdr:sp macro="" textlink="">
      <xdr:nvSpPr>
        <xdr:cNvPr id="18" name="ZoneTexte 17"/>
        <xdr:cNvSpPr txBox="1"/>
      </xdr:nvSpPr>
      <xdr:spPr>
        <a:xfrm>
          <a:off x="28575" y="28575"/>
          <a:ext cx="1937277" cy="506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16</xdr:col>
      <xdr:colOff>352941</xdr:colOff>
      <xdr:row>0</xdr:row>
      <xdr:rowOff>28575</xdr:rowOff>
    </xdr:from>
    <xdr:to>
      <xdr:col>19</xdr:col>
      <xdr:colOff>151938</xdr:colOff>
      <xdr:row>1</xdr:row>
      <xdr:rowOff>237300</xdr:rowOff>
    </xdr:to>
    <xdr:grpSp>
      <xdr:nvGrpSpPr>
        <xdr:cNvPr id="19" name="Groupe 18"/>
        <xdr:cNvGrpSpPr/>
      </xdr:nvGrpSpPr>
      <xdr:grpSpPr>
        <a:xfrm>
          <a:off x="10716141" y="28575"/>
          <a:ext cx="1408722" cy="504000"/>
          <a:chOff x="10442614" y="123264"/>
          <a:chExt cx="1409294" cy="505397"/>
        </a:xfrm>
      </xdr:grpSpPr>
      <xdr:pic>
        <xdr:nvPicPr>
          <xdr:cNvPr id="20" name="Image 19" descr="CNSA LOGO DEF QUADRI"/>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23" name="Image 9" descr="logoARS_PL150dpi_ss-bandeau"/>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1</xdr:col>
      <xdr:colOff>0</xdr:colOff>
      <xdr:row>3</xdr:row>
      <xdr:rowOff>12331</xdr:rowOff>
    </xdr:from>
    <xdr:to>
      <xdr:col>17</xdr:col>
      <xdr:colOff>48510</xdr:colOff>
      <xdr:row>3</xdr:row>
      <xdr:rowOff>1424372</xdr:rowOff>
    </xdr:to>
    <xdr:grpSp>
      <xdr:nvGrpSpPr>
        <xdr:cNvPr id="12" name="Groupe 11"/>
        <xdr:cNvGrpSpPr/>
      </xdr:nvGrpSpPr>
      <xdr:grpSpPr>
        <a:xfrm>
          <a:off x="180975" y="660031"/>
          <a:ext cx="10945110" cy="1412041"/>
          <a:chOff x="168081" y="1075770"/>
          <a:chExt cx="10936492" cy="1412041"/>
        </a:xfrm>
      </xdr:grpSpPr>
      <xdr:cxnSp macro="">
        <xdr:nvCxnSpPr>
          <xdr:cNvPr id="13" name="Connecteur droit 12"/>
          <xdr:cNvCxnSpPr>
            <a:stCxn id="14" idx="3"/>
            <a:endCxn id="30" idx="1"/>
          </xdr:cNvCxnSpPr>
        </xdr:nvCxnSpPr>
        <xdr:spPr>
          <a:xfrm flipV="1">
            <a:off x="3748289" y="1944310"/>
            <a:ext cx="6393530"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Rectangle à coins arrondis 13">
            <a:hlinkClick xmlns:r="http://schemas.openxmlformats.org/officeDocument/2006/relationships" r:id="rId1"/>
          </xdr:cNvPr>
          <xdr:cNvSpPr/>
        </xdr:nvSpPr>
        <xdr:spPr>
          <a:xfrm>
            <a:off x="2785534" y="14077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15" name="Rectangle à coins arrondis 14">
            <a:hlinkClick xmlns:r="http://schemas.openxmlformats.org/officeDocument/2006/relationships" r:id="rId5"/>
          </xdr:cNvPr>
          <xdr:cNvSpPr/>
        </xdr:nvSpPr>
        <xdr:spPr>
          <a:xfrm>
            <a:off x="3835852" y="1406342"/>
            <a:ext cx="962754"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2 : identité </a:t>
            </a:r>
            <a:r>
              <a:rPr lang="fr-FR" sz="1100">
                <a:solidFill>
                  <a:sysClr val="windowText" lastClr="000000"/>
                </a:solidFill>
                <a:effectLst/>
                <a:latin typeface="+mn-lt"/>
                <a:ea typeface="+mn-ea"/>
                <a:cs typeface="+mn-cs"/>
              </a:rPr>
              <a:t>de l'établissement et</a:t>
            </a:r>
            <a:r>
              <a:rPr lang="fr-FR" sz="1100">
                <a:solidFill>
                  <a:sysClr val="windowText" lastClr="000000"/>
                </a:solidFill>
              </a:rPr>
              <a:t> des intervenants</a:t>
            </a:r>
          </a:p>
        </xdr:txBody>
      </xdr:sp>
      <xdr:sp macro="" textlink="">
        <xdr:nvSpPr>
          <xdr:cNvPr id="25" name="Rectangle à coins arrondis 24">
            <a:hlinkClick xmlns:r="http://schemas.openxmlformats.org/officeDocument/2006/relationships" r:id="rId2"/>
          </xdr:cNvPr>
          <xdr:cNvSpPr/>
        </xdr:nvSpPr>
        <xdr:spPr>
          <a:xfrm>
            <a:off x="4890180" y="14070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26" name="Rectangle à coins arrondis 25">
            <a:hlinkClick xmlns:r="http://schemas.openxmlformats.org/officeDocument/2006/relationships" r:id="rId6"/>
          </xdr:cNvPr>
          <xdr:cNvSpPr/>
        </xdr:nvSpPr>
        <xdr:spPr>
          <a:xfrm>
            <a:off x="5941221" y="14056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27" name="Rectangle à coins arrondis 26">
            <a:hlinkClick xmlns:r="http://schemas.openxmlformats.org/officeDocument/2006/relationships" r:id="rId7"/>
          </xdr:cNvPr>
          <xdr:cNvSpPr/>
        </xdr:nvSpPr>
        <xdr:spPr>
          <a:xfrm>
            <a:off x="6987104"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a:t>
            </a:r>
            <a:r>
              <a:rPr lang="fr-FR" sz="800">
                <a:solidFill>
                  <a:srgbClr val="969696"/>
                </a:solidFill>
              </a:rPr>
              <a:t> </a:t>
            </a:r>
            <a:r>
              <a:rPr lang="fr-FR" sz="800">
                <a:solidFill>
                  <a:srgbClr val="969696"/>
                </a:solidFill>
                <a:effectLst/>
                <a:latin typeface="+mn-lt"/>
                <a:ea typeface="+mn-ea"/>
                <a:cs typeface="+mn-cs"/>
              </a:rPr>
              <a:t>(dont</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a:solidFill>
                <a:srgbClr val="969696"/>
              </a:solidFill>
              <a:effectLst/>
            </a:endParaRPr>
          </a:p>
        </xdr:txBody>
      </xdr:sp>
      <xdr:sp macro="" textlink="">
        <xdr:nvSpPr>
          <xdr:cNvPr id="28" name="Rectangle à coins arrondis 27">
            <a:hlinkClick xmlns:r="http://schemas.openxmlformats.org/officeDocument/2006/relationships" r:id="rId8"/>
          </xdr:cNvPr>
          <xdr:cNvSpPr/>
        </xdr:nvSpPr>
        <xdr:spPr>
          <a:xfrm>
            <a:off x="8035861"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29" name="Rectangle à coins arrondis 28">
            <a:hlinkClick xmlns:r="http://schemas.openxmlformats.org/officeDocument/2006/relationships" r:id="rId9"/>
          </xdr:cNvPr>
          <xdr:cNvSpPr/>
        </xdr:nvSpPr>
        <xdr:spPr>
          <a:xfrm>
            <a:off x="9088065" y="1407811"/>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30" name="Rectangle à coins arrondis 29">
            <a:hlinkClick xmlns:r="http://schemas.openxmlformats.org/officeDocument/2006/relationships" r:id="rId10"/>
          </xdr:cNvPr>
          <xdr:cNvSpPr/>
        </xdr:nvSpPr>
        <xdr:spPr>
          <a:xfrm>
            <a:off x="10141819" y="1404310"/>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32" name="Rectangle à coins arrondis 31">
            <a:hlinkClick xmlns:r="http://schemas.openxmlformats.org/officeDocument/2006/relationships" r:id="rId11"/>
          </xdr:cNvPr>
          <xdr:cNvSpPr/>
        </xdr:nvSpPr>
        <xdr:spPr>
          <a:xfrm>
            <a:off x="173158" y="2015281"/>
            <a:ext cx="1584000" cy="406312"/>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33" name="Rectangle à coins arrondis 32">
            <a:hlinkClick xmlns:r="http://schemas.openxmlformats.org/officeDocument/2006/relationships" r:id="rId12"/>
          </xdr:cNvPr>
          <xdr:cNvSpPr/>
        </xdr:nvSpPr>
        <xdr:spPr>
          <a:xfrm>
            <a:off x="168081" y="1486464"/>
            <a:ext cx="1584000"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34" name="Rectangle à coins arrondis 33">
            <a:hlinkClick xmlns:r="http://schemas.openxmlformats.org/officeDocument/2006/relationships" r:id="rId2"/>
          </xdr:cNvPr>
          <xdr:cNvSpPr/>
        </xdr:nvSpPr>
        <xdr:spPr>
          <a:xfrm>
            <a:off x="9599461" y="1075770"/>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35" name="Rectangle à coins arrondis 34">
            <a:hlinkClick xmlns:r="http://schemas.openxmlformats.org/officeDocument/2006/relationships" r:id="rId1"/>
          </xdr:cNvPr>
          <xdr:cNvSpPr/>
        </xdr:nvSpPr>
        <xdr:spPr>
          <a:xfrm>
            <a:off x="2796468" y="1086976"/>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36" name="Rectangle à coins arrondis 35">
            <a:hlinkClick xmlns:r="http://schemas.openxmlformats.org/officeDocument/2006/relationships" r:id="rId13"/>
          </xdr:cNvPr>
          <xdr:cNvSpPr/>
        </xdr:nvSpPr>
        <xdr:spPr>
          <a:xfrm>
            <a:off x="179294" y="1130114"/>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28575</xdr:colOff>
      <xdr:row>0</xdr:row>
      <xdr:rowOff>28575</xdr:rowOff>
    </xdr:from>
    <xdr:to>
      <xdr:col>4</xdr:col>
      <xdr:colOff>442972</xdr:colOff>
      <xdr:row>1</xdr:row>
      <xdr:rowOff>239821</xdr:rowOff>
    </xdr:to>
    <xdr:sp macro="" textlink="">
      <xdr:nvSpPr>
        <xdr:cNvPr id="30" name="ZoneTexte 29"/>
        <xdr:cNvSpPr txBox="1"/>
      </xdr:nvSpPr>
      <xdr:spPr>
        <a:xfrm>
          <a:off x="28575" y="28575"/>
          <a:ext cx="1938397" cy="506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15</xdr:col>
      <xdr:colOff>38100</xdr:colOff>
      <xdr:row>0</xdr:row>
      <xdr:rowOff>28575</xdr:rowOff>
    </xdr:from>
    <xdr:to>
      <xdr:col>19</xdr:col>
      <xdr:colOff>151941</xdr:colOff>
      <xdr:row>1</xdr:row>
      <xdr:rowOff>241265</xdr:rowOff>
    </xdr:to>
    <xdr:grpSp>
      <xdr:nvGrpSpPr>
        <xdr:cNvPr id="37" name="Groupe 36"/>
        <xdr:cNvGrpSpPr/>
      </xdr:nvGrpSpPr>
      <xdr:grpSpPr>
        <a:xfrm>
          <a:off x="9020175" y="28575"/>
          <a:ext cx="3371391" cy="507965"/>
          <a:chOff x="8479149" y="123264"/>
          <a:chExt cx="3372759" cy="509373"/>
        </a:xfrm>
      </xdr:grpSpPr>
      <xdr:pic>
        <xdr:nvPicPr>
          <xdr:cNvPr id="38" name="Image 37"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39" name="Image 38"/>
          <xdr:cNvPicPr>
            <a:picLocks noChangeAspect="1"/>
          </xdr:cNvPicPr>
        </xdr:nvPicPr>
        <xdr:blipFill rotWithShape="1">
          <a:blip xmlns:r="http://schemas.openxmlformats.org/officeDocument/2006/relationships" r:embed="rId2"/>
          <a:srcRect l="-13209" r="3616"/>
          <a:stretch/>
        </xdr:blipFill>
        <xdr:spPr>
          <a:xfrm>
            <a:off x="9242199" y="123457"/>
            <a:ext cx="1254847" cy="505397"/>
          </a:xfrm>
          <a:prstGeom prst="rect">
            <a:avLst/>
          </a:prstGeom>
        </xdr:spPr>
      </xdr:pic>
      <xdr:pic>
        <xdr:nvPicPr>
          <xdr:cNvPr id="40" name="Image 39"/>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8088" b="-4925"/>
          <a:stretch/>
        </xdr:blipFill>
        <xdr:spPr bwMode="auto">
          <a:xfrm>
            <a:off x="8479149" y="124355"/>
            <a:ext cx="928484" cy="224501"/>
          </a:xfrm>
          <a:prstGeom prst="rect">
            <a:avLst/>
          </a:prstGeom>
          <a:solidFill>
            <a:schemeClr val="bg1"/>
          </a:solidFill>
          <a:ln>
            <a:noFill/>
          </a:ln>
          <a:extLst/>
        </xdr:spPr>
      </xdr:pic>
      <xdr:pic>
        <xdr:nvPicPr>
          <xdr:cNvPr id="41" name="Image 9" descr="logoARS_PL150dpi_ss-bandeau"/>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2" name="Image 41" descr="France Relanc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102623" y="343838"/>
            <a:ext cx="305747" cy="288799"/>
          </a:xfrm>
          <a:prstGeom prst="rect">
            <a:avLst/>
          </a:prstGeom>
          <a:solidFill>
            <a:schemeClr val="bg1"/>
          </a:solidFill>
          <a:ln>
            <a:noFill/>
          </a:ln>
        </xdr:spPr>
      </xdr:pic>
    </xdr:grpSp>
    <xdr:clientData/>
  </xdr:twoCellAnchor>
  <xdr:twoCellAnchor editAs="absolute">
    <xdr:from>
      <xdr:col>1</xdr:col>
      <xdr:colOff>0</xdr:colOff>
      <xdr:row>3</xdr:row>
      <xdr:rowOff>12331</xdr:rowOff>
    </xdr:from>
    <xdr:to>
      <xdr:col>18</xdr:col>
      <xdr:colOff>677167</xdr:colOff>
      <xdr:row>3</xdr:row>
      <xdr:rowOff>1424372</xdr:rowOff>
    </xdr:to>
    <xdr:grpSp>
      <xdr:nvGrpSpPr>
        <xdr:cNvPr id="51" name="Groupe 50"/>
        <xdr:cNvGrpSpPr/>
      </xdr:nvGrpSpPr>
      <xdr:grpSpPr>
        <a:xfrm>
          <a:off x="180975" y="660031"/>
          <a:ext cx="11621392" cy="1412041"/>
          <a:chOff x="168081" y="1075770"/>
          <a:chExt cx="11612242" cy="1412041"/>
        </a:xfrm>
      </xdr:grpSpPr>
      <xdr:cxnSp macro="">
        <xdr:nvCxnSpPr>
          <xdr:cNvPr id="52" name="Connecteur droit 51"/>
          <xdr:cNvCxnSpPr>
            <a:stCxn id="53" idx="3"/>
            <a:endCxn id="61" idx="1"/>
          </xdr:cNvCxnSpPr>
        </xdr:nvCxnSpPr>
        <xdr:spPr>
          <a:xfrm flipV="1">
            <a:off x="3377105" y="1944310"/>
            <a:ext cx="7440463"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53" name="Rectangle à coins arrondis 52">
            <a:hlinkClick xmlns:r="http://schemas.openxmlformats.org/officeDocument/2006/relationships" r:id="rId6"/>
          </xdr:cNvPr>
          <xdr:cNvSpPr/>
        </xdr:nvSpPr>
        <xdr:spPr>
          <a:xfrm>
            <a:off x="2414351" y="14077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54" name="Rectangle à coins arrondis 53">
            <a:hlinkClick xmlns:r="http://schemas.openxmlformats.org/officeDocument/2006/relationships" r:id="rId7"/>
          </xdr:cNvPr>
          <xdr:cNvSpPr/>
        </xdr:nvSpPr>
        <xdr:spPr>
          <a:xfrm>
            <a:off x="3464669"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a:t>
            </a:r>
            <a:r>
              <a:rPr lang="fr-FR" sz="1100">
                <a:solidFill>
                  <a:srgbClr val="969696"/>
                </a:solidFill>
              </a:rPr>
              <a:t> des intervenants</a:t>
            </a:r>
          </a:p>
        </xdr:txBody>
      </xdr:sp>
      <xdr:sp macro="" textlink="">
        <xdr:nvSpPr>
          <xdr:cNvPr id="55" name="Rectangle à coins arrondis 54">
            <a:hlinkClick xmlns:r="http://schemas.openxmlformats.org/officeDocument/2006/relationships" r:id="rId8"/>
          </xdr:cNvPr>
          <xdr:cNvSpPr/>
        </xdr:nvSpPr>
        <xdr:spPr>
          <a:xfrm>
            <a:off x="4512717" y="1407042"/>
            <a:ext cx="962754"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lang="fr-FR" sz="1100">
                <a:solidFill>
                  <a:sysClr val="windowText" lastClr="000000"/>
                </a:solidFill>
              </a:rPr>
              <a:t>Fiche 3 : adaptation de l'offre aux besoins du territoire</a:t>
            </a:r>
          </a:p>
        </xdr:txBody>
      </xdr:sp>
      <xdr:sp macro="" textlink="">
        <xdr:nvSpPr>
          <xdr:cNvPr id="56" name="Rectangle à coins arrondis 55">
            <a:hlinkClick xmlns:r="http://schemas.openxmlformats.org/officeDocument/2006/relationships" r:id="rId9"/>
          </xdr:cNvPr>
          <xdr:cNvSpPr/>
        </xdr:nvSpPr>
        <xdr:spPr>
          <a:xfrm>
            <a:off x="5565920" y="14070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informations techniques sur l'opération</a:t>
            </a:r>
          </a:p>
        </xdr:txBody>
      </xdr:sp>
      <xdr:sp macro="" textlink="">
        <xdr:nvSpPr>
          <xdr:cNvPr id="57" name="Rectangle à coins arrondis 56">
            <a:hlinkClick xmlns:r="http://schemas.openxmlformats.org/officeDocument/2006/relationships" r:id="rId10"/>
          </xdr:cNvPr>
          <xdr:cNvSpPr/>
        </xdr:nvSpPr>
        <xdr:spPr>
          <a:xfrm>
            <a:off x="6616960" y="14056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5 : état des lieux et projection du capacitaire et des surfaces</a:t>
            </a:r>
          </a:p>
        </xdr:txBody>
      </xdr:sp>
      <xdr:sp macro="" textlink="">
        <xdr:nvSpPr>
          <xdr:cNvPr id="58" name="Rectangle à coins arrondis 57">
            <a:hlinkClick xmlns:r="http://schemas.openxmlformats.org/officeDocument/2006/relationships" r:id="rId11"/>
          </xdr:cNvPr>
          <xdr:cNvSpPr/>
        </xdr:nvSpPr>
        <xdr:spPr>
          <a:xfrm>
            <a:off x="7662844"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6 : coût de l'opération</a:t>
            </a:r>
            <a:r>
              <a:rPr lang="fr-FR" sz="800">
                <a:solidFill>
                  <a:srgbClr val="969696"/>
                </a:solidFill>
              </a:rPr>
              <a:t> </a:t>
            </a:r>
            <a:r>
              <a:rPr lang="fr-FR" sz="800">
                <a:solidFill>
                  <a:srgbClr val="969696"/>
                </a:solidFill>
                <a:effectLst/>
                <a:latin typeface="+mn-lt"/>
                <a:ea typeface="+mn-ea"/>
                <a:cs typeface="+mn-cs"/>
              </a:rPr>
              <a:t>(dont </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a:solidFill>
                <a:srgbClr val="969696"/>
              </a:solidFill>
              <a:effectLst/>
            </a:endParaRPr>
          </a:p>
        </xdr:txBody>
      </xdr:sp>
      <xdr:sp macro="" textlink="">
        <xdr:nvSpPr>
          <xdr:cNvPr id="59" name="Rectangle à coins arrondis 58">
            <a:hlinkClick xmlns:r="http://schemas.openxmlformats.org/officeDocument/2006/relationships" r:id="rId12"/>
          </xdr:cNvPr>
          <xdr:cNvSpPr/>
        </xdr:nvSpPr>
        <xdr:spPr>
          <a:xfrm>
            <a:off x="8711606"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
            </a:r>
            <a:br>
              <a:rPr lang="fr-FR" sz="1100">
                <a:solidFill>
                  <a:srgbClr val="969696"/>
                </a:solidFill>
              </a:rPr>
            </a:br>
            <a:r>
              <a:rPr lang="fr-FR" sz="1100">
                <a:solidFill>
                  <a:srgbClr val="969696"/>
                </a:solidFill>
              </a:rPr>
              <a:t>plan de financement de l'opération</a:t>
            </a:r>
          </a:p>
        </xdr:txBody>
      </xdr:sp>
      <xdr:sp macro="" textlink="">
        <xdr:nvSpPr>
          <xdr:cNvPr id="60" name="Rectangle à coins arrondis 59">
            <a:hlinkClick xmlns:r="http://schemas.openxmlformats.org/officeDocument/2006/relationships" r:id="rId13"/>
          </xdr:cNvPr>
          <xdr:cNvSpPr/>
        </xdr:nvSpPr>
        <xdr:spPr>
          <a:xfrm>
            <a:off x="9763813" y="1407811"/>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attestation</a:t>
            </a:r>
            <a:r>
              <a:rPr lang="fr-FR" sz="1100" baseline="0">
                <a:solidFill>
                  <a:srgbClr val="969696"/>
                </a:solidFill>
              </a:rPr>
              <a:t> du demandeur</a:t>
            </a:r>
            <a:endParaRPr lang="fr-FR" sz="1100">
              <a:solidFill>
                <a:srgbClr val="969696"/>
              </a:solidFill>
            </a:endParaRPr>
          </a:p>
        </xdr:txBody>
      </xdr:sp>
      <xdr:sp macro="" textlink="">
        <xdr:nvSpPr>
          <xdr:cNvPr id="61" name="Rectangle à coins arrondis 60">
            <a:hlinkClick xmlns:r="http://schemas.openxmlformats.org/officeDocument/2006/relationships" r:id="rId14"/>
          </xdr:cNvPr>
          <xdr:cNvSpPr/>
        </xdr:nvSpPr>
        <xdr:spPr>
          <a:xfrm>
            <a:off x="10817569" y="1404310"/>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9 : récapitulatif de la demande</a:t>
            </a:r>
          </a:p>
        </xdr:txBody>
      </xdr:sp>
      <xdr:sp macro="" textlink="">
        <xdr:nvSpPr>
          <xdr:cNvPr id="63" name="Rectangle à coins arrondis 62">
            <a:hlinkClick xmlns:r="http://schemas.openxmlformats.org/officeDocument/2006/relationships" r:id="rId15"/>
          </xdr:cNvPr>
          <xdr:cNvSpPr/>
        </xdr:nvSpPr>
        <xdr:spPr>
          <a:xfrm>
            <a:off x="173158" y="2034331"/>
            <a:ext cx="1584000" cy="406312"/>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64" name="Rectangle à coins arrondis 63">
            <a:hlinkClick xmlns:r="http://schemas.openxmlformats.org/officeDocument/2006/relationships" r:id="rId16"/>
          </xdr:cNvPr>
          <xdr:cNvSpPr/>
        </xdr:nvSpPr>
        <xdr:spPr>
          <a:xfrm>
            <a:off x="168081" y="1476939"/>
            <a:ext cx="1584000"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65" name="Rectangle à coins arrondis 64">
            <a:hlinkClick xmlns:r="http://schemas.openxmlformats.org/officeDocument/2006/relationships" r:id="rId9"/>
          </xdr:cNvPr>
          <xdr:cNvSpPr/>
        </xdr:nvSpPr>
        <xdr:spPr>
          <a:xfrm>
            <a:off x="10275208" y="1075770"/>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66" name="Rectangle à coins arrondis 65">
            <a:hlinkClick xmlns:r="http://schemas.openxmlformats.org/officeDocument/2006/relationships" r:id="rId7"/>
          </xdr:cNvPr>
          <xdr:cNvSpPr/>
        </xdr:nvSpPr>
        <xdr:spPr>
          <a:xfrm>
            <a:off x="2425285" y="1086976"/>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67" name="Rectangle à coins arrondis 66">
            <a:hlinkClick xmlns:r="http://schemas.openxmlformats.org/officeDocument/2006/relationships" r:id="rId17"/>
          </xdr:cNvPr>
          <xdr:cNvSpPr/>
        </xdr:nvSpPr>
        <xdr:spPr>
          <a:xfrm>
            <a:off x="179294" y="1120589"/>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twoCellAnchor editAs="oneCell">
    <xdr:from>
      <xdr:col>1</xdr:col>
      <xdr:colOff>0</xdr:colOff>
      <xdr:row>14</xdr:row>
      <xdr:rowOff>0</xdr:rowOff>
    </xdr:from>
    <xdr:to>
      <xdr:col>4</xdr:col>
      <xdr:colOff>103698</xdr:colOff>
      <xdr:row>14</xdr:row>
      <xdr:rowOff>252000</xdr:rowOff>
    </xdr:to>
    <xdr:sp macro="" textlink="">
      <xdr:nvSpPr>
        <xdr:cNvPr id="36" name="Rectangle à coins arrondis 35">
          <a:hlinkClick xmlns:r="http://schemas.openxmlformats.org/officeDocument/2006/relationships" r:id="rId7"/>
        </xdr:cNvPr>
        <xdr:cNvSpPr/>
      </xdr:nvSpPr>
      <xdr:spPr>
        <a:xfrm>
          <a:off x="180975" y="25203150"/>
          <a:ext cx="144672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17</xdr:col>
      <xdr:colOff>141710</xdr:colOff>
      <xdr:row>14</xdr:row>
      <xdr:rowOff>0</xdr:rowOff>
    </xdr:from>
    <xdr:to>
      <xdr:col>18</xdr:col>
      <xdr:colOff>875739</xdr:colOff>
      <xdr:row>14</xdr:row>
      <xdr:rowOff>252000</xdr:rowOff>
    </xdr:to>
    <xdr:sp macro="" textlink="">
      <xdr:nvSpPr>
        <xdr:cNvPr id="45" name="Rectangle à coins arrondis 44">
          <a:hlinkClick xmlns:r="http://schemas.openxmlformats.org/officeDocument/2006/relationships" r:id="rId9"/>
        </xdr:cNvPr>
        <xdr:cNvSpPr/>
      </xdr:nvSpPr>
      <xdr:spPr>
        <a:xfrm>
          <a:off x="10552535" y="25203150"/>
          <a:ext cx="1448404"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385762</xdr:colOff>
      <xdr:row>57</xdr:row>
      <xdr:rowOff>22225</xdr:rowOff>
    </xdr:from>
    <xdr:to>
      <xdr:col>6</xdr:col>
      <xdr:colOff>84637</xdr:colOff>
      <xdr:row>57</xdr:row>
      <xdr:rowOff>202543</xdr:rowOff>
    </xdr:to>
    <xdr:sp macro="" textlink="">
      <xdr:nvSpPr>
        <xdr:cNvPr id="20" name="Rectangle à coins arrondis 19"/>
        <xdr:cNvSpPr/>
      </xdr:nvSpPr>
      <xdr:spPr>
        <a:xfrm>
          <a:off x="2092325" y="13555663"/>
          <a:ext cx="1080000" cy="180318"/>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absolute">
    <xdr:from>
      <xdr:col>0</xdr:col>
      <xdr:colOff>28575</xdr:colOff>
      <xdr:row>0</xdr:row>
      <xdr:rowOff>28575</xdr:rowOff>
    </xdr:from>
    <xdr:to>
      <xdr:col>5</xdr:col>
      <xdr:colOff>258075</xdr:colOff>
      <xdr:row>1</xdr:row>
      <xdr:rowOff>234919</xdr:rowOff>
    </xdr:to>
    <xdr:sp macro="" textlink="">
      <xdr:nvSpPr>
        <xdr:cNvPr id="27" name="ZoneTexte 26"/>
        <xdr:cNvSpPr txBox="1"/>
      </xdr:nvSpPr>
      <xdr:spPr>
        <a:xfrm>
          <a:off x="28575" y="28575"/>
          <a:ext cx="1934475" cy="5016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15</xdr:col>
      <xdr:colOff>176405</xdr:colOff>
      <xdr:row>0</xdr:row>
      <xdr:rowOff>28575</xdr:rowOff>
    </xdr:from>
    <xdr:to>
      <xdr:col>17</xdr:col>
      <xdr:colOff>152397</xdr:colOff>
      <xdr:row>1</xdr:row>
      <xdr:rowOff>237312</xdr:rowOff>
    </xdr:to>
    <xdr:grpSp>
      <xdr:nvGrpSpPr>
        <xdr:cNvPr id="28" name="Groupe 27"/>
        <xdr:cNvGrpSpPr/>
      </xdr:nvGrpSpPr>
      <xdr:grpSpPr>
        <a:xfrm>
          <a:off x="10758680" y="28575"/>
          <a:ext cx="1404742" cy="504012"/>
          <a:chOff x="10442614" y="123264"/>
          <a:chExt cx="1409294" cy="505397"/>
        </a:xfrm>
      </xdr:grpSpPr>
      <xdr:pic>
        <xdr:nvPicPr>
          <xdr:cNvPr id="36" name="Image 35"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44" name="Image 9" descr="logoARS_PL150dpi_ss-bandeau"/>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96</xdr:row>
      <xdr:rowOff>114300</xdr:rowOff>
    </xdr:from>
    <xdr:to>
      <xdr:col>3</xdr:col>
      <xdr:colOff>32250</xdr:colOff>
      <xdr:row>97</xdr:row>
      <xdr:rowOff>103800</xdr:rowOff>
    </xdr:to>
    <xdr:sp macro="" textlink="">
      <xdr:nvSpPr>
        <xdr:cNvPr id="52" name="Rectangle à coins arrondis 51"/>
        <xdr:cNvSpPr/>
      </xdr:nvSpPr>
      <xdr:spPr>
        <a:xfrm>
          <a:off x="228600" y="22602825"/>
          <a:ext cx="1080000"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47625</xdr:colOff>
      <xdr:row>98</xdr:row>
      <xdr:rowOff>114300</xdr:rowOff>
    </xdr:from>
    <xdr:to>
      <xdr:col>3</xdr:col>
      <xdr:colOff>32250</xdr:colOff>
      <xdr:row>99</xdr:row>
      <xdr:rowOff>103800</xdr:rowOff>
    </xdr:to>
    <xdr:sp macro="" textlink="">
      <xdr:nvSpPr>
        <xdr:cNvPr id="53" name="Rectangle à coins arrondis 52"/>
        <xdr:cNvSpPr/>
      </xdr:nvSpPr>
      <xdr:spPr>
        <a:xfrm>
          <a:off x="228600" y="23936325"/>
          <a:ext cx="1080000"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47625</xdr:colOff>
      <xdr:row>95</xdr:row>
      <xdr:rowOff>38100</xdr:rowOff>
    </xdr:from>
    <xdr:to>
      <xdr:col>3</xdr:col>
      <xdr:colOff>32250</xdr:colOff>
      <xdr:row>95</xdr:row>
      <xdr:rowOff>218100</xdr:rowOff>
    </xdr:to>
    <xdr:sp macro="" textlink="">
      <xdr:nvSpPr>
        <xdr:cNvPr id="54" name="Rectangle à coins arrondis 53"/>
        <xdr:cNvSpPr/>
      </xdr:nvSpPr>
      <xdr:spPr>
        <a:xfrm>
          <a:off x="228600" y="20754975"/>
          <a:ext cx="1080000"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63498</xdr:colOff>
      <xdr:row>128</xdr:row>
      <xdr:rowOff>328082</xdr:rowOff>
    </xdr:from>
    <xdr:to>
      <xdr:col>3</xdr:col>
      <xdr:colOff>49181</xdr:colOff>
      <xdr:row>129</xdr:row>
      <xdr:rowOff>127082</xdr:rowOff>
    </xdr:to>
    <xdr:sp macro="" textlink="">
      <xdr:nvSpPr>
        <xdr:cNvPr id="55" name="Rectangle à coins arrondis 54"/>
        <xdr:cNvSpPr/>
      </xdr:nvSpPr>
      <xdr:spPr>
        <a:xfrm>
          <a:off x="243415" y="37708415"/>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63498</xdr:colOff>
      <xdr:row>132</xdr:row>
      <xdr:rowOff>0</xdr:rowOff>
    </xdr:from>
    <xdr:to>
      <xdr:col>3</xdr:col>
      <xdr:colOff>49181</xdr:colOff>
      <xdr:row>132</xdr:row>
      <xdr:rowOff>180000</xdr:rowOff>
    </xdr:to>
    <xdr:sp macro="" textlink="">
      <xdr:nvSpPr>
        <xdr:cNvPr id="56" name="Rectangle à coins arrondis 55"/>
        <xdr:cNvSpPr/>
      </xdr:nvSpPr>
      <xdr:spPr>
        <a:xfrm>
          <a:off x="243415" y="39666333"/>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63498</xdr:colOff>
      <xdr:row>134</xdr:row>
      <xdr:rowOff>243415</xdr:rowOff>
    </xdr:from>
    <xdr:to>
      <xdr:col>3</xdr:col>
      <xdr:colOff>49181</xdr:colOff>
      <xdr:row>135</xdr:row>
      <xdr:rowOff>84748</xdr:rowOff>
    </xdr:to>
    <xdr:sp macro="" textlink="">
      <xdr:nvSpPr>
        <xdr:cNvPr id="57" name="Rectangle à coins arrondis 56"/>
        <xdr:cNvSpPr/>
      </xdr:nvSpPr>
      <xdr:spPr>
        <a:xfrm>
          <a:off x="243415" y="41624248"/>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63498</xdr:colOff>
      <xdr:row>138</xdr:row>
      <xdr:rowOff>169333</xdr:rowOff>
    </xdr:from>
    <xdr:to>
      <xdr:col>3</xdr:col>
      <xdr:colOff>49181</xdr:colOff>
      <xdr:row>139</xdr:row>
      <xdr:rowOff>10667</xdr:rowOff>
    </xdr:to>
    <xdr:sp macro="" textlink="">
      <xdr:nvSpPr>
        <xdr:cNvPr id="58" name="Rectangle à coins arrondis 57"/>
        <xdr:cNvSpPr/>
      </xdr:nvSpPr>
      <xdr:spPr>
        <a:xfrm>
          <a:off x="243415" y="43793833"/>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63498</xdr:colOff>
      <xdr:row>150</xdr:row>
      <xdr:rowOff>74086</xdr:rowOff>
    </xdr:from>
    <xdr:to>
      <xdr:col>3</xdr:col>
      <xdr:colOff>49181</xdr:colOff>
      <xdr:row>151</xdr:row>
      <xdr:rowOff>63586</xdr:rowOff>
    </xdr:to>
    <xdr:sp macro="" textlink="">
      <xdr:nvSpPr>
        <xdr:cNvPr id="60" name="Rectangle à coins arrondis 59"/>
        <xdr:cNvSpPr/>
      </xdr:nvSpPr>
      <xdr:spPr>
        <a:xfrm>
          <a:off x="243415" y="50133253"/>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52915</xdr:colOff>
      <xdr:row>159</xdr:row>
      <xdr:rowOff>137584</xdr:rowOff>
    </xdr:from>
    <xdr:to>
      <xdr:col>3</xdr:col>
      <xdr:colOff>38598</xdr:colOff>
      <xdr:row>160</xdr:row>
      <xdr:rowOff>127084</xdr:rowOff>
    </xdr:to>
    <xdr:sp macro="" textlink="">
      <xdr:nvSpPr>
        <xdr:cNvPr id="61" name="Rectangle à coins arrondis 60"/>
        <xdr:cNvSpPr/>
      </xdr:nvSpPr>
      <xdr:spPr>
        <a:xfrm>
          <a:off x="232832" y="53096584"/>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52915</xdr:colOff>
      <xdr:row>163</xdr:row>
      <xdr:rowOff>127002</xdr:rowOff>
    </xdr:from>
    <xdr:to>
      <xdr:col>3</xdr:col>
      <xdr:colOff>38598</xdr:colOff>
      <xdr:row>164</xdr:row>
      <xdr:rowOff>116502</xdr:rowOff>
    </xdr:to>
    <xdr:sp macro="" textlink="">
      <xdr:nvSpPr>
        <xdr:cNvPr id="62" name="Rectangle à coins arrondis 61"/>
        <xdr:cNvSpPr/>
      </xdr:nvSpPr>
      <xdr:spPr>
        <a:xfrm>
          <a:off x="232832" y="54800502"/>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52915</xdr:colOff>
      <xdr:row>165</xdr:row>
      <xdr:rowOff>127002</xdr:rowOff>
    </xdr:from>
    <xdr:to>
      <xdr:col>3</xdr:col>
      <xdr:colOff>38598</xdr:colOff>
      <xdr:row>166</xdr:row>
      <xdr:rowOff>116502</xdr:rowOff>
    </xdr:to>
    <xdr:sp macro="" textlink="">
      <xdr:nvSpPr>
        <xdr:cNvPr id="63" name="Rectangle à coins arrondis 62"/>
        <xdr:cNvSpPr/>
      </xdr:nvSpPr>
      <xdr:spPr>
        <a:xfrm>
          <a:off x="232832" y="56515002"/>
          <a:ext cx="1075766"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xdr:col>
      <xdr:colOff>0</xdr:colOff>
      <xdr:row>169</xdr:row>
      <xdr:rowOff>0</xdr:rowOff>
    </xdr:from>
    <xdr:to>
      <xdr:col>4</xdr:col>
      <xdr:colOff>170373</xdr:colOff>
      <xdr:row>169</xdr:row>
      <xdr:rowOff>252000</xdr:rowOff>
    </xdr:to>
    <xdr:sp macro="" textlink="">
      <xdr:nvSpPr>
        <xdr:cNvPr id="26" name="Rectangle à coins arrondis 25">
          <a:hlinkClick xmlns:r="http://schemas.openxmlformats.org/officeDocument/2006/relationships" r:id="rId3"/>
        </xdr:cNvPr>
        <xdr:cNvSpPr/>
      </xdr:nvSpPr>
      <xdr:spPr>
        <a:xfrm>
          <a:off x="180975" y="59207400"/>
          <a:ext cx="144672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14</xdr:col>
      <xdr:colOff>684635</xdr:colOff>
      <xdr:row>169</xdr:row>
      <xdr:rowOff>0</xdr:rowOff>
    </xdr:from>
    <xdr:to>
      <xdr:col>16</xdr:col>
      <xdr:colOff>704289</xdr:colOff>
      <xdr:row>169</xdr:row>
      <xdr:rowOff>252000</xdr:rowOff>
    </xdr:to>
    <xdr:sp macro="" textlink="">
      <xdr:nvSpPr>
        <xdr:cNvPr id="29" name="Rectangle à coins arrondis 28">
          <a:hlinkClick xmlns:r="http://schemas.openxmlformats.org/officeDocument/2006/relationships" r:id="rId4"/>
        </xdr:cNvPr>
        <xdr:cNvSpPr/>
      </xdr:nvSpPr>
      <xdr:spPr>
        <a:xfrm>
          <a:off x="10552535" y="59207400"/>
          <a:ext cx="1448404"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twoCellAnchor editAs="absolute">
    <xdr:from>
      <xdr:col>0</xdr:col>
      <xdr:colOff>57142</xdr:colOff>
      <xdr:row>3</xdr:row>
      <xdr:rowOff>12331</xdr:rowOff>
    </xdr:from>
    <xdr:to>
      <xdr:col>15</xdr:col>
      <xdr:colOff>543806</xdr:colOff>
      <xdr:row>3</xdr:row>
      <xdr:rowOff>1424372</xdr:rowOff>
    </xdr:to>
    <xdr:grpSp>
      <xdr:nvGrpSpPr>
        <xdr:cNvPr id="31" name="Groupe 30"/>
        <xdr:cNvGrpSpPr/>
      </xdr:nvGrpSpPr>
      <xdr:grpSpPr>
        <a:xfrm>
          <a:off x="57142" y="660031"/>
          <a:ext cx="11068939" cy="1412041"/>
          <a:chOff x="44349" y="1075770"/>
          <a:chExt cx="11060224" cy="1412041"/>
        </a:xfrm>
      </xdr:grpSpPr>
      <xdr:cxnSp macro="">
        <xdr:nvCxnSpPr>
          <xdr:cNvPr id="32" name="Connecteur droit 31"/>
          <xdr:cNvCxnSpPr>
            <a:stCxn id="33" idx="3"/>
            <a:endCxn id="48" idx="1"/>
          </xdr:cNvCxnSpPr>
        </xdr:nvCxnSpPr>
        <xdr:spPr>
          <a:xfrm flipV="1">
            <a:off x="3748288" y="1944310"/>
            <a:ext cx="6393530"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Rectangle à coins arrondis 32">
            <a:hlinkClick xmlns:r="http://schemas.openxmlformats.org/officeDocument/2006/relationships" r:id="rId5"/>
          </xdr:cNvPr>
          <xdr:cNvSpPr/>
        </xdr:nvSpPr>
        <xdr:spPr>
          <a:xfrm>
            <a:off x="2785534" y="14077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34" name="Rectangle à coins arrondis 33">
            <a:hlinkClick xmlns:r="http://schemas.openxmlformats.org/officeDocument/2006/relationships" r:id="rId3"/>
          </xdr:cNvPr>
          <xdr:cNvSpPr/>
        </xdr:nvSpPr>
        <xdr:spPr>
          <a:xfrm>
            <a:off x="3835852"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a:t>
            </a:r>
            <a:r>
              <a:rPr lang="fr-FR" sz="1100">
                <a:solidFill>
                  <a:srgbClr val="969696"/>
                </a:solidFill>
              </a:rPr>
              <a:t> des intervenants</a:t>
            </a:r>
          </a:p>
        </xdr:txBody>
      </xdr:sp>
      <xdr:sp macro="" textlink="">
        <xdr:nvSpPr>
          <xdr:cNvPr id="37" name="Rectangle à coins arrondis 36">
            <a:hlinkClick xmlns:r="http://schemas.openxmlformats.org/officeDocument/2006/relationships" r:id="rId6"/>
          </xdr:cNvPr>
          <xdr:cNvSpPr/>
        </xdr:nvSpPr>
        <xdr:spPr>
          <a:xfrm>
            <a:off x="4890188" y="1407042"/>
            <a:ext cx="962754"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 3 : informations techniques sur l'opération</a:t>
            </a:r>
          </a:p>
        </xdr:txBody>
      </xdr:sp>
      <xdr:sp macro="" textlink="">
        <xdr:nvSpPr>
          <xdr:cNvPr id="40" name="Rectangle à coins arrondis 39">
            <a:hlinkClick xmlns:r="http://schemas.openxmlformats.org/officeDocument/2006/relationships" r:id="rId4"/>
          </xdr:cNvPr>
          <xdr:cNvSpPr/>
        </xdr:nvSpPr>
        <xdr:spPr>
          <a:xfrm>
            <a:off x="5941228" y="14056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41" name="Rectangle à coins arrondis 40">
            <a:hlinkClick xmlns:r="http://schemas.openxmlformats.org/officeDocument/2006/relationships" r:id="rId7"/>
          </xdr:cNvPr>
          <xdr:cNvSpPr/>
        </xdr:nvSpPr>
        <xdr:spPr>
          <a:xfrm>
            <a:off x="6987100"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a:t>
            </a:r>
            <a:r>
              <a:rPr lang="fr-FR" sz="800">
                <a:solidFill>
                  <a:srgbClr val="969696"/>
                </a:solidFill>
              </a:rPr>
              <a:t> </a:t>
            </a:r>
            <a:r>
              <a:rPr lang="fr-FR" sz="800">
                <a:solidFill>
                  <a:srgbClr val="969696"/>
                </a:solidFill>
                <a:effectLst/>
                <a:latin typeface="+mn-lt"/>
                <a:ea typeface="+mn-ea"/>
                <a:cs typeface="+mn-cs"/>
              </a:rPr>
              <a:t>(dont </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a:solidFill>
                <a:srgbClr val="969696"/>
              </a:solidFill>
              <a:effectLst/>
            </a:endParaRPr>
          </a:p>
        </xdr:txBody>
      </xdr:sp>
      <xdr:sp macro="" textlink="">
        <xdr:nvSpPr>
          <xdr:cNvPr id="42" name="Rectangle à coins arrondis 41">
            <a:hlinkClick xmlns:r="http://schemas.openxmlformats.org/officeDocument/2006/relationships" r:id="rId8"/>
          </xdr:cNvPr>
          <xdr:cNvSpPr/>
        </xdr:nvSpPr>
        <xdr:spPr>
          <a:xfrm>
            <a:off x="8035854"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47" name="Rectangle à coins arrondis 46">
            <a:hlinkClick xmlns:r="http://schemas.openxmlformats.org/officeDocument/2006/relationships" r:id="rId9"/>
          </xdr:cNvPr>
          <xdr:cNvSpPr/>
        </xdr:nvSpPr>
        <xdr:spPr>
          <a:xfrm>
            <a:off x="9088072" y="1407811"/>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48" name="Rectangle à coins arrondis 47">
            <a:hlinkClick xmlns:r="http://schemas.openxmlformats.org/officeDocument/2006/relationships" r:id="rId10"/>
          </xdr:cNvPr>
          <xdr:cNvSpPr/>
        </xdr:nvSpPr>
        <xdr:spPr>
          <a:xfrm>
            <a:off x="10141819" y="1404310"/>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50" name="Rectangle à coins arrondis 49">
            <a:hlinkClick xmlns:r="http://schemas.openxmlformats.org/officeDocument/2006/relationships" r:id="rId11"/>
          </xdr:cNvPr>
          <xdr:cNvSpPr/>
        </xdr:nvSpPr>
        <xdr:spPr>
          <a:xfrm>
            <a:off x="49426" y="2034331"/>
            <a:ext cx="1584000" cy="406312"/>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51" name="Rectangle à coins arrondis 50">
            <a:hlinkClick xmlns:r="http://schemas.openxmlformats.org/officeDocument/2006/relationships" r:id="rId12"/>
          </xdr:cNvPr>
          <xdr:cNvSpPr/>
        </xdr:nvSpPr>
        <xdr:spPr>
          <a:xfrm>
            <a:off x="44349" y="1476939"/>
            <a:ext cx="1584000"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65" name="Rectangle à coins arrondis 64">
            <a:hlinkClick xmlns:r="http://schemas.openxmlformats.org/officeDocument/2006/relationships" r:id="rId4"/>
          </xdr:cNvPr>
          <xdr:cNvSpPr/>
        </xdr:nvSpPr>
        <xdr:spPr>
          <a:xfrm>
            <a:off x="9599463" y="1075770"/>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66" name="Rectangle à coins arrondis 65">
            <a:hlinkClick xmlns:r="http://schemas.openxmlformats.org/officeDocument/2006/relationships" r:id="rId3"/>
          </xdr:cNvPr>
          <xdr:cNvSpPr/>
        </xdr:nvSpPr>
        <xdr:spPr>
          <a:xfrm>
            <a:off x="2796467" y="1086976"/>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67" name="Rectangle à coins arrondis 66">
            <a:hlinkClick xmlns:r="http://schemas.openxmlformats.org/officeDocument/2006/relationships" r:id="rId13"/>
          </xdr:cNvPr>
          <xdr:cNvSpPr/>
        </xdr:nvSpPr>
        <xdr:spPr>
          <a:xfrm>
            <a:off x="55562" y="1120589"/>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twoCellAnchor editAs="oneCell">
    <xdr:from>
      <xdr:col>1</xdr:col>
      <xdr:colOff>74081</xdr:colOff>
      <xdr:row>142</xdr:row>
      <xdr:rowOff>48685</xdr:rowOff>
    </xdr:from>
    <xdr:to>
      <xdr:col>3</xdr:col>
      <xdr:colOff>59764</xdr:colOff>
      <xdr:row>142</xdr:row>
      <xdr:rowOff>228685</xdr:rowOff>
    </xdr:to>
    <xdr:sp macro="" textlink="">
      <xdr:nvSpPr>
        <xdr:cNvPr id="39" name="Rectangle à coins arrondis 38"/>
        <xdr:cNvSpPr/>
      </xdr:nvSpPr>
      <xdr:spPr>
        <a:xfrm>
          <a:off x="255056" y="49207210"/>
          <a:ext cx="1081058" cy="180000"/>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5</xdr:col>
      <xdr:colOff>377824</xdr:colOff>
      <xdr:row>58</xdr:row>
      <xdr:rowOff>220663</xdr:rowOff>
    </xdr:from>
    <xdr:to>
      <xdr:col>6</xdr:col>
      <xdr:colOff>76699</xdr:colOff>
      <xdr:row>59</xdr:row>
      <xdr:rowOff>170793</xdr:rowOff>
    </xdr:to>
    <xdr:sp macro="" textlink="">
      <xdr:nvSpPr>
        <xdr:cNvPr id="46" name="Rectangle à coins arrondis 45"/>
        <xdr:cNvSpPr/>
      </xdr:nvSpPr>
      <xdr:spPr>
        <a:xfrm>
          <a:off x="2084387" y="13984288"/>
          <a:ext cx="1080000" cy="180318"/>
        </a:xfrm>
        <a:prstGeom prst="wedgeRoundRectCallout">
          <a:avLst>
            <a:gd name="adj1" fmla="val -45085"/>
            <a:gd name="adj2" fmla="val 88958"/>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28575</xdr:colOff>
      <xdr:row>0</xdr:row>
      <xdr:rowOff>28575</xdr:rowOff>
    </xdr:from>
    <xdr:to>
      <xdr:col>5</xdr:col>
      <xdr:colOff>277125</xdr:colOff>
      <xdr:row>1</xdr:row>
      <xdr:rowOff>239821</xdr:rowOff>
    </xdr:to>
    <xdr:sp macro="" textlink="">
      <xdr:nvSpPr>
        <xdr:cNvPr id="24" name="ZoneTexte 23"/>
        <xdr:cNvSpPr txBox="1"/>
      </xdr:nvSpPr>
      <xdr:spPr>
        <a:xfrm>
          <a:off x="28575" y="28575"/>
          <a:ext cx="1953525" cy="506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14</xdr:col>
      <xdr:colOff>162900</xdr:colOff>
      <xdr:row>0</xdr:row>
      <xdr:rowOff>28575</xdr:rowOff>
    </xdr:from>
    <xdr:to>
      <xdr:col>16</xdr:col>
      <xdr:colOff>142872</xdr:colOff>
      <xdr:row>1</xdr:row>
      <xdr:rowOff>237300</xdr:rowOff>
    </xdr:to>
    <xdr:grpSp>
      <xdr:nvGrpSpPr>
        <xdr:cNvPr id="25" name="Groupe 24"/>
        <xdr:cNvGrpSpPr/>
      </xdr:nvGrpSpPr>
      <xdr:grpSpPr>
        <a:xfrm>
          <a:off x="10630875" y="28575"/>
          <a:ext cx="1408722" cy="504000"/>
          <a:chOff x="10442614" y="123264"/>
          <a:chExt cx="1409294" cy="505397"/>
        </a:xfrm>
      </xdr:grpSpPr>
      <xdr:pic>
        <xdr:nvPicPr>
          <xdr:cNvPr id="26" name="Image 25" descr="CNSA LOGO DEF QUADRI"/>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29" name="Image 9" descr="logoARS_PL150dpi_ss-bandeau"/>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9</xdr:col>
      <xdr:colOff>419100</xdr:colOff>
      <xdr:row>7</xdr:row>
      <xdr:rowOff>28575</xdr:rowOff>
    </xdr:from>
    <xdr:to>
      <xdr:col>11</xdr:col>
      <xdr:colOff>803550</xdr:colOff>
      <xdr:row>8</xdr:row>
      <xdr:rowOff>18075</xdr:rowOff>
    </xdr:to>
    <xdr:sp macro="" textlink="">
      <xdr:nvSpPr>
        <xdr:cNvPr id="32" name="Rectangle à coins arrondis 31"/>
        <xdr:cNvSpPr/>
      </xdr:nvSpPr>
      <xdr:spPr>
        <a:xfrm>
          <a:off x="5715000" y="2543175"/>
          <a:ext cx="2880000" cy="180000"/>
        </a:xfrm>
        <a:prstGeom prst="wedgeRoundRectCallout">
          <a:avLst>
            <a:gd name="adj1" fmla="val -35825"/>
            <a:gd name="adj2" fmla="val 94546"/>
            <a:gd name="adj3" fmla="val 16667"/>
          </a:avLst>
        </a:prstGeom>
        <a:solidFill>
          <a:srgbClr val="99CCFF"/>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Document spécifique</a:t>
          </a:r>
          <a:r>
            <a:rPr lang="fr-FR" sz="1100" i="1" baseline="0">
              <a:solidFill>
                <a:srgbClr val="777777"/>
              </a:solidFill>
            </a:rPr>
            <a:t> requis en Pays de la Loire</a:t>
          </a:r>
          <a:endParaRPr lang="fr-FR" sz="1100" i="1">
            <a:solidFill>
              <a:srgbClr val="777777"/>
            </a:solidFill>
          </a:endParaRPr>
        </a:p>
      </xdr:txBody>
    </xdr:sp>
    <xdr:clientData/>
  </xdr:twoCellAnchor>
  <xdr:twoCellAnchor editAs="oneCell">
    <xdr:from>
      <xdr:col>11</xdr:col>
      <xdr:colOff>756750</xdr:colOff>
      <xdr:row>17</xdr:row>
      <xdr:rowOff>24764</xdr:rowOff>
    </xdr:from>
    <xdr:to>
      <xdr:col>15</xdr:col>
      <xdr:colOff>419250</xdr:colOff>
      <xdr:row>18</xdr:row>
      <xdr:rowOff>546644</xdr:rowOff>
    </xdr:to>
    <xdr:sp macro="" textlink="">
      <xdr:nvSpPr>
        <xdr:cNvPr id="15" name="ZoneTexte 14">
          <a:hlinkClick xmlns:r="http://schemas.openxmlformats.org/officeDocument/2006/relationships" r:id="rId3"/>
        </xdr:cNvPr>
        <xdr:cNvSpPr txBox="1"/>
      </xdr:nvSpPr>
      <xdr:spPr>
        <a:xfrm>
          <a:off x="8734890" y="5495924"/>
          <a:ext cx="2588580" cy="720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lang="fr-FR" sz="1100">
              <a:solidFill>
                <a:srgbClr val="FF0000"/>
              </a:solidFill>
              <a:effectLst/>
              <a:latin typeface="+mn-lt"/>
              <a:ea typeface="+mn-ea"/>
              <a:cs typeface="+mn-cs"/>
            </a:rPr>
            <a:t>Cliquer</a:t>
          </a:r>
          <a:r>
            <a:rPr lang="fr-FR" sz="1100" baseline="0">
              <a:solidFill>
                <a:srgbClr val="FF0000"/>
              </a:solidFill>
              <a:effectLst/>
              <a:latin typeface="+mn-lt"/>
              <a:ea typeface="+mn-ea"/>
              <a:cs typeface="+mn-cs"/>
            </a:rPr>
            <a:t> ici pour </a:t>
          </a:r>
          <a:r>
            <a:rPr lang="fr-FR" sz="1100">
              <a:solidFill>
                <a:srgbClr val="FF0000"/>
              </a:solidFill>
              <a:effectLst/>
              <a:latin typeface="+mn-lt"/>
              <a:ea typeface="+mn-ea"/>
              <a:cs typeface="+mn-cs"/>
            </a:rPr>
            <a:t>renseigner la fiche 6a </a:t>
          </a:r>
          <a:br>
            <a:rPr lang="fr-FR" sz="1100">
              <a:solidFill>
                <a:srgbClr val="FF0000"/>
              </a:solidFill>
              <a:effectLst/>
              <a:latin typeface="+mn-lt"/>
              <a:ea typeface="+mn-ea"/>
              <a:cs typeface="+mn-cs"/>
            </a:rPr>
          </a:br>
          <a:r>
            <a:rPr lang="fr-FR" sz="1100">
              <a:solidFill>
                <a:srgbClr val="FF0000"/>
              </a:solidFill>
              <a:effectLst/>
              <a:latin typeface="+mn-lt"/>
              <a:ea typeface="+mn-ea"/>
              <a:cs typeface="+mn-cs"/>
            </a:rPr>
            <a:t>e</a:t>
          </a:r>
          <a:r>
            <a:rPr lang="fr-FR" sz="1100">
              <a:solidFill>
                <a:srgbClr val="FF0000"/>
              </a:solidFill>
            </a:rPr>
            <a:t>n</a:t>
          </a:r>
          <a:r>
            <a:rPr lang="fr-FR" sz="1100" baseline="0">
              <a:solidFill>
                <a:srgbClr val="FF0000"/>
              </a:solidFill>
            </a:rPr>
            <a:t> cas de </a:t>
          </a:r>
          <a:r>
            <a:rPr lang="fr-FR" sz="1100">
              <a:solidFill>
                <a:srgbClr val="FF0000"/>
              </a:solidFill>
            </a:rPr>
            <a:t>part non éligible </a:t>
          </a:r>
          <a:r>
            <a:rPr lang="fr-FR" sz="1100">
              <a:solidFill>
                <a:srgbClr val="FF0000"/>
              </a:solidFill>
              <a:effectLst/>
              <a:latin typeface="+mn-lt"/>
              <a:ea typeface="+mn-ea"/>
              <a:cs typeface="+mn-cs"/>
            </a:rPr>
            <a:t>dans l'opération </a:t>
          </a:r>
          <a:r>
            <a:rPr lang="fr-FR" sz="1100">
              <a:solidFill>
                <a:srgbClr val="FF0000"/>
              </a:solidFill>
            </a:rPr>
            <a:t/>
          </a:r>
          <a:br>
            <a:rPr lang="fr-FR" sz="1100">
              <a:solidFill>
                <a:srgbClr val="FF0000"/>
              </a:solidFill>
            </a:rPr>
          </a:br>
          <a:r>
            <a:rPr lang="fr-FR" sz="1100">
              <a:solidFill>
                <a:srgbClr val="FF0000"/>
              </a:solidFill>
            </a:rPr>
            <a:t>(par exemple un foyer de vie</a:t>
          </a:r>
          <a:r>
            <a:rPr lang="fr-FR" sz="1100">
              <a:solidFill>
                <a:srgbClr val="FF0000"/>
              </a:solidFill>
              <a:effectLst/>
              <a:latin typeface="+mn-lt"/>
              <a:ea typeface="+mn-ea"/>
              <a:cs typeface="+mn-cs"/>
            </a:rPr>
            <a:t>, des activités non médicalisées</a:t>
          </a:r>
          <a:r>
            <a:rPr lang="fr-FR" sz="1100">
              <a:solidFill>
                <a:srgbClr val="FF0000"/>
              </a:solidFill>
            </a:rPr>
            <a:t>…)</a:t>
          </a:r>
        </a:p>
      </xdr:txBody>
    </xdr:sp>
    <xdr:clientData fPrintsWithSheet="0"/>
  </xdr:twoCellAnchor>
  <xdr:twoCellAnchor editAs="oneCell">
    <xdr:from>
      <xdr:col>1</xdr:col>
      <xdr:colOff>0</xdr:colOff>
      <xdr:row>73</xdr:row>
      <xdr:rowOff>0</xdr:rowOff>
    </xdr:from>
    <xdr:to>
      <xdr:col>4</xdr:col>
      <xdr:colOff>170373</xdr:colOff>
      <xdr:row>73</xdr:row>
      <xdr:rowOff>252000</xdr:rowOff>
    </xdr:to>
    <xdr:sp macro="" textlink="">
      <xdr:nvSpPr>
        <xdr:cNvPr id="13" name="Rectangle à coins arrondis 12">
          <a:hlinkClick xmlns:r="http://schemas.openxmlformats.org/officeDocument/2006/relationships" r:id="rId4"/>
        </xdr:cNvPr>
        <xdr:cNvSpPr/>
      </xdr:nvSpPr>
      <xdr:spPr>
        <a:xfrm>
          <a:off x="180975" y="26146125"/>
          <a:ext cx="144672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13</xdr:col>
      <xdr:colOff>1208510</xdr:colOff>
      <xdr:row>73</xdr:row>
      <xdr:rowOff>0</xdr:rowOff>
    </xdr:from>
    <xdr:to>
      <xdr:col>15</xdr:col>
      <xdr:colOff>1228164</xdr:colOff>
      <xdr:row>73</xdr:row>
      <xdr:rowOff>252000</xdr:rowOff>
    </xdr:to>
    <xdr:sp macro="" textlink="">
      <xdr:nvSpPr>
        <xdr:cNvPr id="14" name="Rectangle à coins arrondis 13">
          <a:hlinkClick xmlns:r="http://schemas.openxmlformats.org/officeDocument/2006/relationships" r:id="rId5"/>
        </xdr:cNvPr>
        <xdr:cNvSpPr/>
      </xdr:nvSpPr>
      <xdr:spPr>
        <a:xfrm>
          <a:off x="10428710" y="26146125"/>
          <a:ext cx="1448404"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twoCellAnchor editAs="absolute">
    <xdr:from>
      <xdr:col>0</xdr:col>
      <xdr:colOff>47622</xdr:colOff>
      <xdr:row>3</xdr:row>
      <xdr:rowOff>12331</xdr:rowOff>
    </xdr:from>
    <xdr:to>
      <xdr:col>15</xdr:col>
      <xdr:colOff>477132</xdr:colOff>
      <xdr:row>3</xdr:row>
      <xdr:rowOff>1424372</xdr:rowOff>
    </xdr:to>
    <xdr:grpSp>
      <xdr:nvGrpSpPr>
        <xdr:cNvPr id="16" name="Groupe 15"/>
        <xdr:cNvGrpSpPr/>
      </xdr:nvGrpSpPr>
      <xdr:grpSpPr>
        <a:xfrm>
          <a:off x="47622" y="660031"/>
          <a:ext cx="11078460" cy="1412041"/>
          <a:chOff x="34836" y="1075770"/>
          <a:chExt cx="11069737" cy="1412041"/>
        </a:xfrm>
      </xdr:grpSpPr>
      <xdr:cxnSp macro="">
        <xdr:nvCxnSpPr>
          <xdr:cNvPr id="17" name="Connecteur droit 16"/>
          <xdr:cNvCxnSpPr>
            <a:stCxn id="18" idx="3"/>
            <a:endCxn id="36" idx="1"/>
          </xdr:cNvCxnSpPr>
        </xdr:nvCxnSpPr>
        <xdr:spPr>
          <a:xfrm flipV="1">
            <a:off x="3748288" y="1944310"/>
            <a:ext cx="6393531"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Rectangle à coins arrondis 17">
            <a:hlinkClick xmlns:r="http://schemas.openxmlformats.org/officeDocument/2006/relationships" r:id="rId6"/>
          </xdr:cNvPr>
          <xdr:cNvSpPr/>
        </xdr:nvSpPr>
        <xdr:spPr>
          <a:xfrm>
            <a:off x="2785533" y="14077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21" name="Rectangle à coins arrondis 20">
            <a:hlinkClick xmlns:r="http://schemas.openxmlformats.org/officeDocument/2006/relationships" r:id="rId7"/>
          </xdr:cNvPr>
          <xdr:cNvSpPr/>
        </xdr:nvSpPr>
        <xdr:spPr>
          <a:xfrm>
            <a:off x="3835852"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a:t>
            </a:r>
            <a:r>
              <a:rPr lang="fr-FR" sz="1100">
                <a:solidFill>
                  <a:srgbClr val="969696"/>
                </a:solidFill>
                <a:effectLst/>
                <a:latin typeface="+mn-lt"/>
                <a:ea typeface="+mn-ea"/>
                <a:cs typeface="+mn-cs"/>
              </a:rPr>
              <a:t>de l'établissement et</a:t>
            </a:r>
            <a:r>
              <a:rPr lang="fr-FR" sz="1100">
                <a:solidFill>
                  <a:srgbClr val="969696"/>
                </a:solidFill>
              </a:rPr>
              <a:t> des intervenants</a:t>
            </a:r>
          </a:p>
        </xdr:txBody>
      </xdr:sp>
      <xdr:sp macro="" textlink="">
        <xdr:nvSpPr>
          <xdr:cNvPr id="23" name="Rectangle à coins arrondis 22">
            <a:hlinkClick xmlns:r="http://schemas.openxmlformats.org/officeDocument/2006/relationships" r:id="rId4"/>
          </xdr:cNvPr>
          <xdr:cNvSpPr/>
        </xdr:nvSpPr>
        <xdr:spPr>
          <a:xfrm>
            <a:off x="4890183" y="14070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31" name="Rectangle à coins arrondis 30">
            <a:hlinkClick xmlns:r="http://schemas.openxmlformats.org/officeDocument/2006/relationships" r:id="rId8"/>
          </xdr:cNvPr>
          <xdr:cNvSpPr/>
        </xdr:nvSpPr>
        <xdr:spPr>
          <a:xfrm>
            <a:off x="5941226" y="1405642"/>
            <a:ext cx="962754"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Fiche</a:t>
            </a:r>
            <a:r>
              <a:rPr lang="fr-FR" sz="1100" baseline="0">
                <a:solidFill>
                  <a:sysClr val="windowText" lastClr="000000"/>
                </a:solidFill>
              </a:rPr>
              <a:t> 4</a:t>
            </a:r>
            <a:r>
              <a:rPr lang="fr-FR" sz="1100">
                <a:solidFill>
                  <a:sysClr val="windowText" lastClr="000000"/>
                </a:solidFill>
              </a:rPr>
              <a:t> : état des lieux et projection du capacitaire et des surfaces</a:t>
            </a:r>
          </a:p>
        </xdr:txBody>
      </xdr:sp>
      <xdr:sp macro="" textlink="">
        <xdr:nvSpPr>
          <xdr:cNvPr id="33" name="Rectangle à coins arrondis 32">
            <a:hlinkClick xmlns:r="http://schemas.openxmlformats.org/officeDocument/2006/relationships" r:id="rId5"/>
          </xdr:cNvPr>
          <xdr:cNvSpPr/>
        </xdr:nvSpPr>
        <xdr:spPr>
          <a:xfrm>
            <a:off x="6987105"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rgbClr val="969696"/>
                </a:solidFill>
              </a:rPr>
              <a:t>Fiche 5 : coût de l'opération</a:t>
            </a:r>
            <a:r>
              <a:rPr lang="fr-FR" sz="800">
                <a:solidFill>
                  <a:srgbClr val="969696"/>
                </a:solidFill>
              </a:rPr>
              <a:t> </a:t>
            </a:r>
            <a:r>
              <a:rPr lang="fr-FR" sz="800">
                <a:solidFill>
                  <a:srgbClr val="969696"/>
                </a:solidFill>
                <a:effectLst/>
                <a:latin typeface="+mn-lt"/>
                <a:ea typeface="+mn-ea"/>
                <a:cs typeface="+mn-cs"/>
              </a:rPr>
              <a:t>(dont </a:t>
            </a:r>
            <a:r>
              <a:rPr lang="fr-FR" sz="800" baseline="0">
                <a:solidFill>
                  <a:srgbClr val="969696"/>
                </a:solidFill>
                <a:effectLst/>
                <a:latin typeface="+mn-lt"/>
                <a:ea typeface="+mn-ea"/>
                <a:cs typeface="+mn-cs"/>
              </a:rPr>
              <a:t> périmètre non éligible</a:t>
            </a:r>
            <a:r>
              <a:rPr lang="fr-FR" sz="800">
                <a:solidFill>
                  <a:srgbClr val="969696"/>
                </a:solidFill>
                <a:effectLst/>
                <a:latin typeface="+mn-lt"/>
                <a:ea typeface="+mn-ea"/>
                <a:cs typeface="+mn-cs"/>
              </a:rPr>
              <a:t>)</a:t>
            </a:r>
            <a:endParaRPr lang="fr-FR">
              <a:solidFill>
                <a:srgbClr val="969696"/>
              </a:solidFill>
              <a:effectLst/>
            </a:endParaRPr>
          </a:p>
        </xdr:txBody>
      </xdr:sp>
      <xdr:sp macro="" textlink="">
        <xdr:nvSpPr>
          <xdr:cNvPr id="34" name="Rectangle à coins arrondis 33">
            <a:hlinkClick xmlns:r="http://schemas.openxmlformats.org/officeDocument/2006/relationships" r:id="rId9"/>
          </xdr:cNvPr>
          <xdr:cNvSpPr/>
        </xdr:nvSpPr>
        <xdr:spPr>
          <a:xfrm>
            <a:off x="8035856" y="1406342"/>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35" name="Rectangle à coins arrondis 34">
            <a:hlinkClick xmlns:r="http://schemas.openxmlformats.org/officeDocument/2006/relationships" r:id="rId10"/>
          </xdr:cNvPr>
          <xdr:cNvSpPr/>
        </xdr:nvSpPr>
        <xdr:spPr>
          <a:xfrm>
            <a:off x="9088070" y="1407811"/>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36" name="Rectangle à coins arrondis 35">
            <a:hlinkClick xmlns:r="http://schemas.openxmlformats.org/officeDocument/2006/relationships" r:id="rId11"/>
          </xdr:cNvPr>
          <xdr:cNvSpPr/>
        </xdr:nvSpPr>
        <xdr:spPr>
          <a:xfrm>
            <a:off x="10141819" y="1404310"/>
            <a:ext cx="962754"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38" name="Rectangle à coins arrondis 37">
            <a:hlinkClick xmlns:r="http://schemas.openxmlformats.org/officeDocument/2006/relationships" r:id="rId12"/>
          </xdr:cNvPr>
          <xdr:cNvSpPr/>
        </xdr:nvSpPr>
        <xdr:spPr>
          <a:xfrm>
            <a:off x="39911" y="2034331"/>
            <a:ext cx="1584000" cy="406312"/>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39" name="Rectangle à coins arrondis 38">
            <a:hlinkClick xmlns:r="http://schemas.openxmlformats.org/officeDocument/2006/relationships" r:id="rId13"/>
          </xdr:cNvPr>
          <xdr:cNvSpPr/>
        </xdr:nvSpPr>
        <xdr:spPr>
          <a:xfrm>
            <a:off x="34836" y="1476939"/>
            <a:ext cx="1584000"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40" name="Rectangle à coins arrondis 39">
            <a:hlinkClick xmlns:r="http://schemas.openxmlformats.org/officeDocument/2006/relationships" r:id="rId5"/>
          </xdr:cNvPr>
          <xdr:cNvSpPr/>
        </xdr:nvSpPr>
        <xdr:spPr>
          <a:xfrm>
            <a:off x="9599465" y="1075770"/>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41" name="Rectangle à coins arrondis 40">
            <a:hlinkClick xmlns:r="http://schemas.openxmlformats.org/officeDocument/2006/relationships" r:id="rId4"/>
          </xdr:cNvPr>
          <xdr:cNvSpPr/>
        </xdr:nvSpPr>
        <xdr:spPr>
          <a:xfrm>
            <a:off x="2796468" y="1086976"/>
            <a:ext cx="1486922"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sp macro="" textlink="">
        <xdr:nvSpPr>
          <xdr:cNvPr id="42" name="Rectangle à coins arrondis 41">
            <a:hlinkClick xmlns:r="http://schemas.openxmlformats.org/officeDocument/2006/relationships" r:id="rId14"/>
          </xdr:cNvPr>
          <xdr:cNvSpPr/>
        </xdr:nvSpPr>
        <xdr:spPr>
          <a:xfrm>
            <a:off x="46056" y="1120589"/>
            <a:ext cx="1584000"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952499</xdr:colOff>
      <xdr:row>95</xdr:row>
      <xdr:rowOff>27214</xdr:rowOff>
    </xdr:from>
    <xdr:to>
      <xdr:col>6</xdr:col>
      <xdr:colOff>916714</xdr:colOff>
      <xdr:row>96</xdr:row>
      <xdr:rowOff>16714</xdr:rowOff>
    </xdr:to>
    <xdr:sp macro="" textlink="">
      <xdr:nvSpPr>
        <xdr:cNvPr id="18" name="Rectangle à coins arrondis 17"/>
        <xdr:cNvSpPr/>
      </xdr:nvSpPr>
      <xdr:spPr>
        <a:xfrm>
          <a:off x="9769928" y="18587357"/>
          <a:ext cx="1080000" cy="180000"/>
        </a:xfrm>
        <a:prstGeom prst="wedgeRoundRectCallout">
          <a:avLst>
            <a:gd name="adj1" fmla="val -61622"/>
            <a:gd name="adj2" fmla="val -3646"/>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9</xdr:col>
      <xdr:colOff>938893</xdr:colOff>
      <xdr:row>95</xdr:row>
      <xdr:rowOff>13607</xdr:rowOff>
    </xdr:from>
    <xdr:to>
      <xdr:col>10</xdr:col>
      <xdr:colOff>903108</xdr:colOff>
      <xdr:row>96</xdr:row>
      <xdr:rowOff>3107</xdr:rowOff>
    </xdr:to>
    <xdr:sp macro="" textlink="">
      <xdr:nvSpPr>
        <xdr:cNvPr id="22" name="Rectangle à coins arrondis 21"/>
        <xdr:cNvSpPr/>
      </xdr:nvSpPr>
      <xdr:spPr>
        <a:xfrm>
          <a:off x="12763500" y="18573750"/>
          <a:ext cx="1080000" cy="180000"/>
        </a:xfrm>
        <a:prstGeom prst="wedgeRoundRectCallout">
          <a:avLst>
            <a:gd name="adj1" fmla="val -61622"/>
            <a:gd name="adj2" fmla="val -3646"/>
            <a:gd name="adj3" fmla="val 16667"/>
          </a:avLst>
        </a:prstGeom>
        <a:solidFill>
          <a:srgbClr val="FFFFCC"/>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Nouveauté 2022</a:t>
          </a:r>
        </a:p>
      </xdr:txBody>
    </xdr:sp>
    <xdr:clientData/>
  </xdr:twoCellAnchor>
  <xdr:twoCellAnchor editAs="oneCell">
    <xdr:from>
      <xdr:col>16</xdr:col>
      <xdr:colOff>13546</xdr:colOff>
      <xdr:row>18</xdr:row>
      <xdr:rowOff>115206</xdr:rowOff>
    </xdr:from>
    <xdr:to>
      <xdr:col>19</xdr:col>
      <xdr:colOff>57046</xdr:colOff>
      <xdr:row>21</xdr:row>
      <xdr:rowOff>120431</xdr:rowOff>
    </xdr:to>
    <xdr:sp macro="" textlink="">
      <xdr:nvSpPr>
        <xdr:cNvPr id="15" name="ZoneTexte 14">
          <a:hlinkClick xmlns:r="http://schemas.openxmlformats.org/officeDocument/2006/relationships" r:id="rId1"/>
        </xdr:cNvPr>
        <xdr:cNvSpPr txBox="1"/>
      </xdr:nvSpPr>
      <xdr:spPr>
        <a:xfrm>
          <a:off x="13715939" y="5040992"/>
          <a:ext cx="2520000" cy="720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lang="fr-FR" sz="1100">
              <a:solidFill>
                <a:srgbClr val="FF0000"/>
              </a:solidFill>
              <a:effectLst/>
              <a:latin typeface="+mn-lt"/>
              <a:ea typeface="+mn-ea"/>
              <a:cs typeface="+mn-cs"/>
            </a:rPr>
            <a:t>Cliquer</a:t>
          </a:r>
          <a:r>
            <a:rPr lang="fr-FR" sz="1100" baseline="0">
              <a:solidFill>
                <a:srgbClr val="FF0000"/>
              </a:solidFill>
              <a:effectLst/>
              <a:latin typeface="+mn-lt"/>
              <a:ea typeface="+mn-ea"/>
              <a:cs typeface="+mn-cs"/>
            </a:rPr>
            <a:t> ici pour </a:t>
          </a:r>
          <a:r>
            <a:rPr lang="fr-FR" sz="1100">
              <a:solidFill>
                <a:srgbClr val="FF0000"/>
              </a:solidFill>
              <a:effectLst/>
              <a:latin typeface="+mn-lt"/>
              <a:ea typeface="+mn-ea"/>
              <a:cs typeface="+mn-cs"/>
            </a:rPr>
            <a:t>renseigner la fiche 6a </a:t>
          </a:r>
          <a:br>
            <a:rPr lang="fr-FR" sz="1100">
              <a:solidFill>
                <a:srgbClr val="FF0000"/>
              </a:solidFill>
              <a:effectLst/>
              <a:latin typeface="+mn-lt"/>
              <a:ea typeface="+mn-ea"/>
              <a:cs typeface="+mn-cs"/>
            </a:rPr>
          </a:br>
          <a:r>
            <a:rPr lang="fr-FR" sz="1100">
              <a:solidFill>
                <a:srgbClr val="FF0000"/>
              </a:solidFill>
              <a:effectLst/>
              <a:latin typeface="+mn-lt"/>
              <a:ea typeface="+mn-ea"/>
              <a:cs typeface="+mn-cs"/>
            </a:rPr>
            <a:t>e</a:t>
          </a:r>
          <a:r>
            <a:rPr lang="fr-FR" sz="1100">
              <a:solidFill>
                <a:srgbClr val="FF0000"/>
              </a:solidFill>
            </a:rPr>
            <a:t>n</a:t>
          </a:r>
          <a:r>
            <a:rPr lang="fr-FR" sz="1100" baseline="0">
              <a:solidFill>
                <a:srgbClr val="FF0000"/>
              </a:solidFill>
            </a:rPr>
            <a:t> cas de </a:t>
          </a:r>
          <a:r>
            <a:rPr lang="fr-FR" sz="1100">
              <a:solidFill>
                <a:srgbClr val="FF0000"/>
              </a:solidFill>
            </a:rPr>
            <a:t>part non éligible </a:t>
          </a:r>
          <a:r>
            <a:rPr lang="fr-FR" sz="1100">
              <a:solidFill>
                <a:srgbClr val="FF0000"/>
              </a:solidFill>
              <a:effectLst/>
              <a:latin typeface="+mn-lt"/>
              <a:ea typeface="+mn-ea"/>
              <a:cs typeface="+mn-cs"/>
            </a:rPr>
            <a:t>dans l'opération </a:t>
          </a:r>
          <a:r>
            <a:rPr lang="fr-FR" sz="1100">
              <a:solidFill>
                <a:srgbClr val="FF0000"/>
              </a:solidFill>
            </a:rPr>
            <a:t/>
          </a:r>
          <a:br>
            <a:rPr lang="fr-FR" sz="1100">
              <a:solidFill>
                <a:srgbClr val="FF0000"/>
              </a:solidFill>
            </a:rPr>
          </a:br>
          <a:r>
            <a:rPr lang="fr-FR" sz="1100">
              <a:solidFill>
                <a:srgbClr val="FF0000"/>
              </a:solidFill>
            </a:rPr>
            <a:t>(par exemple un foyer de vie, des activités non médicalisées…)</a:t>
          </a:r>
        </a:p>
      </xdr:txBody>
    </xdr:sp>
    <xdr:clientData fPrintsWithSheet="0"/>
  </xdr:twoCellAnchor>
  <xdr:twoCellAnchor editAs="absolute">
    <xdr:from>
      <xdr:col>0</xdr:col>
      <xdr:colOff>40821</xdr:colOff>
      <xdr:row>0</xdr:row>
      <xdr:rowOff>40821</xdr:rowOff>
    </xdr:from>
    <xdr:to>
      <xdr:col>2</xdr:col>
      <xdr:colOff>1563000</xdr:colOff>
      <xdr:row>1</xdr:row>
      <xdr:rowOff>245464</xdr:rowOff>
    </xdr:to>
    <xdr:sp macro="" textlink="">
      <xdr:nvSpPr>
        <xdr:cNvPr id="24" name="ZoneTexte 23"/>
        <xdr:cNvSpPr txBox="1"/>
      </xdr:nvSpPr>
      <xdr:spPr>
        <a:xfrm>
          <a:off x="40821" y="40821"/>
          <a:ext cx="1944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a:solidFill>
                <a:srgbClr val="FF0000"/>
              </a:solidFill>
            </a:rPr>
            <a:t>COMPLETER SEULEMENT LES CELLULES BLANCHES</a:t>
          </a:r>
        </a:p>
      </xdr:txBody>
    </xdr:sp>
    <xdr:clientData fPrintsWithSheet="0"/>
  </xdr:twoCellAnchor>
  <xdr:twoCellAnchor editAs="absolute">
    <xdr:from>
      <xdr:col>20</xdr:col>
      <xdr:colOff>1106042</xdr:colOff>
      <xdr:row>0</xdr:row>
      <xdr:rowOff>40821</xdr:rowOff>
    </xdr:from>
    <xdr:to>
      <xdr:col>22</xdr:col>
      <xdr:colOff>149685</xdr:colOff>
      <xdr:row>1</xdr:row>
      <xdr:rowOff>245477</xdr:rowOff>
    </xdr:to>
    <xdr:grpSp>
      <xdr:nvGrpSpPr>
        <xdr:cNvPr id="25" name="Groupe 24"/>
        <xdr:cNvGrpSpPr/>
      </xdr:nvGrpSpPr>
      <xdr:grpSpPr>
        <a:xfrm>
          <a:off x="17453323" y="40821"/>
          <a:ext cx="1412987" cy="502312"/>
          <a:chOff x="10442614" y="123264"/>
          <a:chExt cx="1409294" cy="505397"/>
        </a:xfrm>
      </xdr:grpSpPr>
      <xdr:pic>
        <xdr:nvPicPr>
          <xdr:cNvPr id="36" name="Image 35" descr="CNSA LOGO DEF QUADRI"/>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78" t="14753" r="4705" b="19178"/>
          <a:stretch/>
        </xdr:blipFill>
        <xdr:spPr bwMode="auto">
          <a:xfrm>
            <a:off x="10442614" y="123264"/>
            <a:ext cx="765567" cy="505397"/>
          </a:xfrm>
          <a:prstGeom prst="rect">
            <a:avLst/>
          </a:prstGeom>
          <a:solidFill>
            <a:schemeClr val="bg1"/>
          </a:solidFill>
          <a:ln>
            <a:noFill/>
          </a:ln>
        </xdr:spPr>
      </xdr:pic>
      <xdr:pic>
        <xdr:nvPicPr>
          <xdr:cNvPr id="39" name="Image 9" descr="logoARS_PL150dpi_ss-bandeau"/>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698" r="-487"/>
          <a:stretch/>
        </xdr:blipFill>
        <xdr:spPr bwMode="auto">
          <a:xfrm>
            <a:off x="11159739" y="123264"/>
            <a:ext cx="692169" cy="505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9</xdr:col>
      <xdr:colOff>517071</xdr:colOff>
      <xdr:row>9</xdr:row>
      <xdr:rowOff>54429</xdr:rowOff>
    </xdr:from>
    <xdr:to>
      <xdr:col>13</xdr:col>
      <xdr:colOff>471535</xdr:colOff>
      <xdr:row>9</xdr:row>
      <xdr:rowOff>224904</xdr:rowOff>
    </xdr:to>
    <xdr:sp macro="" textlink="">
      <xdr:nvSpPr>
        <xdr:cNvPr id="41" name="Rectangle à coins arrondis 40"/>
        <xdr:cNvSpPr/>
      </xdr:nvSpPr>
      <xdr:spPr>
        <a:xfrm>
          <a:off x="8341178" y="3143250"/>
          <a:ext cx="2880000" cy="170475"/>
        </a:xfrm>
        <a:prstGeom prst="wedgeRoundRectCallout">
          <a:avLst>
            <a:gd name="adj1" fmla="val -45085"/>
            <a:gd name="adj2" fmla="val 88958"/>
            <a:gd name="adj3" fmla="val 16667"/>
          </a:avLst>
        </a:prstGeom>
        <a:solidFill>
          <a:srgbClr val="99CCFF"/>
        </a:solidFill>
        <a:ln>
          <a:solidFill>
            <a:srgbClr val="7777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i="1">
              <a:solidFill>
                <a:srgbClr val="777777"/>
              </a:solidFill>
            </a:rPr>
            <a:t>Document spécifique</a:t>
          </a:r>
          <a:r>
            <a:rPr lang="fr-FR" sz="1100" i="1" baseline="0">
              <a:solidFill>
                <a:srgbClr val="777777"/>
              </a:solidFill>
            </a:rPr>
            <a:t> requis en Pays de la Loire</a:t>
          </a:r>
          <a:endParaRPr lang="fr-FR" sz="1100" i="1">
            <a:solidFill>
              <a:srgbClr val="777777"/>
            </a:solidFill>
          </a:endParaRPr>
        </a:p>
      </xdr:txBody>
    </xdr:sp>
    <xdr:clientData/>
  </xdr:twoCellAnchor>
  <xdr:twoCellAnchor editAs="oneCell">
    <xdr:from>
      <xdr:col>1</xdr:col>
      <xdr:colOff>0</xdr:colOff>
      <xdr:row>103</xdr:row>
      <xdr:rowOff>0</xdr:rowOff>
    </xdr:from>
    <xdr:to>
      <xdr:col>2</xdr:col>
      <xdr:colOff>1196692</xdr:colOff>
      <xdr:row>103</xdr:row>
      <xdr:rowOff>252000</xdr:rowOff>
    </xdr:to>
    <xdr:sp macro="" textlink="">
      <xdr:nvSpPr>
        <xdr:cNvPr id="16" name="Rectangle à coins arrondis 15">
          <a:hlinkClick xmlns:r="http://schemas.openxmlformats.org/officeDocument/2006/relationships" r:id="rId4"/>
        </xdr:cNvPr>
        <xdr:cNvSpPr/>
      </xdr:nvSpPr>
      <xdr:spPr>
        <a:xfrm>
          <a:off x="178594" y="26205656"/>
          <a:ext cx="144672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clientData/>
  </xdr:twoCellAnchor>
  <xdr:twoCellAnchor editAs="oneCell">
    <xdr:from>
      <xdr:col>20</xdr:col>
      <xdr:colOff>929880</xdr:colOff>
      <xdr:row>103</xdr:row>
      <xdr:rowOff>0</xdr:rowOff>
    </xdr:from>
    <xdr:to>
      <xdr:col>22</xdr:col>
      <xdr:colOff>8940</xdr:colOff>
      <xdr:row>103</xdr:row>
      <xdr:rowOff>252000</xdr:rowOff>
    </xdr:to>
    <xdr:sp macro="" textlink="">
      <xdr:nvSpPr>
        <xdr:cNvPr id="21" name="Rectangle à coins arrondis 20">
          <a:hlinkClick xmlns:r="http://schemas.openxmlformats.org/officeDocument/2006/relationships" r:id="rId5"/>
        </xdr:cNvPr>
        <xdr:cNvSpPr/>
      </xdr:nvSpPr>
      <xdr:spPr>
        <a:xfrm>
          <a:off x="17277161" y="26205656"/>
          <a:ext cx="1448404"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clientData/>
  </xdr:twoCellAnchor>
  <xdr:twoCellAnchor editAs="absolute">
    <xdr:from>
      <xdr:col>1</xdr:col>
      <xdr:colOff>0</xdr:colOff>
      <xdr:row>3</xdr:row>
      <xdr:rowOff>28154</xdr:rowOff>
    </xdr:from>
    <xdr:to>
      <xdr:col>17</xdr:col>
      <xdr:colOff>1009812</xdr:colOff>
      <xdr:row>4</xdr:row>
      <xdr:rowOff>526446</xdr:rowOff>
    </xdr:to>
    <xdr:grpSp>
      <xdr:nvGrpSpPr>
        <xdr:cNvPr id="2" name="Groupe 1"/>
        <xdr:cNvGrpSpPr/>
      </xdr:nvGrpSpPr>
      <xdr:grpSpPr>
        <a:xfrm>
          <a:off x="178594" y="671092"/>
          <a:ext cx="14690093" cy="1641292"/>
          <a:chOff x="178594" y="671092"/>
          <a:chExt cx="14690093" cy="1641292"/>
        </a:xfrm>
      </xdr:grpSpPr>
      <xdr:cxnSp macro="">
        <xdr:nvCxnSpPr>
          <xdr:cNvPr id="50" name="Connecteur droit 49"/>
          <xdr:cNvCxnSpPr>
            <a:stCxn id="51" idx="3"/>
            <a:endCxn id="59" idx="1"/>
          </xdr:cNvCxnSpPr>
        </xdr:nvCxnSpPr>
        <xdr:spPr>
          <a:xfrm flipV="1">
            <a:off x="6352582" y="1211092"/>
            <a:ext cx="6051357" cy="3432"/>
          </a:xfrm>
          <a:prstGeom prst="line">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51" name="Rectangle à coins arrondis 50">
            <a:hlinkClick xmlns:r="http://schemas.openxmlformats.org/officeDocument/2006/relationships" r:id="rId6"/>
          </xdr:cNvPr>
          <xdr:cNvSpPr/>
        </xdr:nvSpPr>
        <xdr:spPr>
          <a:xfrm>
            <a:off x="5438565" y="674524"/>
            <a:ext cx="914017"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1 : présentation du dossier</a:t>
            </a:r>
          </a:p>
        </xdr:txBody>
      </xdr:sp>
      <xdr:sp macro="" textlink="">
        <xdr:nvSpPr>
          <xdr:cNvPr id="52" name="Rectangle à coins arrondis 51">
            <a:hlinkClick xmlns:r="http://schemas.openxmlformats.org/officeDocument/2006/relationships" r:id="rId7"/>
          </xdr:cNvPr>
          <xdr:cNvSpPr/>
        </xdr:nvSpPr>
        <xdr:spPr>
          <a:xfrm>
            <a:off x="6435973" y="673124"/>
            <a:ext cx="910393"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2 : identité de l'établissement et des intervenants</a:t>
            </a:r>
          </a:p>
        </xdr:txBody>
      </xdr:sp>
      <xdr:sp macro="" textlink="">
        <xdr:nvSpPr>
          <xdr:cNvPr id="54" name="Rectangle à coins arrondis 53">
            <a:hlinkClick xmlns:r="http://schemas.openxmlformats.org/officeDocument/2006/relationships" r:id="rId8"/>
          </xdr:cNvPr>
          <xdr:cNvSpPr/>
        </xdr:nvSpPr>
        <xdr:spPr>
          <a:xfrm>
            <a:off x="7431416" y="673824"/>
            <a:ext cx="912893"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3 : informations techniques sur l'opération</a:t>
            </a:r>
          </a:p>
        </xdr:txBody>
      </xdr:sp>
      <xdr:sp macro="" textlink="">
        <xdr:nvSpPr>
          <xdr:cNvPr id="55" name="Rectangle à coins arrondis 54">
            <a:hlinkClick xmlns:r="http://schemas.openxmlformats.org/officeDocument/2006/relationships" r:id="rId4"/>
          </xdr:cNvPr>
          <xdr:cNvSpPr/>
        </xdr:nvSpPr>
        <xdr:spPr>
          <a:xfrm>
            <a:off x="8428386" y="672424"/>
            <a:ext cx="911518"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4 : état des lieux et projection du capacitaire et des surfaces</a:t>
            </a:r>
          </a:p>
        </xdr:txBody>
      </xdr:sp>
      <xdr:sp macro="" textlink="">
        <xdr:nvSpPr>
          <xdr:cNvPr id="56" name="Rectangle à coins arrondis 55">
            <a:hlinkClick xmlns:r="http://schemas.openxmlformats.org/officeDocument/2006/relationships" r:id="rId9"/>
          </xdr:cNvPr>
          <xdr:cNvSpPr/>
        </xdr:nvSpPr>
        <xdr:spPr>
          <a:xfrm>
            <a:off x="9419070" y="673124"/>
            <a:ext cx="911206" cy="10800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chemeClr val="tx1"/>
                </a:solidFill>
              </a:rPr>
              <a:t>Fiche 5 : coût de l'opération </a:t>
            </a:r>
            <a:r>
              <a:rPr lang="fr-FR" sz="800">
                <a:solidFill>
                  <a:schemeClr val="tx1"/>
                </a:solidFill>
              </a:rPr>
              <a:t>(dont </a:t>
            </a:r>
            <a:r>
              <a:rPr lang="fr-FR" sz="800" baseline="0">
                <a:solidFill>
                  <a:schemeClr val="tx1"/>
                </a:solidFill>
              </a:rPr>
              <a:t> périmètre non éligible</a:t>
            </a:r>
            <a:r>
              <a:rPr lang="fr-FR" sz="800">
                <a:solidFill>
                  <a:schemeClr val="tx1"/>
                </a:solidFill>
              </a:rPr>
              <a:t>)</a:t>
            </a:r>
            <a:endParaRPr lang="fr-FR" sz="1100">
              <a:solidFill>
                <a:schemeClr val="tx1"/>
              </a:solidFill>
            </a:endParaRPr>
          </a:p>
        </xdr:txBody>
      </xdr:sp>
      <xdr:sp macro="" textlink="">
        <xdr:nvSpPr>
          <xdr:cNvPr id="57" name="Rectangle à coins arrondis 56">
            <a:hlinkClick xmlns:r="http://schemas.openxmlformats.org/officeDocument/2006/relationships" r:id="rId5"/>
          </xdr:cNvPr>
          <xdr:cNvSpPr/>
        </xdr:nvSpPr>
        <xdr:spPr>
          <a:xfrm>
            <a:off x="10412183" y="673124"/>
            <a:ext cx="905896"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6 : </a:t>
            </a:r>
            <a:br>
              <a:rPr lang="fr-FR" sz="1100">
                <a:solidFill>
                  <a:srgbClr val="969696"/>
                </a:solidFill>
              </a:rPr>
            </a:br>
            <a:r>
              <a:rPr lang="fr-FR" sz="1100">
                <a:solidFill>
                  <a:srgbClr val="969696"/>
                </a:solidFill>
              </a:rPr>
              <a:t>plan de financement de l'opération</a:t>
            </a:r>
          </a:p>
        </xdr:txBody>
      </xdr:sp>
      <xdr:sp macro="" textlink="">
        <xdr:nvSpPr>
          <xdr:cNvPr id="58" name="Rectangle à coins arrondis 57">
            <a:hlinkClick xmlns:r="http://schemas.openxmlformats.org/officeDocument/2006/relationships" r:id="rId10"/>
          </xdr:cNvPr>
          <xdr:cNvSpPr/>
        </xdr:nvSpPr>
        <xdr:spPr>
          <a:xfrm>
            <a:off x="11403267" y="674593"/>
            <a:ext cx="914017"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7 : attestation</a:t>
            </a:r>
            <a:r>
              <a:rPr lang="fr-FR" sz="1100" baseline="0">
                <a:solidFill>
                  <a:srgbClr val="969696"/>
                </a:solidFill>
              </a:rPr>
              <a:t> du demandeur</a:t>
            </a:r>
            <a:endParaRPr lang="fr-FR" sz="1100">
              <a:solidFill>
                <a:srgbClr val="969696"/>
              </a:solidFill>
            </a:endParaRPr>
          </a:p>
        </xdr:txBody>
      </xdr:sp>
      <xdr:sp macro="" textlink="">
        <xdr:nvSpPr>
          <xdr:cNvPr id="59" name="Rectangle à coins arrondis 58">
            <a:hlinkClick xmlns:r="http://schemas.openxmlformats.org/officeDocument/2006/relationships" r:id="rId11"/>
          </xdr:cNvPr>
          <xdr:cNvSpPr/>
        </xdr:nvSpPr>
        <xdr:spPr>
          <a:xfrm>
            <a:off x="12403939" y="671092"/>
            <a:ext cx="911206" cy="1080000"/>
          </a:xfrm>
          <a:prstGeom prst="roundRect">
            <a:avLst/>
          </a:prstGeom>
          <a:solidFill>
            <a:schemeClr val="accent3">
              <a:lumMod val="40000"/>
              <a:lumOff val="60000"/>
            </a:schemeClr>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rgbClr val="969696"/>
                </a:solidFill>
              </a:rPr>
              <a:t>Fiche 8 : récapitulatif de la demande</a:t>
            </a:r>
          </a:p>
        </xdr:txBody>
      </xdr:sp>
      <xdr:sp macro="" textlink="">
        <xdr:nvSpPr>
          <xdr:cNvPr id="61" name="Rectangle à coins arrondis 60">
            <a:hlinkClick xmlns:r="http://schemas.openxmlformats.org/officeDocument/2006/relationships" r:id="rId12"/>
          </xdr:cNvPr>
          <xdr:cNvSpPr/>
        </xdr:nvSpPr>
        <xdr:spPr>
          <a:xfrm>
            <a:off x="188716" y="1177389"/>
            <a:ext cx="1585882" cy="43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 ici les</a:t>
            </a:r>
            <a:r>
              <a:rPr lang="fr-FR" sz="1000" i="1" baseline="0">
                <a:solidFill>
                  <a:sysClr val="windowText" lastClr="000000"/>
                </a:solidFill>
              </a:rPr>
              <a:t> critères d'éligibilité</a:t>
            </a:r>
            <a:endParaRPr lang="fr-FR" sz="1000" i="1">
              <a:solidFill>
                <a:sysClr val="windowText" lastClr="000000"/>
              </a:solidFill>
            </a:endParaRPr>
          </a:p>
        </xdr:txBody>
      </xdr:sp>
      <xdr:sp macro="" textlink="">
        <xdr:nvSpPr>
          <xdr:cNvPr id="62" name="Rectangle à coins arrondis 61">
            <a:hlinkClick xmlns:r="http://schemas.openxmlformats.org/officeDocument/2006/relationships" r:id="rId13"/>
          </xdr:cNvPr>
          <xdr:cNvSpPr/>
        </xdr:nvSpPr>
        <xdr:spPr>
          <a:xfrm>
            <a:off x="188716" y="785810"/>
            <a:ext cx="1585882" cy="252000"/>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Retourner à la page d'accueil</a:t>
            </a:r>
          </a:p>
        </xdr:txBody>
      </xdr:sp>
      <xdr:sp macro="" textlink="">
        <xdr:nvSpPr>
          <xdr:cNvPr id="64" name="Rectangle à coins arrondis 63">
            <a:hlinkClick xmlns:r="http://schemas.openxmlformats.org/officeDocument/2006/relationships" r:id="rId14"/>
          </xdr:cNvPr>
          <xdr:cNvSpPr/>
        </xdr:nvSpPr>
        <xdr:spPr>
          <a:xfrm>
            <a:off x="178594" y="1761846"/>
            <a:ext cx="1589318" cy="431999"/>
          </a:xfrm>
          <a:prstGeom prst="roundRect">
            <a:avLst/>
          </a:prstGeom>
          <a:solidFill>
            <a:srgbClr val="99CCFF"/>
          </a:solidFill>
          <a:ln>
            <a:solidFill>
              <a:srgbClr val="9696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000" i="1">
                <a:solidFill>
                  <a:sysClr val="windowText" lastClr="000000"/>
                </a:solidFill>
              </a:rPr>
              <a:t>Consulter</a:t>
            </a:r>
            <a:r>
              <a:rPr lang="fr-FR" sz="1000" i="1" baseline="0">
                <a:solidFill>
                  <a:sysClr val="windowText" lastClr="000000"/>
                </a:solidFill>
              </a:rPr>
              <a:t> ici la l</a:t>
            </a:r>
            <a:r>
              <a:rPr lang="fr-FR" sz="1000" i="1">
                <a:solidFill>
                  <a:sysClr val="windowText" lastClr="000000"/>
                </a:solidFill>
              </a:rPr>
              <a:t>iste complète</a:t>
            </a:r>
            <a:r>
              <a:rPr lang="fr-FR" sz="1000" i="1" baseline="0">
                <a:solidFill>
                  <a:sysClr val="windowText" lastClr="000000"/>
                </a:solidFill>
              </a:rPr>
              <a:t> </a:t>
            </a:r>
            <a:r>
              <a:rPr lang="fr-FR" sz="1000" i="1">
                <a:solidFill>
                  <a:sysClr val="windowText" lastClr="000000"/>
                </a:solidFill>
              </a:rPr>
              <a:t>des pièces à joindre</a:t>
            </a:r>
          </a:p>
        </xdr:txBody>
      </xdr:sp>
      <xdr:sp macro="" textlink="">
        <xdr:nvSpPr>
          <xdr:cNvPr id="65" name="Rectangle à coins arrondis 64">
            <a:hlinkClick xmlns:r="http://schemas.openxmlformats.org/officeDocument/2006/relationships" r:id="rId1"/>
          </xdr:cNvPr>
          <xdr:cNvSpPr/>
        </xdr:nvSpPr>
        <xdr:spPr>
          <a:xfrm>
            <a:off x="10065681" y="1880384"/>
            <a:ext cx="2896669" cy="432000"/>
          </a:xfrm>
          <a:prstGeom prst="roundRect">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fr-FR" sz="1100">
                <a:solidFill>
                  <a:srgbClr val="969696"/>
                </a:solidFill>
              </a:rPr>
              <a:t>Fiche 5a : le cas échéant, périmètre non éligible au sein de l'opération et clé de répartition</a:t>
            </a:r>
          </a:p>
        </xdr:txBody>
      </xdr:sp>
      <xdr:cxnSp macro="">
        <xdr:nvCxnSpPr>
          <xdr:cNvPr id="66" name="Connecteur droit 28"/>
          <xdr:cNvCxnSpPr>
            <a:stCxn id="56" idx="2"/>
            <a:endCxn id="65" idx="1"/>
          </xdr:cNvCxnSpPr>
        </xdr:nvCxnSpPr>
        <xdr:spPr>
          <a:xfrm rot="16200000" flipH="1">
            <a:off x="9798547" y="1829250"/>
            <a:ext cx="343260" cy="191008"/>
          </a:xfrm>
          <a:prstGeom prst="bentConnector2">
            <a:avLst/>
          </a:prstGeom>
          <a:ln w="38100">
            <a:solidFill>
              <a:srgbClr val="969696"/>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Rectangle à coins arrondis 32">
            <a:hlinkClick xmlns:r="http://schemas.openxmlformats.org/officeDocument/2006/relationships" r:id="rId5"/>
          </xdr:cNvPr>
          <xdr:cNvSpPr/>
        </xdr:nvSpPr>
        <xdr:spPr>
          <a:xfrm>
            <a:off x="13380594" y="678660"/>
            <a:ext cx="148809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rPr>
              <a:t>Page suivante    </a:t>
            </a:r>
            <a:r>
              <a:rPr lang="fr-FR" sz="1100">
                <a:solidFill>
                  <a:sysClr val="windowText" lastClr="000000"/>
                </a:solidFill>
                <a:sym typeface="Wingdings"/>
              </a:rPr>
              <a:t></a:t>
            </a:r>
            <a:endParaRPr lang="fr-FR" sz="1100">
              <a:solidFill>
                <a:sysClr val="windowText" lastClr="000000"/>
              </a:solidFill>
            </a:endParaRPr>
          </a:p>
        </xdr:txBody>
      </xdr:sp>
      <xdr:sp macro="" textlink="">
        <xdr:nvSpPr>
          <xdr:cNvPr id="34" name="Rectangle à coins arrondis 33">
            <a:hlinkClick xmlns:r="http://schemas.openxmlformats.org/officeDocument/2006/relationships" r:id="rId4"/>
          </xdr:cNvPr>
          <xdr:cNvSpPr/>
        </xdr:nvSpPr>
        <xdr:spPr>
          <a:xfrm>
            <a:off x="3881423" y="689866"/>
            <a:ext cx="1488093" cy="2520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FR" sz="1100">
                <a:solidFill>
                  <a:sysClr val="windowText" lastClr="000000"/>
                </a:solidFill>
                <a:sym typeface="Wingdings"/>
              </a:rPr>
              <a:t></a:t>
            </a:r>
            <a:r>
              <a:rPr lang="fr-FR" sz="1100">
                <a:solidFill>
                  <a:sysClr val="windowText" lastClr="000000"/>
                </a:solidFill>
              </a:rPr>
              <a:t>    Page précédente</a:t>
            </a:r>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cnsa.fr/documentation/2022_-_cnsa_-_instruction_technique_pai_ph.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nsa.fr/documentation/2022_-_cnsa_-_instruction_technique_pai_ph.pdf" TargetMode="External"/><Relationship Id="rId1" Type="http://schemas.openxmlformats.org/officeDocument/2006/relationships/hyperlink" Target="https://www.legifrance.gouv.fr/affichTexteArticle.do;jsessionid=7A8D1D9967EB25B348E5ED5E26323E44.tplgfr23s_1?idArticle=LEGIARTI000025624087&amp;cidTexte=LEGITEXT000020491551&amp;dateTexte=20120316"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S10"/>
  <sheetViews>
    <sheetView workbookViewId="0"/>
  </sheetViews>
  <sheetFormatPr baseColWidth="10" defaultColWidth="11.42578125" defaultRowHeight="15" x14ac:dyDescent="0.25"/>
  <cols>
    <col min="1" max="1" width="2.7109375" style="2" customWidth="1"/>
    <col min="2" max="2" width="8.7109375" style="63" customWidth="1"/>
    <col min="3" max="4" width="20.7109375" style="63" customWidth="1"/>
    <col min="5" max="5" width="2.7109375" style="2" customWidth="1"/>
    <col min="6" max="6" width="16.7109375" style="2" customWidth="1"/>
    <col min="7" max="7" width="2.7109375" style="2" customWidth="1"/>
    <col min="8" max="8" width="33.7109375" style="2" customWidth="1"/>
    <col min="9" max="9" width="4.7109375" style="2" customWidth="1"/>
    <col min="10" max="10" width="2.7109375" style="2" customWidth="1"/>
    <col min="11" max="11" width="20.7109375" style="2" customWidth="1"/>
    <col min="12" max="12" width="2.7109375" style="2" customWidth="1"/>
    <col min="13" max="13" width="10.7109375" style="2" customWidth="1"/>
    <col min="14" max="14" width="2.7109375" style="2" customWidth="1"/>
    <col min="15" max="15" width="18.7109375" style="2" customWidth="1"/>
    <col min="16" max="16" width="2.7109375" style="2" customWidth="1"/>
    <col min="17" max="17" width="12.7109375" style="2" customWidth="1"/>
    <col min="18" max="18" width="2.7109375" style="2" customWidth="1"/>
    <col min="19" max="19" width="30.7109375" style="2" customWidth="1"/>
    <col min="20" max="20" width="2.7109375" style="2" customWidth="1"/>
    <col min="21" max="16384" width="11.42578125" style="2"/>
  </cols>
  <sheetData>
    <row r="2" spans="2:19" s="564" customFormat="1" ht="11.25" x14ac:dyDescent="0.25">
      <c r="B2" s="563"/>
      <c r="C2" s="563"/>
      <c r="D2" s="563"/>
      <c r="O2" s="564" t="s">
        <v>387</v>
      </c>
      <c r="Q2" s="564" t="s">
        <v>376</v>
      </c>
      <c r="S2" s="564" t="s">
        <v>377</v>
      </c>
    </row>
    <row r="3" spans="2:19" ht="45" x14ac:dyDescent="0.25">
      <c r="B3" s="345" t="s">
        <v>28</v>
      </c>
      <c r="C3" s="345" t="s">
        <v>296</v>
      </c>
      <c r="D3" s="345" t="s">
        <v>278</v>
      </c>
      <c r="F3" s="61" t="s">
        <v>84</v>
      </c>
      <c r="H3" s="61" t="s">
        <v>18</v>
      </c>
      <c r="I3" s="62"/>
      <c r="K3" s="61" t="s">
        <v>19</v>
      </c>
      <c r="M3" s="61" t="s">
        <v>232</v>
      </c>
      <c r="O3" s="61" t="s">
        <v>375</v>
      </c>
      <c r="Q3" s="61" t="s">
        <v>375</v>
      </c>
      <c r="S3" s="61" t="s">
        <v>383</v>
      </c>
    </row>
    <row r="5" spans="2:19" x14ac:dyDescent="0.25">
      <c r="B5" s="346">
        <v>2022</v>
      </c>
      <c r="C5" s="347" t="str">
        <f>"31 août "&amp;$B$5</f>
        <v>31 août 2022</v>
      </c>
      <c r="D5" s="347" t="str">
        <f>"15 novembre "&amp;$B$5</f>
        <v>15 novembre 2022</v>
      </c>
      <c r="F5" s="60" t="str">
        <f>'1_Présentation'!F15</f>
        <v>Personnes en situation de handicap</v>
      </c>
      <c r="H5" s="60" t="s">
        <v>20</v>
      </c>
      <c r="I5" s="60" t="s">
        <v>26</v>
      </c>
      <c r="K5" s="60" t="s">
        <v>21</v>
      </c>
      <c r="M5" s="60" t="s">
        <v>233</v>
      </c>
      <c r="O5" s="60" t="s">
        <v>388</v>
      </c>
      <c r="Q5" s="60" t="s">
        <v>7</v>
      </c>
      <c r="S5" s="562" t="s">
        <v>234</v>
      </c>
    </row>
    <row r="6" spans="2:19" x14ac:dyDescent="0.25">
      <c r="H6" s="60" t="s">
        <v>76</v>
      </c>
      <c r="I6" s="60" t="s">
        <v>27</v>
      </c>
      <c r="K6" s="60" t="s">
        <v>22</v>
      </c>
      <c r="M6" s="60" t="s">
        <v>234</v>
      </c>
      <c r="O6" s="60" t="s">
        <v>389</v>
      </c>
      <c r="Q6" s="60" t="s">
        <v>8</v>
      </c>
      <c r="S6" s="562" t="s">
        <v>380</v>
      </c>
    </row>
    <row r="7" spans="2:19" x14ac:dyDescent="0.25">
      <c r="K7" s="60" t="s">
        <v>23</v>
      </c>
      <c r="O7" s="60" t="s">
        <v>390</v>
      </c>
      <c r="S7" s="562" t="s">
        <v>379</v>
      </c>
    </row>
    <row r="8" spans="2:19" x14ac:dyDescent="0.25">
      <c r="K8" s="60" t="s">
        <v>24</v>
      </c>
      <c r="O8" s="60" t="s">
        <v>391</v>
      </c>
      <c r="S8" s="562" t="s">
        <v>381</v>
      </c>
    </row>
    <row r="9" spans="2:19" x14ac:dyDescent="0.25">
      <c r="K9" s="60" t="s">
        <v>25</v>
      </c>
      <c r="O9" s="60" t="s">
        <v>392</v>
      </c>
      <c r="S9" s="562" t="s">
        <v>378</v>
      </c>
    </row>
    <row r="10" spans="2:19" x14ac:dyDescent="0.25">
      <c r="O10" s="60" t="s">
        <v>393</v>
      </c>
      <c r="S10" s="562" t="s">
        <v>382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I175"/>
  <sheetViews>
    <sheetView showGridLines="0" showRowColHeaders="0" zoomScale="80" zoomScaleNormal="80" zoomScaleSheetLayoutView="65" workbookViewId="0">
      <pane xSplit="5" ySplit="6" topLeftCell="F7" activePane="bottomRight" state="frozen"/>
      <selection pane="topRight"/>
      <selection pane="bottomLeft"/>
      <selection pane="bottomRight" activeCell="F7" sqref="F7"/>
    </sheetView>
  </sheetViews>
  <sheetFormatPr baseColWidth="10" defaultColWidth="0" defaultRowHeight="15" zeroHeight="1" x14ac:dyDescent="0.25"/>
  <cols>
    <col min="1" max="1" width="2.7109375" style="9" customWidth="1"/>
    <col min="2" max="2" width="3.7109375" style="9" customWidth="1"/>
    <col min="3" max="3" width="24.7109375" style="9" customWidth="1"/>
    <col min="4" max="4" width="40.7109375" style="9" customWidth="1"/>
    <col min="5" max="5" width="1.7109375" style="9" customWidth="1"/>
    <col min="6" max="7" width="16.7109375" style="9" customWidth="1"/>
    <col min="8" max="8" width="8.7109375" style="9" customWidth="1"/>
    <col min="9" max="9" width="1.7109375" style="9" customWidth="1"/>
    <col min="10" max="11" width="16.7109375" style="9" customWidth="1"/>
    <col min="12" max="12" width="8.7109375" style="9" customWidth="1"/>
    <col min="13" max="13" width="1.7109375" style="9" customWidth="1"/>
    <col min="14" max="14" width="16.7109375" style="9" customWidth="1"/>
    <col min="15" max="15" width="18.7109375" style="9" customWidth="1"/>
    <col min="16" max="16" width="8.7109375" style="9" customWidth="1"/>
    <col min="17" max="17" width="1.7109375" style="9" customWidth="1"/>
    <col min="18" max="18" width="16.7109375" style="9" customWidth="1"/>
    <col min="19" max="19" width="18.7109375" style="9" customWidth="1"/>
    <col min="20" max="20" width="1.7109375" style="9" customWidth="1"/>
    <col min="21" max="21" width="16.7109375" style="9" customWidth="1"/>
    <col min="22" max="22" width="18.7109375" style="9" customWidth="1"/>
    <col min="23" max="23" width="2.7109375" style="9" customWidth="1"/>
    <col min="24" max="24" width="2.7109375" style="8" customWidth="1"/>
    <col min="25" max="34" width="11.42578125" style="9" hidden="1" customWidth="1"/>
    <col min="35" max="35" width="11.42578125" style="8" hidden="1" customWidth="1"/>
    <col min="36" max="16384" width="0" style="8" hidden="1"/>
  </cols>
  <sheetData>
    <row r="1" spans="1:34" s="427" customFormat="1" ht="23.25" x14ac:dyDescent="0.25">
      <c r="A1" s="333" t="str">
        <f>'1_Présentation'!$A$1</f>
        <v>Demande d’aide à l’investissement immobilier</v>
      </c>
      <c r="B1" s="348"/>
      <c r="C1" s="348"/>
      <c r="D1" s="348"/>
      <c r="E1" s="348"/>
      <c r="F1" s="348"/>
      <c r="G1" s="348"/>
      <c r="H1" s="348"/>
      <c r="I1" s="348"/>
      <c r="J1" s="348"/>
      <c r="K1" s="348"/>
      <c r="L1" s="348"/>
      <c r="M1" s="348"/>
      <c r="N1" s="348"/>
      <c r="O1" s="348"/>
      <c r="P1" s="348"/>
      <c r="Q1" s="348"/>
      <c r="R1" s="348"/>
      <c r="S1" s="348"/>
      <c r="T1" s="348"/>
      <c r="U1" s="348"/>
      <c r="V1" s="348"/>
      <c r="W1" s="426"/>
      <c r="Y1" s="428"/>
      <c r="Z1" s="428"/>
      <c r="AA1" s="428"/>
      <c r="AB1" s="428"/>
      <c r="AC1" s="428"/>
      <c r="AD1" s="428"/>
      <c r="AE1" s="428"/>
      <c r="AF1" s="428"/>
      <c r="AG1" s="428"/>
      <c r="AH1" s="428"/>
    </row>
    <row r="2" spans="1:34" s="431" customFormat="1" ht="21.75" thickBot="1" x14ac:dyDescent="0.3">
      <c r="A2" s="330" t="s">
        <v>490</v>
      </c>
      <c r="B2" s="429"/>
      <c r="C2" s="429"/>
      <c r="D2" s="429"/>
      <c r="E2" s="429"/>
      <c r="F2" s="429"/>
      <c r="G2" s="429"/>
      <c r="H2" s="429"/>
      <c r="I2" s="429"/>
      <c r="J2" s="429"/>
      <c r="K2" s="429"/>
      <c r="L2" s="429"/>
      <c r="M2" s="429"/>
      <c r="N2" s="429"/>
      <c r="O2" s="429"/>
      <c r="P2" s="429"/>
      <c r="Q2" s="429"/>
      <c r="R2" s="429"/>
      <c r="S2" s="429"/>
      <c r="T2" s="429"/>
      <c r="U2" s="429"/>
      <c r="V2" s="429"/>
      <c r="W2" s="430"/>
      <c r="Y2" s="432"/>
      <c r="Z2" s="432"/>
      <c r="AA2" s="432"/>
      <c r="AB2" s="432"/>
      <c r="AC2" s="432"/>
      <c r="AD2" s="432"/>
      <c r="AE2" s="432"/>
      <c r="AF2" s="432"/>
      <c r="AG2" s="432"/>
      <c r="AH2" s="432"/>
    </row>
    <row r="3" spans="1:34" ht="6" customHeight="1" x14ac:dyDescent="0.25">
      <c r="A3" s="141"/>
      <c r="B3" s="381"/>
      <c r="C3" s="392"/>
      <c r="D3" s="381"/>
      <c r="E3" s="129"/>
      <c r="F3" s="129"/>
      <c r="G3" s="129"/>
      <c r="H3" s="129"/>
      <c r="I3" s="129"/>
      <c r="J3" s="129"/>
      <c r="K3" s="129"/>
      <c r="L3" s="129"/>
      <c r="M3" s="129"/>
      <c r="N3" s="129"/>
      <c r="O3" s="129"/>
      <c r="P3" s="129"/>
      <c r="Q3" s="129"/>
      <c r="R3" s="129"/>
      <c r="S3" s="129"/>
      <c r="T3" s="129"/>
      <c r="U3" s="129"/>
      <c r="V3" s="129"/>
      <c r="W3" s="169"/>
    </row>
    <row r="4" spans="1:34" ht="90" customHeight="1" x14ac:dyDescent="0.25">
      <c r="A4" s="3"/>
      <c r="B4" s="4"/>
      <c r="C4" s="393"/>
      <c r="D4" s="4"/>
      <c r="E4" s="5"/>
      <c r="F4" s="5"/>
      <c r="G4" s="5"/>
      <c r="H4" s="5"/>
      <c r="I4" s="5"/>
      <c r="J4" s="5"/>
      <c r="K4" s="5"/>
      <c r="L4" s="5"/>
      <c r="M4" s="5"/>
      <c r="N4" s="5"/>
      <c r="O4" s="5"/>
      <c r="P4" s="5"/>
      <c r="Q4" s="5"/>
      <c r="R4" s="5"/>
      <c r="S4" s="5"/>
      <c r="T4" s="5"/>
      <c r="U4" s="5"/>
      <c r="V4" s="5"/>
      <c r="W4" s="7"/>
    </row>
    <row r="5" spans="1:34" ht="45" customHeight="1" x14ac:dyDescent="0.25">
      <c r="A5" s="3"/>
      <c r="B5" s="4"/>
      <c r="C5" s="393"/>
      <c r="D5" s="4"/>
      <c r="E5" s="5"/>
      <c r="F5" s="5"/>
      <c r="G5" s="5"/>
      <c r="H5" s="5"/>
      <c r="I5" s="5"/>
      <c r="J5" s="5"/>
      <c r="K5" s="5"/>
      <c r="L5" s="5"/>
      <c r="M5" s="5"/>
      <c r="N5" s="5"/>
      <c r="O5" s="5"/>
      <c r="P5" s="5"/>
      <c r="Q5" s="5"/>
      <c r="R5" s="5"/>
      <c r="S5" s="5"/>
      <c r="T5" s="5"/>
      <c r="U5" s="5"/>
      <c r="V5" s="5"/>
      <c r="W5" s="7"/>
    </row>
    <row r="6" spans="1:34" ht="6" customHeight="1" thickBot="1" x14ac:dyDescent="0.3">
      <c r="A6" s="142"/>
      <c r="B6" s="382"/>
      <c r="C6" s="394"/>
      <c r="D6" s="382"/>
      <c r="E6" s="25"/>
      <c r="F6" s="25"/>
      <c r="G6" s="25"/>
      <c r="H6" s="25"/>
      <c r="I6" s="25"/>
      <c r="J6" s="25"/>
      <c r="K6" s="25"/>
      <c r="L6" s="25"/>
      <c r="M6" s="25"/>
      <c r="N6" s="25"/>
      <c r="O6" s="25"/>
      <c r="P6" s="25"/>
      <c r="Q6" s="25"/>
      <c r="R6" s="25"/>
      <c r="S6" s="25"/>
      <c r="T6" s="25"/>
      <c r="U6" s="25"/>
      <c r="V6" s="25"/>
      <c r="W6" s="26"/>
    </row>
    <row r="7" spans="1:34" ht="6" customHeight="1" x14ac:dyDescent="0.25">
      <c r="A7" s="466"/>
      <c r="B7" s="476"/>
      <c r="C7" s="476"/>
      <c r="D7" s="476"/>
      <c r="E7" s="472"/>
      <c r="F7" s="472"/>
      <c r="G7" s="472"/>
      <c r="H7" s="472"/>
      <c r="I7" s="472"/>
      <c r="J7" s="472"/>
      <c r="K7" s="472"/>
      <c r="L7" s="472"/>
      <c r="M7" s="472"/>
      <c r="N7" s="472"/>
      <c r="O7" s="472"/>
      <c r="P7" s="472"/>
      <c r="Q7" s="472"/>
      <c r="R7" s="472"/>
      <c r="S7" s="472"/>
      <c r="T7" s="472"/>
      <c r="U7" s="472"/>
      <c r="V7" s="472"/>
      <c r="W7" s="467"/>
    </row>
    <row r="8" spans="1:34" ht="21" customHeight="1" x14ac:dyDescent="0.25">
      <c r="A8" s="468"/>
      <c r="B8" s="453" t="s">
        <v>301</v>
      </c>
      <c r="C8" s="477"/>
      <c r="D8" s="453"/>
      <c r="E8" s="473"/>
      <c r="F8" s="473"/>
      <c r="G8" s="473"/>
      <c r="H8" s="473"/>
      <c r="I8" s="473"/>
      <c r="J8" s="473"/>
      <c r="K8" s="473"/>
      <c r="L8" s="473"/>
      <c r="M8" s="473"/>
      <c r="N8" s="473"/>
      <c r="O8" s="473"/>
      <c r="P8" s="473"/>
      <c r="Q8" s="473"/>
      <c r="R8" s="618" t="s">
        <v>343</v>
      </c>
      <c r="S8" s="619"/>
      <c r="T8" s="619"/>
      <c r="U8" s="619"/>
      <c r="V8" s="619"/>
      <c r="W8" s="469"/>
    </row>
    <row r="9" spans="1:34" x14ac:dyDescent="0.25">
      <c r="A9" s="468"/>
      <c r="B9" s="478"/>
      <c r="C9" s="478"/>
      <c r="D9" s="478"/>
      <c r="E9" s="478"/>
      <c r="F9" s="478"/>
      <c r="G9" s="473"/>
      <c r="H9" s="473"/>
      <c r="I9" s="473"/>
      <c r="J9" s="473"/>
      <c r="K9" s="473"/>
      <c r="L9" s="473"/>
      <c r="M9" s="473"/>
      <c r="N9" s="473"/>
      <c r="O9" s="473"/>
      <c r="P9" s="473"/>
      <c r="Q9" s="473"/>
      <c r="R9" s="618"/>
      <c r="S9" s="619"/>
      <c r="T9" s="619"/>
      <c r="U9" s="619"/>
      <c r="V9" s="619"/>
      <c r="W9" s="469"/>
    </row>
    <row r="10" spans="1:34" ht="21" x14ac:dyDescent="0.25">
      <c r="A10" s="468"/>
      <c r="B10" s="457" t="s">
        <v>299</v>
      </c>
      <c r="C10" s="479"/>
      <c r="D10" s="457"/>
      <c r="E10" s="473"/>
      <c r="F10" s="473"/>
      <c r="G10" s="473"/>
      <c r="H10" s="473"/>
      <c r="I10" s="473"/>
      <c r="J10" s="473"/>
      <c r="K10" s="473"/>
      <c r="L10" s="473"/>
      <c r="M10" s="473"/>
      <c r="N10" s="473"/>
      <c r="O10" s="473"/>
      <c r="P10" s="473"/>
      <c r="Q10" s="473"/>
      <c r="R10" s="618"/>
      <c r="S10" s="619"/>
      <c r="T10" s="619"/>
      <c r="U10" s="619"/>
      <c r="V10" s="619"/>
      <c r="W10" s="469"/>
    </row>
    <row r="11" spans="1:34" ht="15.75" x14ac:dyDescent="0.25">
      <c r="A11" s="468"/>
      <c r="B11" s="256"/>
      <c r="C11" s="458" t="s">
        <v>564</v>
      </c>
      <c r="D11" s="480"/>
      <c r="E11" s="473"/>
      <c r="F11" s="473"/>
      <c r="G11" s="473"/>
      <c r="H11" s="473"/>
      <c r="I11" s="473"/>
      <c r="J11" s="473"/>
      <c r="K11" s="473"/>
      <c r="L11" s="473"/>
      <c r="M11" s="473"/>
      <c r="N11" s="473"/>
      <c r="O11" s="473"/>
      <c r="P11" s="473"/>
      <c r="Q11" s="473"/>
      <c r="R11" s="618"/>
      <c r="S11" s="619"/>
      <c r="T11" s="619"/>
      <c r="U11" s="619"/>
      <c r="V11" s="619"/>
      <c r="W11" s="469"/>
    </row>
    <row r="12" spans="1:34" ht="15.75" x14ac:dyDescent="0.25">
      <c r="A12" s="468"/>
      <c r="B12" s="459"/>
      <c r="C12" s="458" t="s">
        <v>565</v>
      </c>
      <c r="D12" s="480"/>
      <c r="E12" s="473"/>
      <c r="F12" s="473"/>
      <c r="G12" s="473"/>
      <c r="H12" s="473"/>
      <c r="I12" s="473"/>
      <c r="J12" s="473"/>
      <c r="K12" s="473"/>
      <c r="L12" s="473"/>
      <c r="M12" s="473"/>
      <c r="N12" s="473"/>
      <c r="O12" s="473"/>
      <c r="P12" s="473"/>
      <c r="Q12" s="473"/>
      <c r="R12" s="618"/>
      <c r="S12" s="619"/>
      <c r="T12" s="619"/>
      <c r="U12" s="619"/>
      <c r="V12" s="619"/>
      <c r="W12" s="469"/>
    </row>
    <row r="13" spans="1:34" ht="6" customHeight="1" thickBot="1" x14ac:dyDescent="0.3">
      <c r="A13" s="470"/>
      <c r="B13" s="481"/>
      <c r="C13" s="481"/>
      <c r="D13" s="481"/>
      <c r="E13" s="475"/>
      <c r="F13" s="475"/>
      <c r="G13" s="475"/>
      <c r="H13" s="475"/>
      <c r="I13" s="475"/>
      <c r="J13" s="475"/>
      <c r="K13" s="475"/>
      <c r="L13" s="475"/>
      <c r="M13" s="475"/>
      <c r="N13" s="475"/>
      <c r="O13" s="475"/>
      <c r="P13" s="475"/>
      <c r="Q13" s="475"/>
      <c r="R13" s="532"/>
      <c r="S13" s="532"/>
      <c r="T13" s="532"/>
      <c r="U13" s="532"/>
      <c r="V13" s="532"/>
      <c r="W13" s="471"/>
    </row>
    <row r="14" spans="1:34" x14ac:dyDescent="0.25">
      <c r="A14" s="3"/>
      <c r="B14" s="4"/>
      <c r="C14" s="4"/>
      <c r="D14" s="4"/>
      <c r="E14" s="5"/>
      <c r="F14" s="5"/>
      <c r="G14" s="5"/>
      <c r="H14" s="5"/>
      <c r="I14" s="5"/>
      <c r="J14" s="5"/>
      <c r="K14" s="5"/>
      <c r="L14" s="6"/>
      <c r="M14" s="5"/>
      <c r="N14" s="5"/>
      <c r="O14" s="5"/>
      <c r="P14" s="5"/>
      <c r="Q14" s="5"/>
      <c r="R14" s="5"/>
      <c r="S14" s="5"/>
      <c r="T14" s="5"/>
      <c r="U14" s="5"/>
      <c r="V14" s="5"/>
      <c r="W14" s="7"/>
    </row>
    <row r="15" spans="1:34" ht="18.75" x14ac:dyDescent="0.25">
      <c r="A15" s="3"/>
      <c r="B15" s="4"/>
      <c r="C15" s="10" t="s">
        <v>31</v>
      </c>
      <c r="D15" s="325" t="str">
        <f>IF('1_Présentation'!$F$23="","",VLOOKUP('1_Présentation'!$F$15,listes!$H:$I,COLUMNS(listes!$H:$I),FALSE)&amp;" - "&amp;IF('1_Présentation'!$F$19="","",LEFT('1_Présentation'!$F$19,2)&amp;" ")&amp;IF('1_Présentation'!$F$21="","",UPPER('1_Présentation'!$F$21)&amp;" - ")&amp;IF('1_Présentation'!$F$23="","",'1_Présentation'!$F$23))</f>
        <v/>
      </c>
      <c r="E15" s="326"/>
      <c r="F15" s="326"/>
      <c r="G15" s="326"/>
      <c r="H15" s="326"/>
      <c r="I15" s="326"/>
      <c r="J15" s="326"/>
      <c r="K15" s="326"/>
      <c r="L15" s="326"/>
      <c r="M15" s="326"/>
      <c r="N15" s="326"/>
      <c r="O15" s="326"/>
      <c r="P15" s="326"/>
      <c r="Q15" s="326"/>
      <c r="R15" s="326"/>
      <c r="S15" s="326"/>
      <c r="T15" s="326"/>
      <c r="U15" s="326"/>
      <c r="V15" s="327"/>
      <c r="W15" s="7"/>
    </row>
    <row r="16" spans="1:34" hidden="1" x14ac:dyDescent="0.25">
      <c r="A16" s="3"/>
      <c r="B16" s="5"/>
      <c r="C16" s="5"/>
      <c r="D16" s="5"/>
      <c r="E16" s="5"/>
      <c r="F16" s="5"/>
      <c r="G16" s="5"/>
      <c r="H16" s="5"/>
      <c r="I16" s="5"/>
      <c r="J16" s="5"/>
      <c r="K16" s="5"/>
      <c r="L16" s="5"/>
      <c r="M16" s="5"/>
      <c r="N16" s="5"/>
      <c r="O16" s="5"/>
      <c r="P16" s="5"/>
      <c r="Q16" s="5"/>
      <c r="R16" s="5"/>
      <c r="S16" s="5"/>
      <c r="T16" s="5"/>
      <c r="U16" s="5"/>
      <c r="V16" s="5"/>
      <c r="W16" s="7"/>
    </row>
    <row r="17" spans="1:24" ht="15.75" thickBot="1" x14ac:dyDescent="0.3">
      <c r="A17" s="3"/>
      <c r="B17" s="5"/>
      <c r="C17" s="5"/>
      <c r="D17" s="5"/>
      <c r="E17" s="5"/>
      <c r="F17" s="5"/>
      <c r="G17" s="5"/>
      <c r="H17" s="5"/>
      <c r="I17" s="5"/>
      <c r="J17" s="5"/>
      <c r="K17" s="5"/>
      <c r="L17" s="5"/>
      <c r="M17" s="105"/>
      <c r="N17" s="5"/>
      <c r="O17" s="5"/>
      <c r="P17" s="5"/>
      <c r="Q17" s="105"/>
      <c r="R17" s="5"/>
      <c r="S17" s="5"/>
      <c r="T17" s="5"/>
      <c r="U17" s="5"/>
      <c r="V17" s="5"/>
      <c r="W17" s="7"/>
    </row>
    <row r="18" spans="1:24" s="53" customFormat="1" ht="30" customHeight="1" thickBot="1" x14ac:dyDescent="0.3">
      <c r="A18" s="170"/>
      <c r="B18" s="188" t="s">
        <v>50</v>
      </c>
      <c r="C18" s="190"/>
      <c r="D18" s="190"/>
      <c r="E18" s="190"/>
      <c r="F18" s="190"/>
      <c r="G18" s="190"/>
      <c r="H18" s="190"/>
      <c r="I18" s="190"/>
      <c r="J18" s="190"/>
      <c r="K18" s="190"/>
      <c r="L18" s="190"/>
      <c r="M18" s="190"/>
      <c r="N18" s="190"/>
      <c r="O18" s="190"/>
      <c r="P18" s="190"/>
      <c r="Q18" s="190"/>
      <c r="R18" s="190"/>
      <c r="S18" s="190"/>
      <c r="T18" s="190"/>
      <c r="U18" s="190"/>
      <c r="V18" s="191"/>
      <c r="W18" s="38"/>
    </row>
    <row r="19" spans="1:24" x14ac:dyDescent="0.25">
      <c r="A19" s="3"/>
      <c r="B19" s="12"/>
      <c r="C19" s="12"/>
      <c r="D19" s="12"/>
      <c r="E19" s="5"/>
      <c r="F19" s="5"/>
      <c r="G19" s="5"/>
      <c r="H19" s="5"/>
      <c r="I19" s="5"/>
      <c r="J19" s="5"/>
      <c r="K19" s="5"/>
      <c r="L19" s="6"/>
      <c r="M19" s="5"/>
      <c r="N19" s="5"/>
      <c r="O19" s="5"/>
      <c r="P19" s="5"/>
      <c r="Q19" s="5"/>
      <c r="R19" s="5"/>
      <c r="S19" s="5"/>
      <c r="T19" s="5"/>
      <c r="U19" s="5"/>
      <c r="V19" s="5"/>
      <c r="W19" s="7"/>
    </row>
    <row r="20" spans="1:24" ht="21" customHeight="1" x14ac:dyDescent="0.25">
      <c r="A20" s="3"/>
      <c r="B20" s="487" t="s">
        <v>514</v>
      </c>
      <c r="C20" s="487"/>
      <c r="D20" s="487"/>
      <c r="E20" s="473"/>
      <c r="F20" s="473"/>
      <c r="G20" s="473"/>
      <c r="H20" s="473"/>
      <c r="I20" s="473"/>
      <c r="J20" s="473"/>
      <c r="K20" s="473"/>
      <c r="L20" s="559"/>
      <c r="M20" s="473"/>
      <c r="N20" s="473"/>
      <c r="O20" s="473"/>
      <c r="P20" s="5"/>
      <c r="Q20" s="5"/>
      <c r="R20" s="5"/>
      <c r="S20" s="5"/>
      <c r="T20" s="5"/>
      <c r="U20" s="5"/>
      <c r="V20" s="5"/>
      <c r="W20" s="7"/>
    </row>
    <row r="21" spans="1:24" ht="21" customHeight="1" x14ac:dyDescent="0.25">
      <c r="A21" s="3"/>
      <c r="B21" s="487" t="s">
        <v>9</v>
      </c>
      <c r="C21" s="487"/>
      <c r="D21" s="487"/>
      <c r="E21" s="473"/>
      <c r="F21" s="473"/>
      <c r="G21" s="473"/>
      <c r="H21" s="473"/>
      <c r="I21" s="473"/>
      <c r="J21" s="473"/>
      <c r="K21" s="473"/>
      <c r="L21" s="559"/>
      <c r="M21" s="473"/>
      <c r="N21" s="473"/>
      <c r="O21" s="473"/>
      <c r="P21" s="5"/>
      <c r="Q21" s="5"/>
      <c r="R21" s="5"/>
      <c r="S21" s="5"/>
      <c r="T21" s="5"/>
      <c r="U21" s="5"/>
      <c r="V21" s="5"/>
      <c r="W21" s="7"/>
    </row>
    <row r="22" spans="1:24" ht="21" customHeight="1" x14ac:dyDescent="0.25">
      <c r="A22" s="3"/>
      <c r="B22" s="560" t="s">
        <v>314</v>
      </c>
      <c r="C22" s="560"/>
      <c r="D22" s="560"/>
      <c r="E22" s="473"/>
      <c r="F22" s="473"/>
      <c r="G22" s="473"/>
      <c r="H22" s="473"/>
      <c r="I22" s="473"/>
      <c r="J22" s="473"/>
      <c r="K22" s="473"/>
      <c r="L22" s="559"/>
      <c r="M22" s="473"/>
      <c r="N22" s="473"/>
      <c r="O22" s="473"/>
      <c r="P22" s="5"/>
      <c r="Q22" s="5"/>
      <c r="R22" s="5"/>
      <c r="S22" s="5"/>
      <c r="T22" s="5"/>
      <c r="U22" s="5"/>
      <c r="V22" s="5"/>
      <c r="W22" s="7"/>
    </row>
    <row r="23" spans="1:24" ht="15.75" thickBot="1" x14ac:dyDescent="0.3">
      <c r="A23" s="3"/>
      <c r="B23" s="5"/>
      <c r="C23" s="5"/>
      <c r="D23" s="5"/>
      <c r="E23" s="5"/>
      <c r="F23" s="5"/>
      <c r="G23" s="5"/>
      <c r="H23" s="5"/>
      <c r="I23" s="5"/>
      <c r="J23" s="5"/>
      <c r="K23" s="5"/>
      <c r="L23" s="5"/>
      <c r="M23" s="105"/>
      <c r="N23" s="5"/>
      <c r="O23" s="5"/>
      <c r="P23" s="5"/>
      <c r="Q23" s="105"/>
      <c r="R23" s="5"/>
      <c r="S23" s="5"/>
      <c r="T23" s="5"/>
      <c r="U23" s="5"/>
      <c r="V23" s="5"/>
      <c r="W23" s="7"/>
    </row>
    <row r="24" spans="1:24" ht="30" customHeight="1" x14ac:dyDescent="0.25">
      <c r="A24" s="3"/>
      <c r="B24" s="12"/>
      <c r="C24" s="12"/>
      <c r="D24" s="12"/>
      <c r="E24" s="5"/>
      <c r="F24" s="727" t="s">
        <v>140</v>
      </c>
      <c r="G24" s="728"/>
      <c r="H24" s="729"/>
      <c r="I24" s="5"/>
      <c r="J24" s="740" t="s">
        <v>141</v>
      </c>
      <c r="K24" s="728"/>
      <c r="L24" s="729"/>
      <c r="M24" s="5"/>
      <c r="N24" s="112" t="s">
        <v>13</v>
      </c>
      <c r="O24" s="171"/>
      <c r="P24" s="172"/>
      <c r="Q24" s="5"/>
      <c r="R24" s="491" t="s">
        <v>15</v>
      </c>
      <c r="S24" s="492"/>
      <c r="T24" s="12"/>
      <c r="U24" s="407" t="s">
        <v>14</v>
      </c>
      <c r="V24" s="408"/>
      <c r="W24" s="7"/>
      <c r="X24" s="13"/>
    </row>
    <row r="25" spans="1:24" ht="18" customHeight="1" thickBot="1" x14ac:dyDescent="0.3">
      <c r="A25" s="3"/>
      <c r="B25" s="12"/>
      <c r="C25" s="12"/>
      <c r="D25" s="12"/>
      <c r="E25" s="5"/>
      <c r="F25" s="116" t="s">
        <v>0</v>
      </c>
      <c r="G25" s="117" t="s">
        <v>1</v>
      </c>
      <c r="H25" s="581" t="s">
        <v>305</v>
      </c>
      <c r="I25" s="5"/>
      <c r="J25" s="116" t="s">
        <v>0</v>
      </c>
      <c r="K25" s="117" t="s">
        <v>1</v>
      </c>
      <c r="L25" s="581" t="s">
        <v>305</v>
      </c>
      <c r="M25" s="5"/>
      <c r="N25" s="14" t="s">
        <v>0</v>
      </c>
      <c r="O25" s="15" t="s">
        <v>1</v>
      </c>
      <c r="P25" s="582" t="s">
        <v>305</v>
      </c>
      <c r="Q25" s="5"/>
      <c r="R25" s="493" t="s">
        <v>0</v>
      </c>
      <c r="S25" s="494" t="s">
        <v>16</v>
      </c>
      <c r="T25" s="12"/>
      <c r="U25" s="409" t="s">
        <v>0</v>
      </c>
      <c r="V25" s="410" t="s">
        <v>1</v>
      </c>
      <c r="W25" s="7"/>
      <c r="X25" s="13"/>
    </row>
    <row r="26" spans="1:24" ht="15.75" thickBot="1" x14ac:dyDescent="0.3">
      <c r="A26" s="3"/>
      <c r="B26" s="12"/>
      <c r="C26" s="12"/>
      <c r="D26" s="12"/>
      <c r="E26" s="5"/>
      <c r="F26" s="5"/>
      <c r="G26" s="5"/>
      <c r="H26" s="5"/>
      <c r="I26" s="5"/>
      <c r="J26" s="5"/>
      <c r="K26" s="5"/>
      <c r="L26" s="6"/>
      <c r="M26" s="5"/>
      <c r="N26" s="5"/>
      <c r="O26" s="5"/>
      <c r="P26" s="5"/>
      <c r="Q26" s="5"/>
      <c r="R26" s="5"/>
      <c r="S26" s="5"/>
      <c r="T26" s="5"/>
      <c r="U26" s="5"/>
      <c r="V26" s="5"/>
      <c r="W26" s="7"/>
    </row>
    <row r="27" spans="1:24" x14ac:dyDescent="0.25">
      <c r="A27" s="3"/>
      <c r="B27" s="12"/>
      <c r="C27" s="12"/>
      <c r="D27" s="24" t="s">
        <v>515</v>
      </c>
      <c r="E27" s="5"/>
      <c r="F27" s="207">
        <f>'5_CapacitaireEtSurfaces'!$H$49</f>
        <v>0</v>
      </c>
      <c r="G27" s="208"/>
      <c r="H27" s="209"/>
      <c r="I27" s="5"/>
      <c r="J27" s="207">
        <f>'5_CapacitaireEtSurfaces'!$J$49</f>
        <v>0</v>
      </c>
      <c r="K27" s="208"/>
      <c r="L27" s="209"/>
      <c r="M27" s="5"/>
      <c r="N27" s="213">
        <f>'5_CapacitaireEtSurfaces'!$L$49</f>
        <v>0</v>
      </c>
      <c r="O27" s="214"/>
      <c r="P27" s="215"/>
      <c r="Q27" s="5"/>
      <c r="R27" s="718">
        <f>'5_CapacitaireEtSurfaces'!$N$49</f>
        <v>0</v>
      </c>
      <c r="S27" s="719">
        <f>'5_CapacitaireEtSurfaces'!$K$49</f>
        <v>0</v>
      </c>
      <c r="T27" s="5"/>
      <c r="U27" s="721">
        <f>'5_CapacitaireEtSurfaces'!$P$49</f>
        <v>0</v>
      </c>
      <c r="V27" s="722">
        <f>'5_CapacitaireEtSurfaces'!$K$49</f>
        <v>0</v>
      </c>
      <c r="W27" s="7"/>
    </row>
    <row r="28" spans="1:24" ht="15.75" thickBot="1" x14ac:dyDescent="0.3">
      <c r="A28" s="3"/>
      <c r="B28" s="12"/>
      <c r="C28" s="12"/>
      <c r="D28" s="24" t="s">
        <v>49</v>
      </c>
      <c r="E28" s="5"/>
      <c r="F28" s="210" t="str">
        <f>ROUND('5_CapacitaireEtSurfaces'!$H$67,1)&amp;" m² SDO"</f>
        <v>0 m² SDO</v>
      </c>
      <c r="G28" s="211"/>
      <c r="H28" s="212"/>
      <c r="I28" s="5"/>
      <c r="J28" s="210" t="str">
        <f>ROUND('5_CapacitaireEtSurfaces'!$J$67,1)&amp;" m² SDO"</f>
        <v>0 m² SDO</v>
      </c>
      <c r="K28" s="211"/>
      <c r="L28" s="212"/>
      <c r="M28" s="5"/>
      <c r="N28" s="216" t="str">
        <f>ROUND('5_CapacitaireEtSurfaces'!$L$67,1)&amp;" m² SDO"</f>
        <v>0 m² SDO</v>
      </c>
      <c r="O28" s="217"/>
      <c r="P28" s="218"/>
      <c r="Q28" s="5"/>
      <c r="R28" s="725" t="str">
        <f>ROUND('5_CapacitaireEtSurfaces'!$N$67,1)&amp;" m² SDO"</f>
        <v>0 m² SDO</v>
      </c>
      <c r="S28" s="726"/>
      <c r="T28" s="5"/>
      <c r="U28" s="723" t="str">
        <f>ROUND('5_CapacitaireEtSurfaces'!$P$67,1)&amp;" m² SDO"</f>
        <v>0 m² SDO</v>
      </c>
      <c r="V28" s="724"/>
      <c r="W28" s="7"/>
    </row>
    <row r="29" spans="1:24" s="13" customFormat="1" ht="15.75" thickBot="1" x14ac:dyDescent="0.3">
      <c r="A29" s="3"/>
      <c r="B29" s="12"/>
      <c r="C29" s="12"/>
      <c r="D29" s="12"/>
      <c r="E29" s="5"/>
      <c r="F29" s="18"/>
      <c r="G29" s="18"/>
      <c r="H29" s="1"/>
      <c r="I29" s="5"/>
      <c r="J29" s="18"/>
      <c r="K29" s="18"/>
      <c r="L29" s="18"/>
      <c r="M29" s="5"/>
      <c r="N29" s="18"/>
      <c r="O29" s="18"/>
      <c r="P29" s="5"/>
      <c r="Q29" s="5"/>
      <c r="R29" s="16"/>
      <c r="S29" s="17"/>
      <c r="T29" s="5"/>
      <c r="U29" s="16"/>
      <c r="V29" s="16"/>
      <c r="W29" s="7"/>
    </row>
    <row r="30" spans="1:24" ht="18" customHeight="1" thickBot="1" x14ac:dyDescent="0.3">
      <c r="A30" s="3"/>
      <c r="B30" s="12"/>
      <c r="C30" s="732" t="s">
        <v>229</v>
      </c>
      <c r="D30" s="557" t="s">
        <v>83</v>
      </c>
      <c r="E30" s="1"/>
      <c r="F30" s="270"/>
      <c r="G30" s="271">
        <f>F30*(1+H30)</f>
        <v>0</v>
      </c>
      <c r="H30" s="219">
        <v>0.2</v>
      </c>
      <c r="I30" s="1"/>
      <c r="J30" s="282"/>
      <c r="K30" s="283">
        <f>J30*(1+L30)</f>
        <v>0</v>
      </c>
      <c r="L30" s="225">
        <v>0.2</v>
      </c>
      <c r="M30" s="1"/>
      <c r="N30" s="284">
        <f>F30+J30</f>
        <v>0</v>
      </c>
      <c r="O30" s="285">
        <f>G30+K30</f>
        <v>0</v>
      </c>
      <c r="P30" s="1"/>
      <c r="Q30" s="1"/>
      <c r="R30" s="278"/>
      <c r="S30" s="279">
        <f>R30*1.055</f>
        <v>0</v>
      </c>
      <c r="T30" s="1"/>
      <c r="U30" s="411">
        <f>R30+N30+N31+N32+N33</f>
        <v>0</v>
      </c>
      <c r="V30" s="412">
        <f>S30+O30+O31+O32+O33</f>
        <v>0</v>
      </c>
      <c r="W30" s="7"/>
      <c r="X30" s="13"/>
    </row>
    <row r="31" spans="1:24" ht="18" customHeight="1" x14ac:dyDescent="0.25">
      <c r="A31" s="3"/>
      <c r="B31" s="12"/>
      <c r="C31" s="733"/>
      <c r="D31" s="558" t="s">
        <v>60</v>
      </c>
      <c r="E31" s="1"/>
      <c r="F31" s="272"/>
      <c r="G31" s="273">
        <f>F31*(1+H31)</f>
        <v>0</v>
      </c>
      <c r="H31" s="220">
        <v>0.1</v>
      </c>
      <c r="I31" s="1"/>
      <c r="J31" s="5"/>
      <c r="K31" s="5"/>
      <c r="L31" s="5"/>
      <c r="M31" s="1"/>
      <c r="N31" s="286">
        <f t="shared" ref="N31:O33" si="0">F31</f>
        <v>0</v>
      </c>
      <c r="O31" s="287">
        <f t="shared" si="0"/>
        <v>0</v>
      </c>
      <c r="P31" s="1"/>
      <c r="Q31" s="1"/>
      <c r="R31" s="5"/>
      <c r="S31" s="5"/>
      <c r="T31" s="1"/>
      <c r="U31" s="34"/>
      <c r="V31" s="19"/>
      <c r="W31" s="7"/>
      <c r="X31" s="13"/>
    </row>
    <row r="32" spans="1:24" ht="18" customHeight="1" x14ac:dyDescent="0.25">
      <c r="A32" s="3"/>
      <c r="B32" s="12"/>
      <c r="C32" s="733"/>
      <c r="D32" s="558" t="s">
        <v>61</v>
      </c>
      <c r="E32" s="1"/>
      <c r="F32" s="272"/>
      <c r="G32" s="273">
        <f>F32*(1+H32)</f>
        <v>0</v>
      </c>
      <c r="H32" s="226">
        <v>5.5E-2</v>
      </c>
      <c r="I32" s="1"/>
      <c r="J32" s="5"/>
      <c r="K32" s="5"/>
      <c r="L32" s="5"/>
      <c r="M32" s="1"/>
      <c r="N32" s="286">
        <f t="shared" si="0"/>
        <v>0</v>
      </c>
      <c r="O32" s="287">
        <f t="shared" si="0"/>
        <v>0</v>
      </c>
      <c r="P32" s="1"/>
      <c r="Q32" s="1"/>
      <c r="R32" s="5"/>
      <c r="S32" s="5"/>
      <c r="T32" s="1"/>
      <c r="U32" s="34"/>
      <c r="V32" s="19"/>
      <c r="W32" s="7"/>
      <c r="X32" s="13"/>
    </row>
    <row r="33" spans="1:34" ht="24" customHeight="1" thickBot="1" x14ac:dyDescent="0.3">
      <c r="A33" s="3"/>
      <c r="B33" s="12"/>
      <c r="C33" s="734"/>
      <c r="D33" s="556" t="s">
        <v>374</v>
      </c>
      <c r="E33" s="1"/>
      <c r="F33" s="274"/>
      <c r="G33" s="275">
        <f>F33*(1+H33)</f>
        <v>0</v>
      </c>
      <c r="H33" s="221">
        <v>0.2</v>
      </c>
      <c r="I33" s="1"/>
      <c r="J33" s="5"/>
      <c r="K33" s="5"/>
      <c r="L33" s="5"/>
      <c r="M33" s="1"/>
      <c r="N33" s="288">
        <f t="shared" si="0"/>
        <v>0</v>
      </c>
      <c r="O33" s="289">
        <f t="shared" si="0"/>
        <v>0</v>
      </c>
      <c r="P33" s="1"/>
      <c r="Q33" s="1"/>
      <c r="R33" s="5"/>
      <c r="S33" s="5"/>
      <c r="T33" s="1"/>
      <c r="U33" s="34"/>
      <c r="V33" s="19"/>
      <c r="W33" s="7"/>
      <c r="X33" s="13"/>
    </row>
    <row r="34" spans="1:34" s="13" customFormat="1" ht="15.75" thickBot="1" x14ac:dyDescent="0.3">
      <c r="A34" s="3"/>
      <c r="B34" s="12"/>
      <c r="C34" s="34"/>
      <c r="D34" s="47" t="s">
        <v>316</v>
      </c>
      <c r="E34" s="5"/>
      <c r="F34" s="276"/>
      <c r="G34" s="277"/>
      <c r="H34" s="21"/>
      <c r="I34" s="5"/>
      <c r="J34" s="5"/>
      <c r="K34" s="5"/>
      <c r="L34" s="5"/>
      <c r="M34" s="5"/>
      <c r="N34" s="20"/>
      <c r="O34" s="20"/>
      <c r="P34" s="5"/>
      <c r="Q34" s="5"/>
      <c r="R34" s="5"/>
      <c r="S34" s="5"/>
      <c r="T34" s="5"/>
      <c r="U34" s="34"/>
      <c r="V34" s="19"/>
      <c r="W34" s="7"/>
    </row>
    <row r="35" spans="1:34" ht="18" customHeight="1" thickBot="1" x14ac:dyDescent="0.3">
      <c r="A35" s="3"/>
      <c r="B35" s="12"/>
      <c r="C35" s="735" t="s">
        <v>67</v>
      </c>
      <c r="D35" s="557" t="s">
        <v>62</v>
      </c>
      <c r="E35" s="1"/>
      <c r="F35" s="270"/>
      <c r="G35" s="271">
        <f t="shared" ref="G35:G44" si="1">F35*(1+H35)</f>
        <v>0</v>
      </c>
      <c r="H35" s="219">
        <v>0.2</v>
      </c>
      <c r="I35" s="1"/>
      <c r="J35" s="282"/>
      <c r="K35" s="283">
        <f>J35*(1+L35)</f>
        <v>0</v>
      </c>
      <c r="L35" s="225">
        <v>0.2</v>
      </c>
      <c r="M35" s="1"/>
      <c r="N35" s="284">
        <f>F35+J35</f>
        <v>0</v>
      </c>
      <c r="O35" s="285">
        <f>G35+K35</f>
        <v>0</v>
      </c>
      <c r="P35" s="1"/>
      <c r="Q35" s="1"/>
      <c r="R35" s="278"/>
      <c r="S35" s="279">
        <f>R35*1.055</f>
        <v>0</v>
      </c>
      <c r="T35" s="1"/>
      <c r="U35" s="411">
        <f>R35+N35+N36+N37+N38</f>
        <v>0</v>
      </c>
      <c r="V35" s="412">
        <f>S35+O35+O36+O37+O38</f>
        <v>0</v>
      </c>
      <c r="W35" s="7"/>
      <c r="X35" s="13"/>
    </row>
    <row r="36" spans="1:34" ht="18" customHeight="1" x14ac:dyDescent="0.25">
      <c r="A36" s="3"/>
      <c r="B36" s="12"/>
      <c r="C36" s="736"/>
      <c r="D36" s="558" t="s">
        <v>60</v>
      </c>
      <c r="E36" s="1"/>
      <c r="F36" s="272"/>
      <c r="G36" s="273">
        <f t="shared" si="1"/>
        <v>0</v>
      </c>
      <c r="H36" s="220">
        <v>0.2</v>
      </c>
      <c r="I36" s="1"/>
      <c r="J36" s="5"/>
      <c r="K36" s="5"/>
      <c r="L36" s="5"/>
      <c r="M36" s="1"/>
      <c r="N36" s="286">
        <f t="shared" ref="N36:O38" si="2">F36</f>
        <v>0</v>
      </c>
      <c r="O36" s="287">
        <f t="shared" si="2"/>
        <v>0</v>
      </c>
      <c r="P36" s="1"/>
      <c r="Q36" s="1"/>
      <c r="R36" s="5"/>
      <c r="S36" s="5"/>
      <c r="T36" s="1"/>
      <c r="U36" s="5"/>
      <c r="V36" s="19"/>
      <c r="W36" s="7"/>
      <c r="X36" s="13"/>
    </row>
    <row r="37" spans="1:34" ht="18" customHeight="1" x14ac:dyDescent="0.25">
      <c r="A37" s="3"/>
      <c r="B37" s="12"/>
      <c r="C37" s="736"/>
      <c r="D37" s="558" t="s">
        <v>61</v>
      </c>
      <c r="E37" s="1"/>
      <c r="F37" s="272"/>
      <c r="G37" s="273">
        <f t="shared" si="1"/>
        <v>0</v>
      </c>
      <c r="H37" s="220">
        <v>0.2</v>
      </c>
      <c r="I37" s="1"/>
      <c r="J37" s="5"/>
      <c r="K37" s="5"/>
      <c r="L37" s="5"/>
      <c r="M37" s="1"/>
      <c r="N37" s="286">
        <f t="shared" si="2"/>
        <v>0</v>
      </c>
      <c r="O37" s="287">
        <f t="shared" si="2"/>
        <v>0</v>
      </c>
      <c r="P37" s="1"/>
      <c r="Q37" s="1"/>
      <c r="R37" s="5"/>
      <c r="S37" s="5"/>
      <c r="T37" s="1"/>
      <c r="U37" s="5"/>
      <c r="V37" s="19"/>
      <c r="W37" s="7"/>
      <c r="X37" s="13"/>
    </row>
    <row r="38" spans="1:34" ht="18" customHeight="1" thickBot="1" x14ac:dyDescent="0.3">
      <c r="A38" s="3"/>
      <c r="B38" s="12"/>
      <c r="C38" s="737"/>
      <c r="D38" s="556" t="s">
        <v>227</v>
      </c>
      <c r="E38" s="1"/>
      <c r="F38" s="274"/>
      <c r="G38" s="275">
        <f t="shared" si="1"/>
        <v>0</v>
      </c>
      <c r="H38" s="221">
        <v>0.2</v>
      </c>
      <c r="I38" s="1"/>
      <c r="J38" s="5"/>
      <c r="K38" s="5"/>
      <c r="L38" s="5"/>
      <c r="M38" s="1"/>
      <c r="N38" s="288">
        <f t="shared" si="2"/>
        <v>0</v>
      </c>
      <c r="O38" s="289">
        <f t="shared" si="2"/>
        <v>0</v>
      </c>
      <c r="P38" s="1"/>
      <c r="Q38" s="1"/>
      <c r="R38" s="5"/>
      <c r="S38" s="5"/>
      <c r="T38" s="1"/>
      <c r="U38" s="5"/>
      <c r="V38" s="19"/>
      <c r="W38" s="7"/>
      <c r="X38" s="13"/>
    </row>
    <row r="39" spans="1:34" s="13" customFormat="1" ht="12" customHeight="1" thickBot="1" x14ac:dyDescent="0.3">
      <c r="A39" s="3"/>
      <c r="B39" s="12"/>
      <c r="C39" s="34"/>
      <c r="D39" s="34"/>
      <c r="E39" s="5"/>
      <c r="F39" s="48"/>
      <c r="G39" s="20"/>
      <c r="H39" s="21"/>
      <c r="I39" s="5"/>
      <c r="J39" s="5"/>
      <c r="K39" s="5"/>
      <c r="L39" s="5"/>
      <c r="M39" s="5"/>
      <c r="N39" s="20"/>
      <c r="O39" s="20"/>
      <c r="P39" s="5"/>
      <c r="Q39" s="5"/>
      <c r="R39" s="5"/>
      <c r="S39" s="5"/>
      <c r="T39" s="5"/>
      <c r="U39" s="5"/>
      <c r="V39" s="19"/>
      <c r="W39" s="7"/>
    </row>
    <row r="40" spans="1:34" s="13" customFormat="1" ht="18" customHeight="1" thickBot="1" x14ac:dyDescent="0.3">
      <c r="A40" s="3"/>
      <c r="B40" s="12"/>
      <c r="C40" s="396"/>
      <c r="D40" s="247" t="s">
        <v>228</v>
      </c>
      <c r="E40" s="5"/>
      <c r="F40" s="278"/>
      <c r="G40" s="279">
        <f>F40</f>
        <v>0</v>
      </c>
      <c r="H40" s="21"/>
      <c r="I40" s="5"/>
      <c r="J40" s="278"/>
      <c r="K40" s="279">
        <f>J40</f>
        <v>0</v>
      </c>
      <c r="L40" s="5"/>
      <c r="M40" s="5"/>
      <c r="N40" s="290">
        <f>F40+J40</f>
        <v>0</v>
      </c>
      <c r="O40" s="291">
        <f>G40+K40</f>
        <v>0</v>
      </c>
      <c r="P40" s="5"/>
      <c r="Q40" s="5"/>
      <c r="R40" s="278"/>
      <c r="S40" s="279">
        <f>R40</f>
        <v>0</v>
      </c>
      <c r="T40" s="1"/>
      <c r="U40" s="411">
        <f>R40+N40</f>
        <v>0</v>
      </c>
      <c r="V40" s="412">
        <f>S40+O40</f>
        <v>0</v>
      </c>
      <c r="W40" s="7"/>
    </row>
    <row r="41" spans="1:34" s="13" customFormat="1" ht="12" customHeight="1" thickBot="1" x14ac:dyDescent="0.3">
      <c r="A41" s="3"/>
      <c r="B41" s="12"/>
      <c r="C41" s="34"/>
      <c r="D41" s="34"/>
      <c r="E41" s="5"/>
      <c r="F41" s="48"/>
      <c r="G41" s="20"/>
      <c r="H41" s="21"/>
      <c r="I41" s="5"/>
      <c r="J41" s="5"/>
      <c r="K41" s="5"/>
      <c r="L41" s="5"/>
      <c r="M41" s="5"/>
      <c r="N41" s="20"/>
      <c r="O41" s="20"/>
      <c r="P41" s="5"/>
      <c r="Q41" s="5"/>
      <c r="R41" s="5"/>
      <c r="S41" s="5"/>
      <c r="T41" s="5"/>
      <c r="U41" s="5"/>
      <c r="V41" s="19"/>
      <c r="W41" s="7"/>
    </row>
    <row r="42" spans="1:34" ht="18" customHeight="1" x14ac:dyDescent="0.25">
      <c r="A42" s="3"/>
      <c r="B42" s="12"/>
      <c r="C42" s="397"/>
      <c r="D42" s="138" t="s">
        <v>2</v>
      </c>
      <c r="E42" s="1"/>
      <c r="F42" s="270"/>
      <c r="G42" s="271">
        <f t="shared" si="1"/>
        <v>0</v>
      </c>
      <c r="H42" s="222">
        <v>0</v>
      </c>
      <c r="I42" s="1"/>
      <c r="J42" s="270"/>
      <c r="K42" s="271">
        <f>J42*(1+L42)</f>
        <v>0</v>
      </c>
      <c r="L42" s="222">
        <v>0</v>
      </c>
      <c r="M42" s="1"/>
      <c r="N42" s="284">
        <f t="shared" ref="N42:O44" si="3">F42+J42</f>
        <v>0</v>
      </c>
      <c r="O42" s="285">
        <f t="shared" si="3"/>
        <v>0</v>
      </c>
      <c r="P42" s="1"/>
      <c r="Q42" s="1"/>
      <c r="R42" s="301"/>
      <c r="S42" s="302">
        <f>R42</f>
        <v>0</v>
      </c>
      <c r="T42" s="1"/>
      <c r="U42" s="413">
        <f t="shared" ref="U42:V44" si="4">R42+N42</f>
        <v>0</v>
      </c>
      <c r="V42" s="414">
        <f t="shared" si="4"/>
        <v>0</v>
      </c>
      <c r="W42" s="7"/>
      <c r="X42" s="13"/>
    </row>
    <row r="43" spans="1:34" ht="18" customHeight="1" x14ac:dyDescent="0.25">
      <c r="A43" s="3"/>
      <c r="B43" s="12"/>
      <c r="C43" s="398"/>
      <c r="D43" s="139" t="s">
        <v>68</v>
      </c>
      <c r="E43" s="1"/>
      <c r="F43" s="272"/>
      <c r="G43" s="273">
        <f t="shared" si="1"/>
        <v>0</v>
      </c>
      <c r="H43" s="223">
        <v>0.2</v>
      </c>
      <c r="I43" s="1"/>
      <c r="J43" s="272"/>
      <c r="K43" s="273">
        <f>J43*(1+L43)</f>
        <v>0</v>
      </c>
      <c r="L43" s="226">
        <f>L30</f>
        <v>0.2</v>
      </c>
      <c r="M43" s="1"/>
      <c r="N43" s="286">
        <f t="shared" si="3"/>
        <v>0</v>
      </c>
      <c r="O43" s="287">
        <f t="shared" si="3"/>
        <v>0</v>
      </c>
      <c r="P43" s="1"/>
      <c r="Q43" s="1"/>
      <c r="R43" s="303"/>
      <c r="S43" s="304">
        <f>R43*1.055</f>
        <v>0</v>
      </c>
      <c r="T43" s="1"/>
      <c r="U43" s="415">
        <f t="shared" si="4"/>
        <v>0</v>
      </c>
      <c r="V43" s="416">
        <f t="shared" si="4"/>
        <v>0</v>
      </c>
      <c r="W43" s="7"/>
      <c r="X43" s="13"/>
    </row>
    <row r="44" spans="1:34" ht="18" customHeight="1" thickBot="1" x14ac:dyDescent="0.3">
      <c r="A44" s="3"/>
      <c r="B44" s="12"/>
      <c r="C44" s="399"/>
      <c r="D44" s="140" t="s">
        <v>69</v>
      </c>
      <c r="E44" s="1"/>
      <c r="F44" s="274"/>
      <c r="G44" s="275">
        <f t="shared" si="1"/>
        <v>0</v>
      </c>
      <c r="H44" s="224">
        <v>0.2</v>
      </c>
      <c r="I44" s="1"/>
      <c r="J44" s="274"/>
      <c r="K44" s="275">
        <f>J44*(1+L44)</f>
        <v>0</v>
      </c>
      <c r="L44" s="59">
        <f>L30</f>
        <v>0.2</v>
      </c>
      <c r="M44" s="1"/>
      <c r="N44" s="288">
        <f t="shared" si="3"/>
        <v>0</v>
      </c>
      <c r="O44" s="289">
        <f t="shared" si="3"/>
        <v>0</v>
      </c>
      <c r="P44" s="5"/>
      <c r="Q44" s="1"/>
      <c r="R44" s="305"/>
      <c r="S44" s="306">
        <f>R44*1.055</f>
        <v>0</v>
      </c>
      <c r="T44" s="1"/>
      <c r="U44" s="417">
        <f t="shared" si="4"/>
        <v>0</v>
      </c>
      <c r="V44" s="418">
        <f t="shared" si="4"/>
        <v>0</v>
      </c>
      <c r="W44" s="7"/>
      <c r="X44" s="13"/>
    </row>
    <row r="45" spans="1:34" s="53" customFormat="1" ht="12" customHeight="1" thickBot="1" x14ac:dyDescent="0.3">
      <c r="A45" s="170"/>
      <c r="B45" s="12"/>
      <c r="C45" s="49"/>
      <c r="D45" s="49"/>
      <c r="E45" s="37"/>
      <c r="F45" s="48"/>
      <c r="G45" s="48"/>
      <c r="H45" s="37"/>
      <c r="I45" s="37"/>
      <c r="J45" s="48"/>
      <c r="K45" s="48"/>
      <c r="L45" s="52"/>
      <c r="M45" s="37"/>
      <c r="N45" s="40"/>
      <c r="O45" s="40"/>
      <c r="P45" s="1"/>
      <c r="Q45" s="37"/>
      <c r="R45" s="50"/>
      <c r="S45" s="51"/>
      <c r="T45" s="37"/>
      <c r="U45" s="50"/>
      <c r="V45" s="50"/>
      <c r="W45" s="38"/>
    </row>
    <row r="46" spans="1:34" s="58" customFormat="1" ht="30" customHeight="1" thickBot="1" x14ac:dyDescent="0.3">
      <c r="A46" s="170"/>
      <c r="B46" s="12"/>
      <c r="C46" s="730" t="s">
        <v>132</v>
      </c>
      <c r="D46" s="731"/>
      <c r="E46" s="37"/>
      <c r="F46" s="280">
        <f>SUM(F30:F44)</f>
        <v>0</v>
      </c>
      <c r="G46" s="281">
        <f>SUM(G30:G44)</f>
        <v>0</v>
      </c>
      <c r="H46" s="37"/>
      <c r="I46" s="37"/>
      <c r="J46" s="280">
        <f>SUM(J30:J44)</f>
        <v>0</v>
      </c>
      <c r="K46" s="281">
        <f>SUM(K30:K44)</f>
        <v>0</v>
      </c>
      <c r="L46" s="37"/>
      <c r="M46" s="37"/>
      <c r="N46" s="292">
        <f>SUM(N30:N44)</f>
        <v>0</v>
      </c>
      <c r="O46" s="293">
        <f>SUM(O30:O44)</f>
        <v>0</v>
      </c>
      <c r="P46" s="37"/>
      <c r="Q46" s="37"/>
      <c r="R46" s="495">
        <f>SUM(R30:R44)</f>
        <v>0</v>
      </c>
      <c r="S46" s="496">
        <f>SUM(S30:S44)</f>
        <v>0</v>
      </c>
      <c r="T46" s="40"/>
      <c r="U46" s="419">
        <f>SUM(U30:U44)</f>
        <v>0</v>
      </c>
      <c r="V46" s="420">
        <f>SUM(V30:V44)</f>
        <v>0</v>
      </c>
      <c r="W46" s="38"/>
      <c r="X46" s="53"/>
      <c r="Y46" s="54"/>
      <c r="Z46" s="54"/>
      <c r="AA46" s="54"/>
      <c r="AB46" s="54"/>
      <c r="AC46" s="54"/>
      <c r="AD46" s="54"/>
      <c r="AE46" s="54"/>
      <c r="AF46" s="54"/>
      <c r="AG46" s="54"/>
      <c r="AH46" s="54"/>
    </row>
    <row r="47" spans="1:34" s="53" customFormat="1" ht="12" customHeight="1" thickBot="1" x14ac:dyDescent="0.3">
      <c r="A47" s="170"/>
      <c r="B47" s="12"/>
      <c r="C47" s="56"/>
      <c r="D47" s="40"/>
      <c r="E47" s="37"/>
      <c r="F47" s="37"/>
      <c r="G47" s="37"/>
      <c r="H47" s="37"/>
      <c r="I47" s="37"/>
      <c r="J47" s="37"/>
      <c r="K47" s="37"/>
      <c r="L47" s="37"/>
      <c r="M47" s="37"/>
      <c r="N47" s="37"/>
      <c r="O47" s="37"/>
      <c r="P47" s="37"/>
      <c r="Q47" s="37"/>
      <c r="R47" s="40"/>
      <c r="S47" s="37"/>
      <c r="T47" s="37"/>
      <c r="U47" s="40"/>
      <c r="V47" s="40"/>
      <c r="W47" s="38"/>
    </row>
    <row r="48" spans="1:34" ht="18" customHeight="1" x14ac:dyDescent="0.25">
      <c r="A48" s="3"/>
      <c r="B48" s="12"/>
      <c r="C48" s="400"/>
      <c r="D48" s="246" t="s">
        <v>292</v>
      </c>
      <c r="E48" s="110"/>
      <c r="F48" s="37"/>
      <c r="G48" s="37"/>
      <c r="H48" s="6"/>
      <c r="I48" s="5"/>
      <c r="J48" s="5"/>
      <c r="K48" s="5"/>
      <c r="L48" s="5"/>
      <c r="M48" s="5"/>
      <c r="N48" s="270"/>
      <c r="O48" s="294">
        <f>N48*(1+P48)</f>
        <v>0</v>
      </c>
      <c r="P48" s="152">
        <v>0.2</v>
      </c>
      <c r="Q48" s="5"/>
      <c r="R48" s="307"/>
      <c r="S48" s="308">
        <f>R48*1.2</f>
        <v>0</v>
      </c>
      <c r="T48" s="34"/>
      <c r="U48" s="413">
        <f t="shared" ref="U48:V50" si="5">R48+N48</f>
        <v>0</v>
      </c>
      <c r="V48" s="414">
        <f t="shared" si="5"/>
        <v>0</v>
      </c>
      <c r="W48" s="7"/>
      <c r="X48" s="13"/>
      <c r="Y48" s="8"/>
      <c r="Z48" s="8"/>
      <c r="AA48" s="8"/>
      <c r="AB48" s="8"/>
      <c r="AC48" s="8"/>
      <c r="AD48" s="8"/>
      <c r="AE48" s="8"/>
      <c r="AF48" s="8"/>
      <c r="AG48" s="8"/>
      <c r="AH48" s="8"/>
    </row>
    <row r="49" spans="1:34" ht="18" customHeight="1" x14ac:dyDescent="0.25">
      <c r="A49" s="3"/>
      <c r="B49" s="12"/>
      <c r="C49" s="401"/>
      <c r="D49" s="118" t="s">
        <v>66</v>
      </c>
      <c r="E49" s="5"/>
      <c r="F49" s="37"/>
      <c r="G49" s="37"/>
      <c r="H49" s="6"/>
      <c r="I49" s="23"/>
      <c r="J49" s="5"/>
      <c r="K49" s="5"/>
      <c r="L49" s="5"/>
      <c r="M49" s="23"/>
      <c r="N49" s="295"/>
      <c r="O49" s="296">
        <f>N49*(1+P49)</f>
        <v>0</v>
      </c>
      <c r="P49" s="46">
        <v>0.2</v>
      </c>
      <c r="Q49" s="23"/>
      <c r="R49" s="309"/>
      <c r="S49" s="310">
        <f>R49*1.2</f>
        <v>0</v>
      </c>
      <c r="T49" s="34"/>
      <c r="U49" s="415">
        <f t="shared" si="5"/>
        <v>0</v>
      </c>
      <c r="V49" s="416">
        <f t="shared" si="5"/>
        <v>0</v>
      </c>
      <c r="W49" s="7"/>
      <c r="X49" s="13"/>
      <c r="Y49" s="8"/>
      <c r="Z49" s="8"/>
      <c r="AA49" s="8"/>
      <c r="AB49" s="8"/>
      <c r="AC49" s="8"/>
      <c r="AD49" s="8"/>
      <c r="AE49" s="8"/>
      <c r="AF49" s="8"/>
      <c r="AG49" s="8"/>
      <c r="AH49" s="8"/>
    </row>
    <row r="50" spans="1:34" ht="18" customHeight="1" thickBot="1" x14ac:dyDescent="0.3">
      <c r="A50" s="3"/>
      <c r="B50" s="12"/>
      <c r="C50" s="402"/>
      <c r="D50" s="119" t="s">
        <v>3</v>
      </c>
      <c r="E50" s="5"/>
      <c r="F50" s="37"/>
      <c r="G50" s="37"/>
      <c r="H50" s="5"/>
      <c r="I50" s="5"/>
      <c r="J50" s="5"/>
      <c r="K50" s="5"/>
      <c r="L50" s="5"/>
      <c r="M50" s="5"/>
      <c r="N50" s="297"/>
      <c r="O50" s="298">
        <f>N50*(1+P50)</f>
        <v>0</v>
      </c>
      <c r="P50" s="59">
        <v>0.2</v>
      </c>
      <c r="Q50" s="5"/>
      <c r="R50" s="311"/>
      <c r="S50" s="312">
        <f>R50*1.2</f>
        <v>0</v>
      </c>
      <c r="T50" s="34"/>
      <c r="U50" s="417">
        <f t="shared" si="5"/>
        <v>0</v>
      </c>
      <c r="V50" s="418">
        <f t="shared" si="5"/>
        <v>0</v>
      </c>
      <c r="W50" s="7"/>
      <c r="X50" s="13"/>
      <c r="Y50" s="8"/>
      <c r="Z50" s="8"/>
      <c r="AA50" s="8"/>
      <c r="AB50" s="8"/>
      <c r="AC50" s="8"/>
      <c r="AD50" s="8"/>
      <c r="AE50" s="8"/>
      <c r="AF50" s="8"/>
      <c r="AG50" s="8"/>
      <c r="AH50" s="8"/>
    </row>
    <row r="51" spans="1:34" s="53" customFormat="1" ht="12" customHeight="1" thickBot="1" x14ac:dyDescent="0.3">
      <c r="A51" s="170"/>
      <c r="B51" s="12"/>
      <c r="C51" s="49"/>
      <c r="D51" s="49"/>
      <c r="E51" s="37"/>
      <c r="F51" s="720" t="s">
        <v>501</v>
      </c>
      <c r="G51" s="720"/>
      <c r="H51" s="720"/>
      <c r="I51" s="720"/>
      <c r="J51" s="720"/>
      <c r="K51" s="720"/>
      <c r="L51" s="720"/>
      <c r="M51" s="37"/>
      <c r="N51" s="37"/>
      <c r="O51" s="37"/>
      <c r="P51" s="37"/>
      <c r="Q51" s="37"/>
      <c r="R51" s="40"/>
      <c r="S51" s="37"/>
      <c r="T51" s="37"/>
      <c r="U51" s="40"/>
      <c r="V51" s="40"/>
      <c r="W51" s="38"/>
    </row>
    <row r="52" spans="1:34" ht="27" customHeight="1" thickBot="1" x14ac:dyDescent="0.3">
      <c r="A52" s="3"/>
      <c r="B52" s="12"/>
      <c r="C52" s="738" t="s">
        <v>263</v>
      </c>
      <c r="D52" s="739"/>
      <c r="E52" s="5"/>
      <c r="F52" s="720"/>
      <c r="G52" s="720"/>
      <c r="H52" s="720"/>
      <c r="I52" s="720"/>
      <c r="J52" s="720"/>
      <c r="K52" s="720"/>
      <c r="L52" s="720"/>
      <c r="M52" s="5"/>
      <c r="N52" s="299">
        <f>N46+SUM(N48:N50)</f>
        <v>0</v>
      </c>
      <c r="O52" s="300">
        <f>O46+SUM(O48:O50)</f>
        <v>0</v>
      </c>
      <c r="P52" s="5"/>
      <c r="Q52" s="5"/>
      <c r="R52" s="495">
        <f>R46+SUM(R48:R50)</f>
        <v>0</v>
      </c>
      <c r="S52" s="496">
        <f>S46+SUM(S48:S50)</f>
        <v>0</v>
      </c>
      <c r="T52" s="34"/>
      <c r="U52" s="501">
        <f>U46+SUM(U48:U50)</f>
        <v>0</v>
      </c>
      <c r="V52" s="424">
        <f>V46+SUM(V48:V50)</f>
        <v>0</v>
      </c>
      <c r="W52" s="7"/>
      <c r="X52" s="13"/>
      <c r="Y52" s="8"/>
      <c r="Z52" s="8"/>
      <c r="AA52" s="8"/>
      <c r="AB52" s="8"/>
      <c r="AC52" s="8"/>
      <c r="AD52" s="8"/>
      <c r="AE52" s="8"/>
      <c r="AF52" s="8"/>
      <c r="AG52" s="8"/>
      <c r="AH52" s="8"/>
    </row>
    <row r="53" spans="1:34" s="53" customFormat="1" x14ac:dyDescent="0.25">
      <c r="A53" s="170"/>
      <c r="B53" s="12"/>
      <c r="C53" s="49"/>
      <c r="D53" s="49"/>
      <c r="E53" s="37"/>
      <c r="F53" s="37"/>
      <c r="G53" s="37"/>
      <c r="H53" s="37"/>
      <c r="I53" s="37"/>
      <c r="J53" s="37"/>
      <c r="K53" s="37"/>
      <c r="L53" s="37"/>
      <c r="M53" s="37"/>
      <c r="N53" s="37"/>
      <c r="O53" s="37"/>
      <c r="P53" s="37"/>
      <c r="Q53" s="37"/>
      <c r="R53" s="40"/>
      <c r="S53" s="37"/>
      <c r="T53" s="37"/>
      <c r="U53" s="40"/>
      <c r="V53" s="40"/>
      <c r="W53" s="38"/>
    </row>
    <row r="54" spans="1:34" s="53" customFormat="1" x14ac:dyDescent="0.25">
      <c r="A54" s="170"/>
      <c r="B54" s="49"/>
      <c r="C54" s="49"/>
      <c r="D54" s="49"/>
      <c r="E54" s="37"/>
      <c r="F54" s="37"/>
      <c r="G54" s="37"/>
      <c r="H54" s="37"/>
      <c r="I54" s="37"/>
      <c r="J54" s="37"/>
      <c r="K54" s="37"/>
      <c r="L54" s="37"/>
      <c r="M54" s="37"/>
      <c r="N54" s="37"/>
      <c r="O54" s="37"/>
      <c r="P54" s="37"/>
      <c r="Q54" s="37"/>
      <c r="R54" s="40"/>
      <c r="S54" s="37"/>
      <c r="T54" s="37"/>
      <c r="U54" s="40"/>
      <c r="V54" s="40"/>
      <c r="W54" s="38"/>
    </row>
    <row r="55" spans="1:34" s="53" customFormat="1" ht="30" customHeight="1" x14ac:dyDescent="0.25">
      <c r="A55" s="170"/>
      <c r="B55" s="156" t="s">
        <v>293</v>
      </c>
      <c r="C55" s="87"/>
      <c r="D55" s="87"/>
      <c r="E55" s="87"/>
      <c r="F55" s="87"/>
      <c r="G55" s="87"/>
      <c r="H55" s="87"/>
      <c r="I55" s="87"/>
      <c r="J55" s="87"/>
      <c r="K55" s="87"/>
      <c r="L55" s="87"/>
      <c r="M55" s="87"/>
      <c r="N55" s="87"/>
      <c r="O55" s="87"/>
      <c r="P55" s="87"/>
      <c r="Q55" s="87"/>
      <c r="R55" s="87"/>
      <c r="S55" s="87"/>
      <c r="T55" s="87"/>
      <c r="U55" s="87"/>
      <c r="V55" s="86"/>
      <c r="W55" s="38"/>
    </row>
    <row r="56" spans="1:34" s="53" customFormat="1" ht="15.75" thickBot="1" x14ac:dyDescent="0.3">
      <c r="A56" s="170"/>
      <c r="B56" s="49"/>
      <c r="C56" s="49"/>
      <c r="D56" s="49"/>
      <c r="E56" s="37"/>
      <c r="F56" s="37"/>
      <c r="G56" s="37"/>
      <c r="H56" s="37"/>
      <c r="I56" s="37"/>
      <c r="J56" s="37"/>
      <c r="K56" s="37"/>
      <c r="L56" s="37"/>
      <c r="M56" s="37"/>
      <c r="N56" s="37"/>
      <c r="O56" s="37"/>
      <c r="P56" s="37"/>
      <c r="Q56" s="37"/>
      <c r="R56" s="40"/>
      <c r="S56" s="37"/>
      <c r="T56" s="37"/>
      <c r="U56" s="40"/>
      <c r="V56" s="40"/>
      <c r="W56" s="38"/>
    </row>
    <row r="57" spans="1:34" s="53" customFormat="1" ht="30" x14ac:dyDescent="0.25">
      <c r="A57" s="170"/>
      <c r="B57" s="11" t="s">
        <v>315</v>
      </c>
      <c r="C57" s="49"/>
      <c r="D57" s="49"/>
      <c r="E57" s="37"/>
      <c r="F57" s="37"/>
      <c r="G57" s="37"/>
      <c r="H57" s="37"/>
      <c r="I57" s="37"/>
      <c r="J57" s="37"/>
      <c r="K57" s="37"/>
      <c r="L57" s="37"/>
      <c r="M57" s="37"/>
      <c r="N57" s="112" t="s">
        <v>13</v>
      </c>
      <c r="O57" s="171"/>
      <c r="P57" s="172"/>
      <c r="Q57" s="5"/>
      <c r="R57" s="491" t="s">
        <v>15</v>
      </c>
      <c r="S57" s="492"/>
      <c r="T57" s="12"/>
      <c r="U57" s="407" t="s">
        <v>14</v>
      </c>
      <c r="V57" s="408"/>
      <c r="W57" s="38"/>
    </row>
    <row r="58" spans="1:34" s="53" customFormat="1" ht="18" customHeight="1" thickBot="1" x14ac:dyDescent="0.3">
      <c r="A58" s="170"/>
      <c r="B58" s="49"/>
      <c r="C58" s="49"/>
      <c r="D58" s="49"/>
      <c r="E58" s="37"/>
      <c r="F58" s="37"/>
      <c r="G58" s="37"/>
      <c r="H58" s="37"/>
      <c r="I58" s="37"/>
      <c r="J58" s="37"/>
      <c r="K58" s="37"/>
      <c r="L58" s="37"/>
      <c r="M58" s="37"/>
      <c r="N58" s="14" t="s">
        <v>0</v>
      </c>
      <c r="O58" s="15" t="s">
        <v>1</v>
      </c>
      <c r="P58" s="582" t="s">
        <v>305</v>
      </c>
      <c r="Q58" s="5"/>
      <c r="R58" s="493" t="s">
        <v>0</v>
      </c>
      <c r="S58" s="497" t="s">
        <v>1</v>
      </c>
      <c r="T58" s="12"/>
      <c r="U58" s="409" t="s">
        <v>0</v>
      </c>
      <c r="V58" s="410" t="s">
        <v>1</v>
      </c>
      <c r="W58" s="38"/>
    </row>
    <row r="59" spans="1:34" s="53" customFormat="1" ht="15.75" thickBot="1" x14ac:dyDescent="0.3">
      <c r="A59" s="170"/>
      <c r="B59" s="49"/>
      <c r="C59" s="49"/>
      <c r="D59" s="49"/>
      <c r="E59" s="37"/>
      <c r="F59" s="37"/>
      <c r="G59" s="37"/>
      <c r="H59" s="37"/>
      <c r="I59" s="37"/>
      <c r="J59" s="37"/>
      <c r="K59" s="37"/>
      <c r="L59" s="37"/>
      <c r="M59" s="37"/>
      <c r="N59" s="37"/>
      <c r="O59" s="37"/>
      <c r="P59" s="37"/>
      <c r="Q59" s="37"/>
      <c r="R59" s="40"/>
      <c r="S59" s="37"/>
      <c r="T59" s="37"/>
      <c r="U59" s="40"/>
      <c r="V59" s="40"/>
      <c r="W59" s="38"/>
    </row>
    <row r="60" spans="1:34" s="53" customFormat="1" ht="18" customHeight="1" thickBot="1" x14ac:dyDescent="0.3">
      <c r="A60" s="170"/>
      <c r="B60" s="49"/>
      <c r="C60" s="49"/>
      <c r="D60" s="49"/>
      <c r="E60" s="49"/>
      <c r="F60" s="48"/>
      <c r="G60" s="48"/>
      <c r="H60" s="130"/>
      <c r="I60" s="131"/>
      <c r="J60" s="131"/>
      <c r="K60" s="131"/>
      <c r="L60" s="132" t="s">
        <v>295</v>
      </c>
      <c r="M60" s="37"/>
      <c r="N60" s="313">
        <f>N30+N35+((0*F42+F43+F44)*((F30)/IF(SUM(F30:F33)=0,1,SUM(F30:F33))))+0*J42+J43+J44</f>
        <v>0</v>
      </c>
      <c r="O60" s="313">
        <f>O30+O35+((0*G42+G43+G44)*((G30)/IF(SUM(G30:G33)=0,1,SUM(G30:G33))))+0*K42+K43+K44</f>
        <v>0</v>
      </c>
      <c r="P60" s="37"/>
      <c r="Q60" s="37"/>
      <c r="R60" s="40"/>
      <c r="S60" s="56"/>
      <c r="T60" s="37"/>
      <c r="U60" s="37"/>
      <c r="V60" s="40"/>
      <c r="W60" s="38"/>
    </row>
    <row r="61" spans="1:34" s="58" customFormat="1" ht="18" customHeight="1" thickBot="1" x14ac:dyDescent="0.3">
      <c r="A61" s="170"/>
      <c r="B61" s="49"/>
      <c r="C61" s="49"/>
      <c r="D61" s="49"/>
      <c r="E61" s="49"/>
      <c r="F61" s="48"/>
      <c r="G61" s="37"/>
      <c r="H61" s="133"/>
      <c r="I61" s="134"/>
      <c r="J61" s="134"/>
      <c r="K61" s="134"/>
      <c r="L61" s="135" t="s">
        <v>44</v>
      </c>
      <c r="M61" s="37"/>
      <c r="N61" s="36"/>
      <c r="O61" s="57"/>
      <c r="P61" s="151">
        <v>5.5E-2</v>
      </c>
      <c r="Q61" s="37"/>
      <c r="R61" s="40"/>
      <c r="S61" s="40"/>
      <c r="T61" s="40"/>
      <c r="U61" s="40"/>
      <c r="V61" s="40"/>
      <c r="W61" s="38"/>
      <c r="X61" s="53"/>
    </row>
    <row r="62" spans="1:34" s="58" customFormat="1" ht="30" customHeight="1" thickBot="1" x14ac:dyDescent="0.3">
      <c r="A62" s="170"/>
      <c r="B62" s="49"/>
      <c r="C62" s="49"/>
      <c r="D62" s="49"/>
      <c r="E62" s="49"/>
      <c r="F62" s="48"/>
      <c r="G62" s="37"/>
      <c r="H62" s="136"/>
      <c r="I62" s="318"/>
      <c r="J62" s="526"/>
      <c r="K62" s="318"/>
      <c r="L62" s="137" t="s">
        <v>294</v>
      </c>
      <c r="M62" s="37"/>
      <c r="N62" s="36"/>
      <c r="O62" s="425">
        <f>(O60-N60)-(N60*P61)</f>
        <v>0</v>
      </c>
      <c r="P62" s="486" t="s">
        <v>304</v>
      </c>
      <c r="Q62" s="37"/>
      <c r="R62" s="40"/>
      <c r="S62" s="40"/>
      <c r="T62" s="36"/>
      <c r="U62" s="40"/>
      <c r="V62" s="40"/>
      <c r="W62" s="38"/>
      <c r="X62" s="53"/>
    </row>
    <row r="63" spans="1:34" ht="15.75" thickBot="1" x14ac:dyDescent="0.3">
      <c r="A63" s="3"/>
      <c r="B63" s="49"/>
      <c r="C63" s="49"/>
      <c r="D63" s="5"/>
      <c r="E63" s="5"/>
      <c r="F63" s="5"/>
      <c r="G63" s="5"/>
      <c r="H63" s="5"/>
      <c r="I63" s="5"/>
      <c r="J63" s="5"/>
      <c r="K63" s="5"/>
      <c r="L63" s="24"/>
      <c r="M63" s="5"/>
      <c r="N63" s="5"/>
      <c r="O63" s="5"/>
      <c r="P63" s="5"/>
      <c r="Q63" s="5"/>
      <c r="R63" s="5"/>
      <c r="S63" s="5"/>
      <c r="T63" s="5"/>
      <c r="U63" s="5"/>
      <c r="V63" s="5"/>
      <c r="W63" s="7"/>
    </row>
    <row r="64" spans="1:34" s="58" customFormat="1" ht="30" customHeight="1" thickBot="1" x14ac:dyDescent="0.3">
      <c r="A64" s="170"/>
      <c r="B64" s="49"/>
      <c r="C64" s="49"/>
      <c r="D64" s="37"/>
      <c r="E64" s="37"/>
      <c r="F64" s="37"/>
      <c r="G64" s="37"/>
      <c r="H64" s="743" t="s">
        <v>46</v>
      </c>
      <c r="I64" s="744"/>
      <c r="J64" s="744"/>
      <c r="K64" s="744"/>
      <c r="L64" s="745"/>
      <c r="M64" s="37"/>
      <c r="N64" s="421">
        <f>N46</f>
        <v>0</v>
      </c>
      <c r="O64" s="422">
        <f>O46-O62</f>
        <v>0</v>
      </c>
      <c r="P64" s="37"/>
      <c r="Q64" s="37"/>
      <c r="R64" s="498">
        <f>R46</f>
        <v>0</v>
      </c>
      <c r="S64" s="499">
        <f>S46</f>
        <v>0</v>
      </c>
      <c r="T64" s="40"/>
      <c r="U64" s="411">
        <f>R64+N64</f>
        <v>0</v>
      </c>
      <c r="V64" s="423">
        <f>S64+O64</f>
        <v>0</v>
      </c>
      <c r="W64" s="38"/>
      <c r="X64" s="53"/>
    </row>
    <row r="65" spans="1:34" ht="15.75" thickBot="1" x14ac:dyDescent="0.3">
      <c r="A65" s="3"/>
      <c r="B65" s="49"/>
      <c r="C65" s="49"/>
      <c r="D65" s="5"/>
      <c r="E65" s="5"/>
      <c r="F65" s="5"/>
      <c r="G65" s="5"/>
      <c r="H65" s="5"/>
      <c r="I65" s="5"/>
      <c r="J65" s="5"/>
      <c r="K65" s="5"/>
      <c r="L65" s="24"/>
      <c r="M65" s="5"/>
      <c r="N65" s="5"/>
      <c r="O65" s="5"/>
      <c r="P65" s="5"/>
      <c r="Q65" s="5"/>
      <c r="R65" s="5"/>
      <c r="S65" s="5"/>
      <c r="T65" s="5"/>
      <c r="U65" s="5"/>
      <c r="V65" s="5"/>
      <c r="W65" s="7"/>
    </row>
    <row r="66" spans="1:34" ht="30" customHeight="1" thickBot="1" x14ac:dyDescent="0.3">
      <c r="A66" s="3"/>
      <c r="B66" s="49"/>
      <c r="C66" s="49"/>
      <c r="D66" s="5"/>
      <c r="E66" s="5"/>
      <c r="F66" s="5"/>
      <c r="G66" s="5"/>
      <c r="H66" s="743" t="s">
        <v>45</v>
      </c>
      <c r="I66" s="744"/>
      <c r="J66" s="744"/>
      <c r="K66" s="744"/>
      <c r="L66" s="745"/>
      <c r="M66" s="5"/>
      <c r="N66" s="421">
        <f>N64+SUM(N48:N50)</f>
        <v>0</v>
      </c>
      <c r="O66" s="422">
        <f>O64+SUM(O48:O50)</f>
        <v>0</v>
      </c>
      <c r="P66" s="5"/>
      <c r="Q66" s="5"/>
      <c r="R66" s="498">
        <f>R64+SUM(R48:R50)</f>
        <v>0</v>
      </c>
      <c r="S66" s="500">
        <f>S64+SUM(S48:S50)</f>
        <v>0</v>
      </c>
      <c r="T66" s="34"/>
      <c r="U66" s="411">
        <f>R66+N66</f>
        <v>0</v>
      </c>
      <c r="V66" s="423">
        <f>S66+O66</f>
        <v>0</v>
      </c>
      <c r="W66" s="7"/>
      <c r="X66" s="13"/>
      <c r="Y66" s="8"/>
      <c r="Z66" s="8"/>
      <c r="AA66" s="8"/>
      <c r="AB66" s="8"/>
      <c r="AC66" s="8"/>
      <c r="AD66" s="8"/>
      <c r="AE66" s="8"/>
      <c r="AF66" s="8"/>
      <c r="AG66" s="8"/>
      <c r="AH66" s="8"/>
    </row>
    <row r="67" spans="1:34" x14ac:dyDescent="0.25">
      <c r="A67" s="3"/>
      <c r="B67" s="49"/>
      <c r="C67" s="49"/>
      <c r="D67" s="5"/>
      <c r="E67" s="5"/>
      <c r="F67" s="5"/>
      <c r="G67" s="5"/>
      <c r="H67" s="5"/>
      <c r="I67" s="5"/>
      <c r="J67" s="5"/>
      <c r="K67" s="5"/>
      <c r="L67" s="6"/>
      <c r="M67" s="5"/>
      <c r="N67" s="22"/>
      <c r="O67" s="5"/>
      <c r="P67" s="5"/>
      <c r="Q67" s="5"/>
      <c r="R67" s="34"/>
      <c r="S67" s="34"/>
      <c r="T67" s="34"/>
      <c r="U67" s="34"/>
      <c r="V67" s="34"/>
      <c r="W67" s="7"/>
      <c r="X67" s="13"/>
      <c r="Y67" s="8"/>
      <c r="Z67" s="8"/>
      <c r="AA67" s="8"/>
      <c r="AB67" s="8"/>
      <c r="AC67" s="8"/>
      <c r="AD67" s="8"/>
      <c r="AE67" s="8"/>
      <c r="AF67" s="8"/>
      <c r="AG67" s="8"/>
      <c r="AH67" s="8"/>
    </row>
    <row r="68" spans="1:34" x14ac:dyDescent="0.25">
      <c r="A68" s="3"/>
      <c r="B68" s="5"/>
      <c r="C68" s="5"/>
      <c r="D68" s="5"/>
      <c r="E68" s="5"/>
      <c r="F68" s="5"/>
      <c r="G68" s="5"/>
      <c r="H68" s="5"/>
      <c r="I68" s="5"/>
      <c r="J68" s="5"/>
      <c r="K68" s="5"/>
      <c r="L68" s="6"/>
      <c r="M68" s="5"/>
      <c r="N68" s="22"/>
      <c r="O68" s="5"/>
      <c r="P68" s="5"/>
      <c r="Q68" s="5"/>
      <c r="R68" s="34"/>
      <c r="S68" s="34"/>
      <c r="T68" s="34"/>
      <c r="U68" s="34"/>
      <c r="V68" s="34"/>
      <c r="W68" s="7"/>
      <c r="X68" s="13"/>
      <c r="Y68" s="8"/>
      <c r="Z68" s="8"/>
      <c r="AA68" s="8"/>
      <c r="AB68" s="8"/>
      <c r="AC68" s="8"/>
      <c r="AD68" s="8"/>
      <c r="AE68" s="8"/>
      <c r="AF68" s="8"/>
      <c r="AG68" s="8"/>
      <c r="AH68" s="8"/>
    </row>
    <row r="69" spans="1:34" s="53" customFormat="1" ht="30" customHeight="1" x14ac:dyDescent="0.25">
      <c r="A69" s="170"/>
      <c r="B69" s="156" t="s">
        <v>261</v>
      </c>
      <c r="C69" s="87"/>
      <c r="D69" s="87"/>
      <c r="E69" s="87"/>
      <c r="F69" s="87"/>
      <c r="G69" s="87"/>
      <c r="H69" s="87"/>
      <c r="I69" s="87"/>
      <c r="J69" s="87"/>
      <c r="K69" s="87"/>
      <c r="L69" s="87"/>
      <c r="M69" s="87"/>
      <c r="N69" s="87"/>
      <c r="O69" s="87"/>
      <c r="P69" s="87"/>
      <c r="Q69" s="87"/>
      <c r="R69" s="87"/>
      <c r="S69" s="87"/>
      <c r="T69" s="87"/>
      <c r="U69" s="87"/>
      <c r="V69" s="86"/>
      <c r="W69" s="38"/>
    </row>
    <row r="70" spans="1:34" x14ac:dyDescent="0.25">
      <c r="A70" s="3"/>
      <c r="B70" s="24"/>
      <c r="C70" s="24"/>
      <c r="D70" s="24"/>
      <c r="E70" s="5"/>
      <c r="F70" s="5"/>
      <c r="G70" s="5"/>
      <c r="H70" s="5"/>
      <c r="I70" s="5"/>
      <c r="J70" s="5"/>
      <c r="K70" s="5"/>
      <c r="L70" s="6"/>
      <c r="M70" s="5"/>
      <c r="N70" s="5"/>
      <c r="O70" s="5"/>
      <c r="P70" s="5"/>
      <c r="Q70" s="5"/>
      <c r="R70" s="5"/>
      <c r="S70" s="5"/>
      <c r="T70" s="5"/>
      <c r="U70" s="5"/>
      <c r="V70" s="5"/>
      <c r="W70" s="7"/>
    </row>
    <row r="71" spans="1:34" ht="18" customHeight="1" x14ac:dyDescent="0.25">
      <c r="A71" s="3"/>
      <c r="B71" s="24"/>
      <c r="C71" s="24"/>
      <c r="D71" s="24"/>
      <c r="E71" s="5"/>
      <c r="F71" s="403" t="s">
        <v>47</v>
      </c>
      <c r="G71" s="404"/>
      <c r="H71" s="5"/>
      <c r="I71" s="5"/>
      <c r="J71" s="403" t="s">
        <v>48</v>
      </c>
      <c r="K71" s="404"/>
      <c r="L71" s="5"/>
      <c r="M71" s="5"/>
      <c r="N71" s="387" t="s">
        <v>13</v>
      </c>
      <c r="O71" s="389"/>
      <c r="P71" s="5"/>
      <c r="Q71" s="5"/>
      <c r="R71" s="5"/>
      <c r="S71" s="5"/>
      <c r="T71" s="5"/>
      <c r="U71" s="502" t="s">
        <v>14</v>
      </c>
      <c r="V71" s="503"/>
      <c r="W71" s="7"/>
    </row>
    <row r="72" spans="1:34" ht="18" customHeight="1" x14ac:dyDescent="0.25">
      <c r="A72" s="3"/>
      <c r="B72" s="24"/>
      <c r="C72" s="24"/>
      <c r="D72" s="24"/>
      <c r="E72" s="5"/>
      <c r="F72" s="405" t="s">
        <v>0</v>
      </c>
      <c r="G72" s="405" t="s">
        <v>1</v>
      </c>
      <c r="H72" s="5"/>
      <c r="I72" s="5"/>
      <c r="J72" s="405" t="s">
        <v>0</v>
      </c>
      <c r="K72" s="405" t="s">
        <v>1</v>
      </c>
      <c r="L72" s="5"/>
      <c r="M72" s="5"/>
      <c r="N72" s="406" t="s">
        <v>0</v>
      </c>
      <c r="O72" s="406" t="s">
        <v>1</v>
      </c>
      <c r="P72" s="5"/>
      <c r="Q72" s="5"/>
      <c r="R72" s="5"/>
      <c r="S72" s="5"/>
      <c r="T72" s="5"/>
      <c r="U72" s="34"/>
      <c r="V72" s="34"/>
      <c r="W72" s="7"/>
    </row>
    <row r="73" spans="1:34" ht="15" customHeight="1" x14ac:dyDescent="0.25">
      <c r="A73" s="3"/>
      <c r="B73" s="24"/>
      <c r="C73" s="24"/>
      <c r="D73" s="5"/>
      <c r="E73" s="5"/>
      <c r="F73" s="5"/>
      <c r="G73" s="5"/>
      <c r="H73" s="5"/>
      <c r="I73" s="5"/>
      <c r="J73" s="5"/>
      <c r="K73" s="5"/>
      <c r="L73" s="6"/>
      <c r="M73" s="5"/>
      <c r="N73" s="22"/>
      <c r="O73" s="5"/>
      <c r="P73" s="5"/>
      <c r="Q73" s="5"/>
      <c r="R73" s="5"/>
      <c r="S73" s="5"/>
      <c r="T73" s="5"/>
      <c r="U73" s="34"/>
      <c r="V73" s="34"/>
      <c r="W73" s="7"/>
      <c r="X73" s="13"/>
      <c r="Y73" s="8"/>
      <c r="Z73" s="8"/>
      <c r="AA73" s="8"/>
      <c r="AB73" s="8"/>
      <c r="AC73" s="8"/>
      <c r="AD73" s="8"/>
      <c r="AE73" s="8"/>
      <c r="AF73" s="8"/>
      <c r="AG73" s="8"/>
      <c r="AH73" s="8"/>
    </row>
    <row r="74" spans="1:34" ht="18" customHeight="1" x14ac:dyDescent="0.25">
      <c r="A74" s="3"/>
      <c r="B74" s="24"/>
      <c r="C74" s="24"/>
      <c r="D74" s="24" t="s">
        <v>51</v>
      </c>
      <c r="E74" s="24"/>
      <c r="F74" s="155">
        <f>IF(SUM(F30:F33)=0,0,(F30+F31+F32+F33)/'5_CapacitaireEtSurfaces'!$H$67)</f>
        <v>0</v>
      </c>
      <c r="G74" s="37"/>
      <c r="H74" s="37"/>
      <c r="I74" s="37"/>
      <c r="J74" s="155">
        <f>IF(J30=0,0,J30/'5_CapacitaireEtSurfaces'!$J$67)</f>
        <v>0</v>
      </c>
      <c r="K74" s="5"/>
      <c r="L74" s="24"/>
      <c r="M74" s="5"/>
      <c r="N74" s="154" t="str">
        <f>IF('5_CapacitaireEtSurfaces'!$H$67+'5_CapacitaireEtSurfaces'!$J$67=0,"",(N30+N31+N32+N33)/('5_CapacitaireEtSurfaces'!$H$67+'5_CapacitaireEtSurfaces'!$J$67))</f>
        <v/>
      </c>
      <c r="O74" s="5"/>
      <c r="P74" s="5"/>
      <c r="Q74" s="5"/>
      <c r="R74" s="5"/>
      <c r="S74" s="5"/>
      <c r="T74" s="5"/>
      <c r="U74" s="5"/>
      <c r="V74" s="5"/>
      <c r="W74" s="7"/>
    </row>
    <row r="75" spans="1:34" x14ac:dyDescent="0.25">
      <c r="A75" s="3"/>
      <c r="B75" s="24"/>
      <c r="C75" s="24"/>
      <c r="D75" s="24"/>
      <c r="E75" s="24"/>
      <c r="F75" s="5"/>
      <c r="G75" s="5"/>
      <c r="H75" s="5"/>
      <c r="I75" s="5"/>
      <c r="J75" s="5"/>
      <c r="K75" s="5"/>
      <c r="L75" s="24"/>
      <c r="M75" s="5"/>
      <c r="N75" s="5"/>
      <c r="O75" s="5"/>
      <c r="P75" s="5"/>
      <c r="Q75" s="5"/>
      <c r="R75" s="5"/>
      <c r="S75" s="5"/>
      <c r="T75" s="5"/>
      <c r="U75" s="5"/>
      <c r="V75" s="5"/>
      <c r="W75" s="7"/>
    </row>
    <row r="76" spans="1:34" ht="18" customHeight="1" x14ac:dyDescent="0.25">
      <c r="A76" s="3"/>
      <c r="B76" s="24"/>
      <c r="C76" s="24"/>
      <c r="D76" s="24" t="s">
        <v>53</v>
      </c>
      <c r="E76" s="24"/>
      <c r="F76" s="155">
        <f>IF(SUM(F30:F33)=0,0,F46/'5_CapacitaireEtSurfaces'!$H$67)</f>
        <v>0</v>
      </c>
      <c r="G76" s="155">
        <f>IF(SUM(F30:F33)=0,0,G46/'5_CapacitaireEtSurfaces'!$H$67)</f>
        <v>0</v>
      </c>
      <c r="H76" s="5"/>
      <c r="I76" s="5"/>
      <c r="J76" s="155">
        <f>IF(J30=0,0,J46/'5_CapacitaireEtSurfaces'!$J$67)</f>
        <v>0</v>
      </c>
      <c r="K76" s="155">
        <f>IF(J30=0,0,K46/'5_CapacitaireEtSurfaces'!$J$67)</f>
        <v>0</v>
      </c>
      <c r="L76" s="24"/>
      <c r="M76" s="5"/>
      <c r="N76" s="154" t="str">
        <f>IF('5_CapacitaireEtSurfaces'!H67+'5_CapacitaireEtSurfaces'!J67=0,"",N46/('5_CapacitaireEtSurfaces'!H67+'5_CapacitaireEtSurfaces'!J67))</f>
        <v/>
      </c>
      <c r="O76" s="154" t="str">
        <f>IF('5_CapacitaireEtSurfaces'!H67+'5_CapacitaireEtSurfaces'!J67=0,"",O46/('5_CapacitaireEtSurfaces'!H67+'5_CapacitaireEtSurfaces'!J67))</f>
        <v/>
      </c>
      <c r="P76" s="5"/>
      <c r="Q76" s="5"/>
      <c r="R76" s="5"/>
      <c r="S76" s="5"/>
      <c r="T76" s="5"/>
      <c r="U76" s="322"/>
      <c r="V76" s="5"/>
      <c r="W76" s="7"/>
    </row>
    <row r="77" spans="1:34" x14ac:dyDescent="0.25">
      <c r="A77" s="3"/>
      <c r="B77" s="24"/>
      <c r="C77" s="24"/>
      <c r="D77" s="24"/>
      <c r="E77" s="24"/>
      <c r="F77" s="5"/>
      <c r="G77" s="5"/>
      <c r="H77" s="5"/>
      <c r="I77" s="5"/>
      <c r="J77" s="5"/>
      <c r="K77" s="5"/>
      <c r="L77" s="24"/>
      <c r="M77" s="5"/>
      <c r="N77" s="5"/>
      <c r="O77" s="5"/>
      <c r="P77" s="5"/>
      <c r="Q77" s="5"/>
      <c r="R77" s="5"/>
      <c r="S77" s="5"/>
      <c r="T77" s="5"/>
      <c r="U77" s="5"/>
      <c r="V77" s="5"/>
      <c r="W77" s="7"/>
    </row>
    <row r="78" spans="1:34" ht="18" customHeight="1" x14ac:dyDescent="0.25">
      <c r="A78" s="3"/>
      <c r="B78" s="24"/>
      <c r="C78" s="24"/>
      <c r="D78" s="5"/>
      <c r="E78" s="24"/>
      <c r="F78" s="37"/>
      <c r="G78" s="5"/>
      <c r="H78" s="5"/>
      <c r="I78" s="5"/>
      <c r="J78" s="37"/>
      <c r="K78" s="5"/>
      <c r="L78" s="24" t="s">
        <v>516</v>
      </c>
      <c r="M78" s="5"/>
      <c r="N78" s="154" t="str">
        <f>IF(('5_CapacitaireEtSurfaces'!$H$49+'5_CapacitaireEtSurfaces'!$J$49)=0,"",N46/('5_CapacitaireEtSurfaces'!$H$49+'5_CapacitaireEtSurfaces'!$J$49))</f>
        <v/>
      </c>
      <c r="O78" s="5"/>
      <c r="P78" s="5"/>
      <c r="Q78" s="5"/>
      <c r="R78" s="5"/>
      <c r="S78" s="5"/>
      <c r="T78" s="5"/>
      <c r="U78" s="5"/>
      <c r="V78" s="5"/>
      <c r="W78" s="7"/>
    </row>
    <row r="79" spans="1:34" x14ac:dyDescent="0.25">
      <c r="A79" s="3"/>
      <c r="B79" s="24"/>
      <c r="C79" s="24"/>
      <c r="D79" s="5"/>
      <c r="E79" s="24"/>
      <c r="F79" s="5"/>
      <c r="G79" s="5"/>
      <c r="H79" s="5"/>
      <c r="I79" s="5"/>
      <c r="J79" s="5"/>
      <c r="K79" s="5"/>
      <c r="L79" s="24"/>
      <c r="M79" s="5"/>
      <c r="N79" s="5"/>
      <c r="O79" s="5"/>
      <c r="P79" s="5"/>
      <c r="Q79" s="5"/>
      <c r="R79" s="5"/>
      <c r="S79" s="5"/>
      <c r="T79" s="5"/>
      <c r="U79" s="5"/>
      <c r="V79" s="5"/>
      <c r="W79" s="7"/>
    </row>
    <row r="80" spans="1:34" ht="18" customHeight="1" x14ac:dyDescent="0.25">
      <c r="A80" s="3"/>
      <c r="B80" s="24"/>
      <c r="C80" s="24"/>
      <c r="D80" s="5"/>
      <c r="E80" s="5"/>
      <c r="F80" s="5"/>
      <c r="G80" s="5"/>
      <c r="H80" s="5"/>
      <c r="I80" s="5"/>
      <c r="J80" s="5"/>
      <c r="K80" s="5"/>
      <c r="L80" s="24" t="s">
        <v>52</v>
      </c>
      <c r="M80" s="5"/>
      <c r="N80" s="747" t="str">
        <f>IF(SUM(N30:N33)=0,"",SUM(O30:O43)/SUM(N30:N33))</f>
        <v/>
      </c>
      <c r="O80" s="747"/>
      <c r="P80" s="5"/>
      <c r="Q80" s="5"/>
      <c r="R80" s="5"/>
      <c r="S80" s="24"/>
      <c r="T80" s="5"/>
      <c r="U80" s="741" t="str">
        <f>IF(SUM(U30:U33)=0,"",SUM(V30:V43)/SUM(U30:U33))</f>
        <v/>
      </c>
      <c r="V80" s="741"/>
      <c r="W80" s="7"/>
    </row>
    <row r="81" spans="1:34" x14ac:dyDescent="0.25">
      <c r="A81" s="3"/>
      <c r="B81" s="24"/>
      <c r="C81" s="5"/>
      <c r="D81" s="5"/>
      <c r="E81" s="5"/>
      <c r="F81" s="5"/>
      <c r="G81" s="5"/>
      <c r="H81" s="5"/>
      <c r="I81" s="5"/>
      <c r="J81" s="5"/>
      <c r="K81" s="5"/>
      <c r="L81" s="6"/>
      <c r="M81" s="5"/>
      <c r="N81" s="22"/>
      <c r="O81" s="5"/>
      <c r="P81" s="5"/>
      <c r="Q81" s="5"/>
      <c r="R81" s="34"/>
      <c r="S81" s="34"/>
      <c r="T81" s="34"/>
      <c r="U81" s="34"/>
      <c r="V81" s="34"/>
      <c r="W81" s="7"/>
      <c r="X81" s="13"/>
      <c r="Y81" s="8"/>
      <c r="Z81" s="8"/>
      <c r="AA81" s="8"/>
      <c r="AB81" s="8"/>
      <c r="AC81" s="8"/>
      <c r="AD81" s="8"/>
      <c r="AE81" s="8"/>
      <c r="AF81" s="8"/>
      <c r="AG81" s="8"/>
      <c r="AH81" s="8"/>
    </row>
    <row r="82" spans="1:34" x14ac:dyDescent="0.25">
      <c r="A82" s="3"/>
      <c r="B82" s="5"/>
      <c r="C82" s="5"/>
      <c r="D82" s="5"/>
      <c r="E82" s="5"/>
      <c r="F82" s="5"/>
      <c r="G82" s="5"/>
      <c r="H82" s="5"/>
      <c r="I82" s="5"/>
      <c r="J82" s="5"/>
      <c r="K82" s="5"/>
      <c r="L82" s="6"/>
      <c r="M82" s="5"/>
      <c r="N82" s="22"/>
      <c r="O82" s="5"/>
      <c r="P82" s="5"/>
      <c r="Q82" s="5"/>
      <c r="R82" s="34"/>
      <c r="S82" s="34"/>
      <c r="T82" s="34"/>
      <c r="U82" s="34"/>
      <c r="V82" s="34"/>
      <c r="W82" s="7"/>
      <c r="X82" s="13"/>
      <c r="Y82" s="8"/>
      <c r="Z82" s="8"/>
      <c r="AA82" s="8"/>
      <c r="AB82" s="8"/>
      <c r="AC82" s="8"/>
      <c r="AD82" s="8"/>
      <c r="AE82" s="8"/>
      <c r="AF82" s="8"/>
      <c r="AG82" s="8"/>
      <c r="AH82" s="8"/>
    </row>
    <row r="83" spans="1:34" s="53" customFormat="1" ht="30" customHeight="1" x14ac:dyDescent="0.25">
      <c r="A83" s="170"/>
      <c r="B83" s="156" t="s">
        <v>260</v>
      </c>
      <c r="C83" s="87"/>
      <c r="D83" s="87"/>
      <c r="E83" s="87"/>
      <c r="F83" s="87"/>
      <c r="G83" s="87"/>
      <c r="H83" s="87"/>
      <c r="I83" s="87"/>
      <c r="J83" s="87"/>
      <c r="K83" s="87"/>
      <c r="L83" s="87"/>
      <c r="M83" s="87"/>
      <c r="N83" s="87"/>
      <c r="O83" s="87"/>
      <c r="P83" s="87"/>
      <c r="Q83" s="87"/>
      <c r="R83" s="87"/>
      <c r="S83" s="87"/>
      <c r="T83" s="87"/>
      <c r="U83" s="87"/>
      <c r="V83" s="86"/>
      <c r="W83" s="38"/>
    </row>
    <row r="84" spans="1:34" x14ac:dyDescent="0.25">
      <c r="A84" s="3"/>
      <c r="B84" s="5"/>
      <c r="C84" s="5"/>
      <c r="D84" s="5"/>
      <c r="E84" s="5"/>
      <c r="F84" s="5"/>
      <c r="G84" s="5"/>
      <c r="H84" s="5"/>
      <c r="I84" s="5"/>
      <c r="J84" s="5"/>
      <c r="K84" s="5"/>
      <c r="L84" s="6"/>
      <c r="M84" s="5"/>
      <c r="N84" s="22"/>
      <c r="O84" s="5"/>
      <c r="P84" s="5"/>
      <c r="Q84" s="5"/>
      <c r="R84" s="34"/>
      <c r="S84" s="34"/>
      <c r="T84" s="34"/>
      <c r="U84" s="34"/>
      <c r="V84" s="34"/>
      <c r="W84" s="7"/>
      <c r="X84" s="13"/>
      <c r="Y84" s="8"/>
      <c r="Z84" s="8"/>
      <c r="AA84" s="8"/>
      <c r="AB84" s="8"/>
      <c r="AC84" s="8"/>
      <c r="AD84" s="8"/>
      <c r="AE84" s="8"/>
      <c r="AF84" s="8"/>
      <c r="AG84" s="8"/>
      <c r="AH84" s="8"/>
    </row>
    <row r="85" spans="1:34" ht="15" customHeight="1" x14ac:dyDescent="0.25">
      <c r="A85" s="3"/>
      <c r="B85" s="11" t="s">
        <v>290</v>
      </c>
      <c r="C85" s="324"/>
      <c r="D85" s="324"/>
      <c r="E85" s="324"/>
      <c r="F85" s="324"/>
      <c r="G85" s="324"/>
      <c r="H85" s="324"/>
      <c r="I85" s="324"/>
      <c r="J85" s="324"/>
      <c r="K85" s="324"/>
      <c r="L85" s="324"/>
      <c r="M85" s="324"/>
      <c r="N85" s="324"/>
      <c r="O85" s="324"/>
      <c r="P85" s="324"/>
      <c r="Q85" s="324"/>
      <c r="R85" s="324"/>
      <c r="S85" s="324"/>
      <c r="T85" s="324"/>
      <c r="U85" s="324"/>
      <c r="V85" s="324"/>
      <c r="W85" s="7"/>
      <c r="X85" s="13"/>
      <c r="Y85" s="8"/>
      <c r="Z85" s="8"/>
      <c r="AA85" s="8"/>
      <c r="AB85" s="8"/>
      <c r="AC85" s="8"/>
      <c r="AD85" s="8"/>
      <c r="AE85" s="8"/>
      <c r="AF85" s="8"/>
      <c r="AG85" s="8"/>
      <c r="AH85" s="8"/>
    </row>
    <row r="86" spans="1:34" ht="15" customHeight="1" x14ac:dyDescent="0.25">
      <c r="A86" s="3"/>
      <c r="B86" s="11" t="s">
        <v>291</v>
      </c>
      <c r="C86" s="324"/>
      <c r="D86" s="324"/>
      <c r="E86" s="324"/>
      <c r="F86" s="324"/>
      <c r="G86" s="324"/>
      <c r="H86" s="324"/>
      <c r="I86" s="324"/>
      <c r="J86" s="324"/>
      <c r="K86" s="324"/>
      <c r="L86" s="324"/>
      <c r="M86" s="324"/>
      <c r="N86" s="324"/>
      <c r="O86" s="324"/>
      <c r="P86" s="324"/>
      <c r="Q86" s="324"/>
      <c r="R86" s="324"/>
      <c r="S86" s="324"/>
      <c r="T86" s="324"/>
      <c r="U86" s="324"/>
      <c r="V86" s="324"/>
      <c r="W86" s="7"/>
      <c r="X86" s="13"/>
      <c r="Y86" s="8"/>
      <c r="Z86" s="8"/>
      <c r="AA86" s="8"/>
      <c r="AB86" s="8"/>
      <c r="AC86" s="8"/>
      <c r="AD86" s="8"/>
      <c r="AE86" s="8"/>
      <c r="AF86" s="8"/>
      <c r="AG86" s="8"/>
      <c r="AH86" s="8"/>
    </row>
    <row r="87" spans="1:34" ht="15" customHeight="1" x14ac:dyDescent="0.25">
      <c r="A87" s="3"/>
      <c r="B87" s="11" t="s">
        <v>512</v>
      </c>
      <c r="C87" s="324"/>
      <c r="D87" s="324"/>
      <c r="E87" s="324"/>
      <c r="F87" s="324"/>
      <c r="G87" s="324"/>
      <c r="H87" s="324"/>
      <c r="I87" s="324"/>
      <c r="J87" s="324"/>
      <c r="K87" s="324"/>
      <c r="L87" s="324"/>
      <c r="M87" s="324"/>
      <c r="N87" s="324"/>
      <c r="O87" s="324"/>
      <c r="P87" s="324"/>
      <c r="Q87" s="324"/>
      <c r="R87" s="324"/>
      <c r="S87" s="324"/>
      <c r="T87" s="324"/>
      <c r="U87" s="324"/>
      <c r="V87" s="324"/>
      <c r="W87" s="7"/>
      <c r="X87" s="13"/>
      <c r="Y87" s="8"/>
      <c r="Z87" s="8"/>
      <c r="AA87" s="8"/>
      <c r="AB87" s="8"/>
      <c r="AC87" s="8"/>
      <c r="AD87" s="8"/>
      <c r="AE87" s="8"/>
      <c r="AF87" s="8"/>
      <c r="AG87" s="8"/>
      <c r="AH87" s="8"/>
    </row>
    <row r="88" spans="1:34" x14ac:dyDescent="0.25">
      <c r="A88" s="3"/>
      <c r="B88" s="5"/>
      <c r="C88" s="5"/>
      <c r="D88" s="5"/>
      <c r="E88" s="5"/>
      <c r="F88" s="5"/>
      <c r="G88" s="5"/>
      <c r="H88" s="5"/>
      <c r="I88" s="5"/>
      <c r="J88" s="5"/>
      <c r="K88" s="5"/>
      <c r="L88" s="6"/>
      <c r="M88" s="5"/>
      <c r="N88" s="22"/>
      <c r="O88" s="5"/>
      <c r="P88" s="5"/>
      <c r="Q88" s="5"/>
      <c r="R88" s="34"/>
      <c r="S88" s="34"/>
      <c r="T88" s="34"/>
      <c r="U88" s="34"/>
      <c r="V88" s="34"/>
      <c r="W88" s="7"/>
      <c r="X88" s="13"/>
      <c r="Y88" s="8"/>
      <c r="Z88" s="8"/>
      <c r="AA88" s="8"/>
      <c r="AB88" s="8"/>
      <c r="AC88" s="8"/>
      <c r="AD88" s="8"/>
      <c r="AE88" s="8"/>
      <c r="AF88" s="8"/>
      <c r="AG88" s="8"/>
      <c r="AH88" s="8"/>
    </row>
    <row r="89" spans="1:34" ht="30" x14ac:dyDescent="0.25">
      <c r="A89" s="3"/>
      <c r="B89" s="5"/>
      <c r="C89" s="5"/>
      <c r="D89" s="5"/>
      <c r="E89" s="5"/>
      <c r="F89" s="386" t="s">
        <v>47</v>
      </c>
      <c r="G89" s="5"/>
      <c r="H89" s="5"/>
      <c r="I89" s="5"/>
      <c r="J89" s="386" t="s">
        <v>48</v>
      </c>
      <c r="K89" s="5"/>
      <c r="L89" s="6"/>
      <c r="M89" s="5"/>
      <c r="N89" s="387" t="s">
        <v>13</v>
      </c>
      <c r="O89" s="388"/>
      <c r="P89" s="389"/>
      <c r="Q89" s="5"/>
      <c r="R89" s="34"/>
      <c r="S89" s="34"/>
      <c r="T89" s="34"/>
      <c r="U89" s="34"/>
      <c r="V89" s="34"/>
      <c r="W89" s="7"/>
      <c r="X89" s="13"/>
      <c r="Y89" s="8"/>
      <c r="Z89" s="8"/>
      <c r="AA89" s="8"/>
      <c r="AB89" s="8"/>
      <c r="AC89" s="8"/>
      <c r="AD89" s="8"/>
      <c r="AE89" s="8"/>
      <c r="AF89" s="8"/>
      <c r="AG89" s="8"/>
      <c r="AH89" s="8"/>
    </row>
    <row r="90" spans="1:34" x14ac:dyDescent="0.25">
      <c r="A90" s="3"/>
      <c r="B90" s="5"/>
      <c r="C90" s="5"/>
      <c r="D90" s="5"/>
      <c r="E90" s="5"/>
      <c r="F90" s="5"/>
      <c r="G90" s="5"/>
      <c r="H90" s="5"/>
      <c r="I90" s="5"/>
      <c r="J90" s="5"/>
      <c r="K90" s="5"/>
      <c r="L90" s="6"/>
      <c r="M90" s="5"/>
      <c r="N90" s="22"/>
      <c r="O90" s="5"/>
      <c r="P90" s="5"/>
      <c r="Q90" s="5"/>
      <c r="R90" s="34"/>
      <c r="S90" s="34"/>
      <c r="T90" s="34"/>
      <c r="U90" s="34"/>
      <c r="V90" s="34"/>
      <c r="W90" s="7"/>
      <c r="X90" s="13"/>
      <c r="Y90" s="8"/>
      <c r="Z90" s="8"/>
      <c r="AA90" s="8"/>
      <c r="AB90" s="8"/>
      <c r="AC90" s="8"/>
      <c r="AD90" s="8"/>
      <c r="AE90" s="8"/>
      <c r="AF90" s="8"/>
      <c r="AG90" s="8"/>
      <c r="AH90" s="8"/>
    </row>
    <row r="91" spans="1:34" ht="15" customHeight="1" x14ac:dyDescent="0.25">
      <c r="A91" s="3"/>
      <c r="B91" s="322"/>
      <c r="C91" s="5"/>
      <c r="D91" s="144" t="s">
        <v>54</v>
      </c>
      <c r="E91" s="143"/>
      <c r="F91" s="145" t="str">
        <f>ROUND('5_CapacitaireEtSurfaces'!$H$67,1)&amp;" m²"</f>
        <v>0 m²</v>
      </c>
      <c r="G91" s="143"/>
      <c r="H91" s="143"/>
      <c r="I91" s="143"/>
      <c r="J91" s="145" t="str">
        <f>ROUND('5_CapacitaireEtSurfaces'!$J$67,1)&amp;" m²"</f>
        <v>0 m²</v>
      </c>
      <c r="K91" s="143"/>
      <c r="L91" s="143"/>
      <c r="M91" s="143"/>
      <c r="N91" s="5"/>
      <c r="O91" s="5"/>
      <c r="P91" s="5"/>
      <c r="Q91" s="5"/>
      <c r="R91" s="5"/>
      <c r="S91" s="5"/>
      <c r="T91" s="5"/>
      <c r="U91" s="5"/>
      <c r="V91" s="5"/>
      <c r="W91" s="7"/>
    </row>
    <row r="92" spans="1:34" x14ac:dyDescent="0.25">
      <c r="A92" s="3"/>
      <c r="B92" s="322"/>
      <c r="C92" s="5"/>
      <c r="D92" s="144" t="s">
        <v>55</v>
      </c>
      <c r="E92" s="143"/>
      <c r="F92" s="145">
        <f>F30+F31+F32+F33</f>
        <v>0</v>
      </c>
      <c r="G92" s="143"/>
      <c r="H92" s="143"/>
      <c r="I92" s="143"/>
      <c r="J92" s="145">
        <f>J30+J31+J32+J33</f>
        <v>0</v>
      </c>
      <c r="K92" s="143"/>
      <c r="L92" s="143"/>
      <c r="M92" s="143"/>
      <c r="N92" s="5"/>
      <c r="O92" s="5"/>
      <c r="P92" s="5"/>
      <c r="Q92" s="5"/>
      <c r="R92" s="5"/>
      <c r="S92" s="5"/>
      <c r="T92" s="5"/>
      <c r="U92" s="5"/>
      <c r="V92" s="5"/>
      <c r="W92" s="7"/>
    </row>
    <row r="93" spans="1:34" x14ac:dyDescent="0.25">
      <c r="A93" s="3"/>
      <c r="B93" s="322"/>
      <c r="C93" s="5"/>
      <c r="D93" s="144" t="s">
        <v>56</v>
      </c>
      <c r="E93" s="143"/>
      <c r="F93" s="145">
        <f>F46</f>
        <v>0</v>
      </c>
      <c r="G93" s="143"/>
      <c r="H93" s="143"/>
      <c r="I93" s="143"/>
      <c r="J93" s="145">
        <f>J46</f>
        <v>0</v>
      </c>
      <c r="K93" s="143"/>
      <c r="L93" s="143"/>
      <c r="M93" s="143"/>
      <c r="N93" s="5"/>
      <c r="O93" s="5"/>
      <c r="P93" s="5"/>
      <c r="Q93" s="5"/>
      <c r="R93" s="5"/>
      <c r="S93" s="5"/>
      <c r="T93" s="5"/>
      <c r="U93" s="5"/>
      <c r="V93" s="5"/>
      <c r="W93" s="7"/>
    </row>
    <row r="94" spans="1:34" x14ac:dyDescent="0.25">
      <c r="A94" s="3"/>
      <c r="B94" s="322"/>
      <c r="C94" s="5"/>
      <c r="D94" s="143"/>
      <c r="E94" s="143"/>
      <c r="F94" s="143"/>
      <c r="G94" s="143"/>
      <c r="H94" s="143"/>
      <c r="I94" s="143"/>
      <c r="J94" s="143"/>
      <c r="K94" s="143"/>
      <c r="L94" s="143"/>
      <c r="M94" s="143"/>
      <c r="N94" s="5"/>
      <c r="O94" s="5"/>
      <c r="P94" s="5"/>
      <c r="Q94" s="5"/>
      <c r="R94" s="5"/>
      <c r="S94" s="5"/>
      <c r="T94" s="5"/>
      <c r="U94" s="5"/>
      <c r="V94" s="5"/>
      <c r="W94" s="7"/>
    </row>
    <row r="95" spans="1:34" x14ac:dyDescent="0.25">
      <c r="A95" s="3"/>
      <c r="B95" s="322"/>
      <c r="C95" s="5"/>
      <c r="D95" s="144" t="str">
        <f>D76</f>
        <v>Coût TDC HT/m² SDO :</v>
      </c>
      <c r="E95" s="143"/>
      <c r="F95" s="146">
        <f>F76</f>
        <v>0</v>
      </c>
      <c r="G95" s="143"/>
      <c r="H95" s="143"/>
      <c r="I95" s="143"/>
      <c r="J95" s="146">
        <f>J76</f>
        <v>0</v>
      </c>
      <c r="K95" s="143"/>
      <c r="L95" s="143"/>
      <c r="M95" s="143"/>
      <c r="N95" s="5"/>
      <c r="O95" s="5"/>
      <c r="P95" s="5"/>
      <c r="Q95" s="5"/>
      <c r="R95" s="5"/>
      <c r="S95" s="5"/>
      <c r="T95" s="5"/>
      <c r="U95" s="5"/>
      <c r="V95" s="5"/>
      <c r="W95" s="7"/>
    </row>
    <row r="96" spans="1:34" x14ac:dyDescent="0.25">
      <c r="A96" s="3"/>
      <c r="B96" s="322"/>
      <c r="C96" s="5"/>
      <c r="D96" s="144" t="s">
        <v>139</v>
      </c>
      <c r="E96" s="143"/>
      <c r="F96" s="146">
        <f>0*1500+0*1800+1920</f>
        <v>1920</v>
      </c>
      <c r="G96" s="143"/>
      <c r="H96" s="143"/>
      <c r="I96" s="143"/>
      <c r="J96" s="146">
        <f>0*1900+0*2200+2340</f>
        <v>2340</v>
      </c>
      <c r="K96" s="143"/>
      <c r="L96" s="143"/>
      <c r="M96" s="143"/>
      <c r="N96" s="5"/>
      <c r="O96" s="5"/>
      <c r="P96" s="5"/>
      <c r="Q96" s="5"/>
      <c r="R96" s="5"/>
      <c r="S96" s="5"/>
      <c r="T96" s="5"/>
      <c r="U96" s="5"/>
      <c r="V96" s="5"/>
      <c r="W96" s="7"/>
    </row>
    <row r="97" spans="1:23" ht="15" customHeight="1" x14ac:dyDescent="0.25">
      <c r="A97" s="3"/>
      <c r="B97" s="322"/>
      <c r="C97" s="5"/>
      <c r="D97" s="144" t="s">
        <v>284</v>
      </c>
      <c r="E97" s="143"/>
      <c r="F97" s="147">
        <f>IF(F95&gt;F96,F96,F95)</f>
        <v>0</v>
      </c>
      <c r="G97" s="143"/>
      <c r="H97" s="143"/>
      <c r="I97" s="143"/>
      <c r="J97" s="147">
        <f>IF(J95&gt;J96,J96,J95)</f>
        <v>0</v>
      </c>
      <c r="K97" s="143"/>
      <c r="L97" s="143"/>
      <c r="M97" s="143"/>
      <c r="N97" s="5"/>
      <c r="O97" s="5"/>
      <c r="P97" s="5"/>
      <c r="Q97" s="5"/>
      <c r="R97" s="5"/>
      <c r="S97" s="5"/>
      <c r="T97" s="5"/>
      <c r="U97" s="5"/>
      <c r="V97" s="5"/>
      <c r="W97" s="7"/>
    </row>
    <row r="98" spans="1:23" x14ac:dyDescent="0.25">
      <c r="A98" s="3"/>
      <c r="B98" s="322"/>
      <c r="C98" s="5"/>
      <c r="D98" s="143"/>
      <c r="E98" s="143"/>
      <c r="F98" s="144"/>
      <c r="G98" s="148"/>
      <c r="H98" s="143"/>
      <c r="I98" s="143"/>
      <c r="J98" s="143"/>
      <c r="K98" s="143"/>
      <c r="L98" s="143"/>
      <c r="M98" s="143"/>
      <c r="N98" s="5"/>
      <c r="O98" s="5"/>
      <c r="P98" s="5"/>
      <c r="Q98" s="5"/>
      <c r="R98" s="5"/>
      <c r="S98" s="5"/>
      <c r="T98" s="5"/>
      <c r="U98" s="5"/>
      <c r="V98" s="5"/>
      <c r="W98" s="7"/>
    </row>
    <row r="99" spans="1:23" ht="30" customHeight="1" x14ac:dyDescent="0.25">
      <c r="A99" s="3"/>
      <c r="B99" s="322"/>
      <c r="C99" s="594"/>
      <c r="D99" s="391" t="s">
        <v>57</v>
      </c>
      <c r="E99" s="143"/>
      <c r="F99" s="155">
        <f>F97*'5_CapacitaireEtSurfaces'!$H$67</f>
        <v>0</v>
      </c>
      <c r="G99" s="143"/>
      <c r="H99" s="143"/>
      <c r="I99" s="143"/>
      <c r="J99" s="155">
        <f>J97*'5_CapacitaireEtSurfaces'!J67</f>
        <v>0</v>
      </c>
      <c r="K99" s="143"/>
      <c r="L99" s="143"/>
      <c r="M99" s="143"/>
      <c r="N99" s="266">
        <f>F99+J99</f>
        <v>0</v>
      </c>
      <c r="O99" s="5"/>
      <c r="P99" s="5"/>
      <c r="Q99" s="5"/>
      <c r="R99" s="5"/>
      <c r="S99" s="5"/>
      <c r="T99" s="5"/>
      <c r="U99" s="5"/>
      <c r="V99" s="5"/>
      <c r="W99" s="7"/>
    </row>
    <row r="100" spans="1:23" ht="24" customHeight="1" x14ac:dyDescent="0.25">
      <c r="A100" s="3"/>
      <c r="B100" s="322"/>
      <c r="C100" s="143"/>
      <c r="D100" s="143"/>
      <c r="E100" s="143"/>
      <c r="F100" s="144"/>
      <c r="G100" s="143"/>
      <c r="H100" s="143"/>
      <c r="I100" s="143"/>
      <c r="J100" s="143"/>
      <c r="K100" s="5"/>
      <c r="L100" s="144"/>
      <c r="M100" s="143"/>
      <c r="N100" s="395"/>
      <c r="O100" s="5"/>
      <c r="P100" s="5"/>
      <c r="Q100" s="5"/>
      <c r="R100" s="5"/>
      <c r="S100" s="5"/>
      <c r="T100" s="5"/>
      <c r="U100" s="5"/>
      <c r="V100" s="5"/>
      <c r="W100" s="7"/>
    </row>
    <row r="101" spans="1:23" ht="30" customHeight="1" x14ac:dyDescent="0.25">
      <c r="A101" s="3"/>
      <c r="B101" s="322"/>
      <c r="C101" s="143"/>
      <c r="D101" s="143"/>
      <c r="E101" s="143"/>
      <c r="F101" s="144"/>
      <c r="G101" s="143"/>
      <c r="H101" s="143"/>
      <c r="I101" s="316"/>
      <c r="J101" s="316"/>
      <c r="K101" s="316"/>
      <c r="L101" s="316"/>
      <c r="M101" s="316"/>
      <c r="N101" s="317" t="s">
        <v>58</v>
      </c>
      <c r="O101" s="742" t="str">
        <f>IF(N99=0,"",N99*(O46/N46))</f>
        <v/>
      </c>
      <c r="P101" s="742"/>
      <c r="Q101" s="5"/>
      <c r="R101" s="5"/>
      <c r="S101" s="5"/>
      <c r="T101" s="5"/>
      <c r="U101" s="5"/>
      <c r="V101" s="5"/>
      <c r="W101" s="7"/>
    </row>
    <row r="102" spans="1:23" ht="30" customHeight="1" x14ac:dyDescent="0.25">
      <c r="A102" s="3"/>
      <c r="B102" s="322"/>
      <c r="C102" s="143"/>
      <c r="D102" s="143"/>
      <c r="E102" s="143"/>
      <c r="F102" s="144"/>
      <c r="G102" s="143"/>
      <c r="H102" s="185"/>
      <c r="I102" s="390"/>
      <c r="J102" s="390"/>
      <c r="K102" s="390"/>
      <c r="L102" s="390"/>
      <c r="M102" s="390"/>
      <c r="N102" s="391" t="s">
        <v>59</v>
      </c>
      <c r="O102" s="746" t="str">
        <f>IF(O64=0,"",N99*(O64/N46))</f>
        <v/>
      </c>
      <c r="P102" s="746"/>
      <c r="Q102" s="5"/>
      <c r="R102" s="5"/>
      <c r="S102" s="5"/>
      <c r="T102" s="5"/>
      <c r="U102" s="5"/>
      <c r="V102" s="5"/>
      <c r="W102" s="7"/>
    </row>
    <row r="103" spans="1:23" ht="18.75" x14ac:dyDescent="0.25">
      <c r="A103" s="3"/>
      <c r="B103" s="448"/>
      <c r="C103" s="143"/>
      <c r="D103" s="143"/>
      <c r="E103" s="143"/>
      <c r="F103" s="144"/>
      <c r="G103" s="143"/>
      <c r="H103" s="185"/>
      <c r="I103" s="390"/>
      <c r="J103" s="390"/>
      <c r="K103" s="390"/>
      <c r="L103" s="390"/>
      <c r="M103" s="390"/>
      <c r="N103" s="391"/>
      <c r="O103" s="484"/>
      <c r="P103" s="484"/>
      <c r="Q103" s="5"/>
      <c r="R103" s="5"/>
      <c r="S103" s="5"/>
      <c r="T103" s="5"/>
      <c r="U103" s="5"/>
      <c r="V103" s="5"/>
      <c r="W103" s="7"/>
    </row>
    <row r="104" spans="1:23" ht="21" customHeight="1" x14ac:dyDescent="0.25">
      <c r="A104" s="3"/>
      <c r="B104" s="448"/>
      <c r="C104" s="143"/>
      <c r="D104" s="143"/>
      <c r="E104" s="143"/>
      <c r="F104" s="144"/>
      <c r="G104" s="143"/>
      <c r="H104" s="185"/>
      <c r="I104" s="390"/>
      <c r="J104" s="390"/>
      <c r="K104" s="390"/>
      <c r="L104" s="390"/>
      <c r="M104" s="390"/>
      <c r="N104" s="391"/>
      <c r="O104" s="484"/>
      <c r="P104" s="484"/>
      <c r="Q104" s="5"/>
      <c r="R104" s="5"/>
      <c r="S104" s="5"/>
      <c r="T104" s="5"/>
      <c r="U104" s="5"/>
      <c r="V104" s="5"/>
      <c r="W104" s="7"/>
    </row>
    <row r="105" spans="1:23" ht="15.75" thickBot="1" x14ac:dyDescent="0.3">
      <c r="A105" s="142"/>
      <c r="B105" s="25"/>
      <c r="C105" s="25"/>
      <c r="D105" s="25"/>
      <c r="E105" s="25"/>
      <c r="F105" s="25"/>
      <c r="G105" s="25"/>
      <c r="H105" s="25"/>
      <c r="I105" s="25"/>
      <c r="J105" s="25"/>
      <c r="K105" s="25"/>
      <c r="L105" s="25"/>
      <c r="M105" s="25"/>
      <c r="N105" s="25"/>
      <c r="O105" s="25"/>
      <c r="P105" s="25"/>
      <c r="Q105" s="25"/>
      <c r="R105" s="27"/>
      <c r="S105" s="28"/>
      <c r="T105" s="25"/>
      <c r="U105" s="25"/>
      <c r="V105" s="25"/>
      <c r="W105" s="26"/>
    </row>
    <row r="106" spans="1:23" x14ac:dyDescent="0.25">
      <c r="B106" s="29"/>
      <c r="C106" s="29"/>
      <c r="D106" s="29"/>
      <c r="E106" s="31"/>
      <c r="F106" s="31"/>
      <c r="G106" s="31"/>
      <c r="H106" s="31"/>
      <c r="I106" s="31"/>
      <c r="J106" s="31"/>
      <c r="K106" s="31"/>
      <c r="L106" s="31"/>
      <c r="M106" s="31"/>
      <c r="N106" s="31"/>
      <c r="O106" s="31"/>
      <c r="P106" s="31"/>
      <c r="Q106" s="31"/>
      <c r="S106" s="30"/>
      <c r="T106" s="31"/>
    </row>
    <row r="107" spans="1:23" hidden="1" x14ac:dyDescent="0.25">
      <c r="B107" s="29"/>
      <c r="C107" s="29"/>
      <c r="D107" s="29"/>
      <c r="E107" s="31"/>
      <c r="F107" s="31"/>
      <c r="G107" s="31"/>
      <c r="H107" s="31"/>
      <c r="I107" s="31"/>
      <c r="J107" s="31"/>
      <c r="K107" s="31"/>
      <c r="L107" s="31"/>
      <c r="M107" s="31"/>
      <c r="N107" s="31"/>
      <c r="O107" s="31"/>
      <c r="P107" s="31"/>
      <c r="Q107" s="31"/>
      <c r="S107" s="29"/>
      <c r="T107" s="31"/>
    </row>
    <row r="108" spans="1:23" hidden="1" x14ac:dyDescent="0.25">
      <c r="B108" s="29"/>
      <c r="C108" s="29"/>
      <c r="D108" s="29"/>
      <c r="E108" s="31"/>
      <c r="F108" s="31"/>
      <c r="G108" s="31"/>
      <c r="H108" s="31"/>
      <c r="I108" s="31"/>
      <c r="J108" s="31"/>
      <c r="K108" s="31"/>
      <c r="L108" s="31"/>
      <c r="M108" s="31"/>
      <c r="N108" s="31"/>
      <c r="O108" s="31"/>
      <c r="P108" s="31"/>
      <c r="Q108" s="31"/>
      <c r="S108" s="29"/>
      <c r="T108" s="31"/>
    </row>
    <row r="109" spans="1:23" hidden="1" x14ac:dyDescent="0.25">
      <c r="B109" s="29"/>
      <c r="C109" s="29"/>
      <c r="D109" s="29"/>
      <c r="E109" s="31"/>
      <c r="F109" s="31"/>
      <c r="G109" s="31"/>
      <c r="H109" s="31"/>
      <c r="I109" s="31"/>
      <c r="J109" s="31"/>
      <c r="K109" s="31"/>
      <c r="L109" s="31"/>
      <c r="M109" s="31"/>
      <c r="N109" s="31"/>
      <c r="O109" s="31"/>
      <c r="P109" s="31"/>
      <c r="Q109" s="31"/>
      <c r="S109" s="29"/>
      <c r="T109" s="31"/>
    </row>
    <row r="110" spans="1:23" hidden="1" x14ac:dyDescent="0.25">
      <c r="B110" s="29"/>
      <c r="C110" s="29"/>
      <c r="D110" s="29"/>
      <c r="E110" s="31"/>
      <c r="F110" s="31"/>
      <c r="G110" s="31"/>
      <c r="H110" s="31"/>
      <c r="I110" s="31"/>
      <c r="J110" s="31"/>
      <c r="K110" s="31"/>
      <c r="L110" s="31"/>
      <c r="M110" s="31"/>
      <c r="N110" s="31"/>
      <c r="O110" s="31"/>
      <c r="P110" s="31"/>
      <c r="Q110" s="31"/>
      <c r="S110" s="29"/>
      <c r="T110" s="31"/>
    </row>
    <row r="111" spans="1:23" hidden="1" x14ac:dyDescent="0.25">
      <c r="B111" s="29"/>
      <c r="C111" s="29"/>
      <c r="D111" s="29"/>
      <c r="E111" s="31"/>
      <c r="F111" s="31"/>
      <c r="G111" s="31"/>
      <c r="H111" s="31"/>
      <c r="I111" s="31"/>
      <c r="J111" s="31"/>
      <c r="K111" s="31"/>
      <c r="L111" s="31"/>
      <c r="M111" s="31"/>
      <c r="N111" s="31"/>
      <c r="O111" s="31"/>
      <c r="P111" s="31"/>
      <c r="Q111" s="31"/>
      <c r="S111" s="29"/>
      <c r="T111" s="31"/>
    </row>
    <row r="112" spans="1:23" hidden="1" x14ac:dyDescent="0.25">
      <c r="B112" s="29"/>
      <c r="C112" s="29"/>
      <c r="D112" s="29"/>
      <c r="E112" s="31"/>
      <c r="F112" s="31"/>
      <c r="G112" s="31"/>
      <c r="H112" s="31"/>
      <c r="I112" s="31"/>
      <c r="J112" s="31"/>
      <c r="K112" s="31"/>
      <c r="L112" s="31"/>
      <c r="M112" s="31"/>
      <c r="N112" s="31"/>
      <c r="O112" s="31"/>
      <c r="P112" s="31"/>
      <c r="Q112" s="31"/>
      <c r="S112" s="29"/>
      <c r="T112" s="31"/>
    </row>
    <row r="113" spans="2:20" hidden="1" x14ac:dyDescent="0.25">
      <c r="B113" s="29"/>
      <c r="C113" s="29"/>
      <c r="D113" s="29"/>
      <c r="E113" s="31"/>
      <c r="F113" s="31"/>
      <c r="G113" s="31"/>
      <c r="H113" s="31"/>
      <c r="I113" s="31"/>
      <c r="J113" s="31"/>
      <c r="K113" s="31"/>
      <c r="L113" s="31"/>
      <c r="M113" s="31"/>
      <c r="N113" s="31"/>
      <c r="O113" s="31"/>
      <c r="P113" s="31"/>
      <c r="Q113" s="31"/>
      <c r="S113" s="29"/>
      <c r="T113" s="31"/>
    </row>
    <row r="114" spans="2:20" hidden="1" x14ac:dyDescent="0.25">
      <c r="B114" s="29"/>
      <c r="C114" s="29"/>
      <c r="D114" s="29"/>
      <c r="E114" s="31"/>
      <c r="F114" s="31"/>
      <c r="G114" s="31"/>
      <c r="H114" s="31"/>
      <c r="I114" s="31"/>
      <c r="J114" s="31"/>
      <c r="K114" s="31"/>
      <c r="L114" s="31"/>
      <c r="M114" s="31"/>
      <c r="N114" s="31"/>
      <c r="O114" s="31"/>
      <c r="P114" s="31"/>
      <c r="Q114" s="31"/>
      <c r="S114" s="29"/>
      <c r="T114" s="31"/>
    </row>
    <row r="115" spans="2:20" hidden="1" x14ac:dyDescent="0.25">
      <c r="B115" s="29"/>
      <c r="C115" s="29"/>
      <c r="D115" s="29"/>
      <c r="E115" s="31"/>
      <c r="F115" s="31"/>
      <c r="G115" s="31"/>
      <c r="H115" s="31"/>
      <c r="I115" s="31"/>
      <c r="J115" s="31"/>
      <c r="K115" s="31"/>
      <c r="L115" s="31"/>
      <c r="M115" s="31"/>
      <c r="N115" s="31"/>
      <c r="O115" s="31"/>
      <c r="P115" s="31"/>
      <c r="Q115" s="31"/>
      <c r="S115" s="29"/>
      <c r="T115" s="31"/>
    </row>
    <row r="116" spans="2:20" hidden="1" x14ac:dyDescent="0.25">
      <c r="B116" s="29"/>
      <c r="C116" s="29"/>
      <c r="D116" s="29"/>
      <c r="E116" s="31"/>
      <c r="F116" s="31"/>
      <c r="G116" s="31"/>
      <c r="H116" s="31"/>
      <c r="I116" s="31"/>
      <c r="J116" s="31"/>
      <c r="K116" s="31"/>
      <c r="L116" s="31"/>
      <c r="M116" s="31"/>
      <c r="N116" s="31"/>
      <c r="O116" s="31"/>
      <c r="P116" s="31"/>
      <c r="Q116" s="31"/>
      <c r="S116" s="29"/>
      <c r="T116" s="31"/>
    </row>
    <row r="117" spans="2:20" hidden="1" x14ac:dyDescent="0.25">
      <c r="B117" s="29"/>
      <c r="C117" s="29"/>
      <c r="D117" s="29"/>
      <c r="E117" s="31"/>
      <c r="F117" s="31"/>
      <c r="G117" s="31"/>
      <c r="H117" s="31"/>
      <c r="I117" s="31"/>
      <c r="J117" s="31"/>
      <c r="K117" s="31"/>
      <c r="L117" s="31"/>
      <c r="M117" s="31"/>
      <c r="N117" s="31"/>
      <c r="O117" s="31"/>
      <c r="P117" s="31"/>
      <c r="Q117" s="31"/>
      <c r="S117" s="29"/>
      <c r="T117" s="31"/>
    </row>
    <row r="118" spans="2:20" hidden="1" x14ac:dyDescent="0.25">
      <c r="B118" s="29"/>
      <c r="C118" s="29"/>
      <c r="D118" s="29"/>
      <c r="E118" s="31"/>
      <c r="F118" s="31"/>
      <c r="G118" s="31"/>
      <c r="H118" s="31"/>
      <c r="I118" s="31"/>
      <c r="J118" s="31"/>
      <c r="K118" s="31"/>
      <c r="L118" s="31"/>
      <c r="M118" s="31"/>
      <c r="N118" s="31"/>
      <c r="O118" s="31"/>
      <c r="P118" s="31"/>
      <c r="Q118" s="31"/>
      <c r="S118" s="29"/>
      <c r="T118" s="31"/>
    </row>
    <row r="119" spans="2:20" hidden="1" x14ac:dyDescent="0.25">
      <c r="B119" s="29"/>
      <c r="C119" s="29"/>
      <c r="D119" s="29"/>
      <c r="E119" s="31"/>
      <c r="F119" s="31"/>
      <c r="G119" s="31"/>
      <c r="H119" s="31"/>
      <c r="I119" s="31"/>
      <c r="J119" s="31"/>
      <c r="K119" s="31"/>
      <c r="L119" s="31"/>
      <c r="M119" s="31"/>
      <c r="N119" s="31"/>
      <c r="O119" s="31"/>
      <c r="P119" s="31"/>
      <c r="Q119" s="31"/>
      <c r="S119" s="29"/>
      <c r="T119" s="31"/>
    </row>
    <row r="120" spans="2:20" hidden="1" x14ac:dyDescent="0.25">
      <c r="B120" s="29"/>
      <c r="C120" s="29"/>
      <c r="D120" s="29"/>
      <c r="E120" s="31"/>
      <c r="F120" s="31"/>
      <c r="G120" s="31"/>
      <c r="H120" s="31"/>
      <c r="I120" s="31"/>
      <c r="J120" s="31"/>
      <c r="K120" s="31"/>
      <c r="L120" s="31"/>
      <c r="M120" s="31"/>
      <c r="N120" s="31"/>
      <c r="O120" s="31"/>
      <c r="P120" s="31"/>
      <c r="Q120" s="31"/>
      <c r="S120" s="29"/>
      <c r="T120" s="31"/>
    </row>
    <row r="121" spans="2:20" hidden="1" x14ac:dyDescent="0.25">
      <c r="B121" s="29"/>
      <c r="C121" s="29"/>
      <c r="D121" s="29"/>
      <c r="E121" s="31"/>
      <c r="F121" s="31"/>
      <c r="G121" s="31"/>
      <c r="H121" s="31"/>
      <c r="I121" s="31"/>
      <c r="J121" s="31"/>
      <c r="K121" s="31"/>
      <c r="L121" s="31"/>
      <c r="M121" s="31"/>
      <c r="N121" s="31"/>
      <c r="O121" s="31"/>
      <c r="P121" s="31"/>
      <c r="Q121" s="31"/>
      <c r="S121" s="29"/>
      <c r="T121" s="31"/>
    </row>
    <row r="122" spans="2:20" hidden="1" x14ac:dyDescent="0.25">
      <c r="B122" s="29"/>
      <c r="C122" s="29"/>
      <c r="D122" s="29"/>
      <c r="E122" s="31"/>
      <c r="F122" s="31"/>
      <c r="G122" s="31"/>
      <c r="H122" s="31"/>
      <c r="I122" s="31"/>
      <c r="J122" s="31"/>
      <c r="K122" s="31"/>
      <c r="L122" s="31"/>
      <c r="M122" s="31"/>
      <c r="N122" s="31"/>
      <c r="O122" s="31"/>
      <c r="P122" s="31"/>
      <c r="Q122" s="31"/>
      <c r="S122" s="29"/>
      <c r="T122" s="31"/>
    </row>
    <row r="123" spans="2:20" hidden="1" x14ac:dyDescent="0.25">
      <c r="B123" s="29"/>
      <c r="C123" s="29"/>
      <c r="D123" s="29"/>
      <c r="E123" s="31"/>
      <c r="F123" s="31"/>
      <c r="G123" s="31"/>
      <c r="N123" s="31"/>
      <c r="O123" s="31"/>
      <c r="P123" s="31"/>
      <c r="S123" s="29"/>
      <c r="T123" s="31"/>
    </row>
    <row r="124" spans="2:20" hidden="1" x14ac:dyDescent="0.25">
      <c r="B124" s="29"/>
      <c r="C124" s="29"/>
      <c r="D124" s="29"/>
      <c r="E124" s="31"/>
      <c r="F124" s="31"/>
      <c r="G124" s="31"/>
      <c r="N124" s="31"/>
      <c r="O124" s="31"/>
      <c r="P124" s="31"/>
      <c r="T124" s="31"/>
    </row>
    <row r="125" spans="2:20" hidden="1" x14ac:dyDescent="0.25">
      <c r="B125" s="29"/>
      <c r="C125" s="29"/>
      <c r="D125" s="29"/>
      <c r="E125" s="31"/>
      <c r="F125" s="31"/>
      <c r="G125" s="31"/>
      <c r="N125" s="31"/>
      <c r="O125" s="31"/>
      <c r="P125" s="31"/>
      <c r="T125" s="31"/>
    </row>
    <row r="126" spans="2:20" hidden="1" x14ac:dyDescent="0.25">
      <c r="B126" s="29"/>
      <c r="C126" s="29"/>
      <c r="D126" s="29"/>
      <c r="E126" s="31"/>
      <c r="F126" s="31"/>
      <c r="G126" s="31"/>
      <c r="N126" s="31"/>
      <c r="O126" s="31"/>
      <c r="P126" s="31"/>
      <c r="T126" s="31"/>
    </row>
    <row r="127" spans="2:20" hidden="1" x14ac:dyDescent="0.25">
      <c r="B127" s="29"/>
      <c r="C127" s="29"/>
      <c r="D127" s="29"/>
      <c r="E127" s="31"/>
      <c r="F127" s="31"/>
      <c r="G127" s="31"/>
      <c r="N127" s="31"/>
      <c r="O127" s="31"/>
      <c r="P127" s="31"/>
      <c r="T127" s="31"/>
    </row>
    <row r="128" spans="2:20" hidden="1" x14ac:dyDescent="0.25">
      <c r="B128" s="29"/>
      <c r="C128" s="29"/>
      <c r="D128" s="29"/>
      <c r="E128" s="31"/>
      <c r="F128" s="31"/>
      <c r="G128" s="31"/>
      <c r="N128" s="31"/>
      <c r="O128" s="31"/>
      <c r="P128" s="31"/>
      <c r="T128" s="31"/>
    </row>
    <row r="129" spans="2:22" hidden="1" x14ac:dyDescent="0.25">
      <c r="B129" s="29"/>
      <c r="C129" s="29"/>
      <c r="D129" s="29"/>
      <c r="E129" s="31"/>
      <c r="F129" s="31"/>
      <c r="G129" s="31"/>
      <c r="N129" s="31"/>
      <c r="O129" s="31"/>
      <c r="P129" s="31"/>
      <c r="T129" s="31"/>
    </row>
    <row r="130" spans="2:22" hidden="1" x14ac:dyDescent="0.25">
      <c r="B130" s="29"/>
      <c r="C130" s="29"/>
      <c r="D130" s="29"/>
      <c r="E130" s="31"/>
      <c r="F130" s="31"/>
      <c r="G130" s="31"/>
      <c r="N130" s="31"/>
      <c r="O130" s="31"/>
      <c r="P130" s="31"/>
      <c r="T130" s="31"/>
    </row>
    <row r="131" spans="2:22" hidden="1" x14ac:dyDescent="0.25">
      <c r="B131" s="33"/>
      <c r="C131" s="33"/>
      <c r="D131" s="33"/>
      <c r="E131" s="31"/>
      <c r="F131" s="31"/>
      <c r="G131" s="31"/>
      <c r="N131" s="31"/>
      <c r="O131" s="31"/>
      <c r="P131" s="31"/>
      <c r="R131" s="31"/>
      <c r="S131" s="31"/>
      <c r="T131" s="31"/>
      <c r="U131" s="31"/>
      <c r="V131" s="31"/>
    </row>
    <row r="132" spans="2:22" hidden="1" x14ac:dyDescent="0.25">
      <c r="B132" s="33"/>
      <c r="C132" s="33"/>
      <c r="D132" s="33"/>
      <c r="E132" s="31"/>
      <c r="F132" s="31"/>
      <c r="G132" s="31"/>
      <c r="N132" s="31"/>
      <c r="O132" s="31"/>
      <c r="P132" s="31"/>
      <c r="R132" s="31"/>
      <c r="S132" s="31"/>
      <c r="T132" s="31"/>
      <c r="U132" s="31"/>
      <c r="V132" s="31"/>
    </row>
    <row r="133" spans="2:22" hidden="1" x14ac:dyDescent="0.25">
      <c r="B133" s="31"/>
      <c r="C133" s="31"/>
      <c r="D133" s="31"/>
      <c r="E133" s="31"/>
      <c r="F133" s="31"/>
      <c r="G133" s="31"/>
      <c r="N133" s="31"/>
      <c r="O133" s="31"/>
      <c r="P133" s="31"/>
      <c r="R133" s="31"/>
      <c r="S133" s="31"/>
      <c r="T133" s="31"/>
      <c r="U133" s="31"/>
      <c r="V133" s="31"/>
    </row>
    <row r="134" spans="2:22" hidden="1" x14ac:dyDescent="0.25">
      <c r="B134" s="31"/>
      <c r="C134" s="31"/>
      <c r="D134" s="31"/>
      <c r="E134" s="31"/>
      <c r="F134" s="31"/>
      <c r="G134" s="31"/>
      <c r="N134" s="31"/>
      <c r="O134" s="31"/>
      <c r="P134" s="31"/>
      <c r="R134" s="31"/>
      <c r="S134" s="31"/>
      <c r="T134" s="31"/>
      <c r="U134" s="31"/>
      <c r="V134" s="31"/>
    </row>
    <row r="135" spans="2:22" hidden="1" x14ac:dyDescent="0.25">
      <c r="B135" s="31"/>
      <c r="C135" s="31"/>
      <c r="D135" s="31"/>
      <c r="E135" s="31"/>
      <c r="F135" s="31"/>
      <c r="G135" s="31"/>
      <c r="N135" s="31"/>
      <c r="O135" s="31"/>
      <c r="P135" s="31"/>
      <c r="R135" s="31"/>
      <c r="S135" s="31"/>
      <c r="T135" s="31"/>
      <c r="U135" s="31"/>
      <c r="V135" s="31"/>
    </row>
    <row r="136" spans="2:22" hidden="1" x14ac:dyDescent="0.25">
      <c r="B136" s="31"/>
      <c r="C136" s="31"/>
      <c r="D136" s="31"/>
      <c r="E136" s="31"/>
      <c r="F136" s="31"/>
      <c r="G136" s="31"/>
      <c r="N136" s="31"/>
      <c r="O136" s="31"/>
      <c r="P136" s="31"/>
      <c r="R136" s="31"/>
      <c r="S136" s="31"/>
      <c r="T136" s="31"/>
      <c r="U136" s="31"/>
      <c r="V136" s="31"/>
    </row>
    <row r="137" spans="2:22" hidden="1" x14ac:dyDescent="0.25"/>
    <row r="138" spans="2:22" hidden="1" x14ac:dyDescent="0.25"/>
    <row r="139" spans="2:22" hidden="1" x14ac:dyDescent="0.25"/>
    <row r="140" spans="2:22" hidden="1" x14ac:dyDescent="0.25"/>
    <row r="141" spans="2:22" hidden="1" x14ac:dyDescent="0.25"/>
    <row r="142" spans="2:22" hidden="1" x14ac:dyDescent="0.25"/>
    <row r="143" spans="2:22" hidden="1" x14ac:dyDescent="0.25"/>
    <row r="144" spans="2:22"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sheetData>
  <sheetProtection password="B84E" sheet="1" objects="1" scenarios="1"/>
  <mergeCells count="18">
    <mergeCell ref="U80:V80"/>
    <mergeCell ref="O101:P101"/>
    <mergeCell ref="H64:L64"/>
    <mergeCell ref="H66:L66"/>
    <mergeCell ref="O102:P102"/>
    <mergeCell ref="N80:O80"/>
    <mergeCell ref="C46:D46"/>
    <mergeCell ref="C30:C33"/>
    <mergeCell ref="C35:C38"/>
    <mergeCell ref="C52:D52"/>
    <mergeCell ref="J24:L24"/>
    <mergeCell ref="R27:S27"/>
    <mergeCell ref="F51:L52"/>
    <mergeCell ref="R8:V12"/>
    <mergeCell ref="U27:V27"/>
    <mergeCell ref="U28:V28"/>
    <mergeCell ref="R28:S28"/>
    <mergeCell ref="F24:H24"/>
  </mergeCells>
  <printOptions horizontalCentered="1"/>
  <pageMargins left="0.23622047244094491" right="0.23622047244094491" top="0.59055118110236227" bottom="0.59055118110236227" header="0.31496062992125984" footer="0.31496062992125984"/>
  <pageSetup paperSize="8" scale="72" fitToHeight="0" orientation="landscape" r:id="rId1"/>
  <headerFooter>
    <oddFooter>&amp;L&amp;D&amp;C- Page &amp;P / &amp;N -
&amp;R&amp;8
&amp;Z&amp;F</oddFooter>
  </headerFooter>
  <rowBreaks count="1" manualBreakCount="1">
    <brk id="53" max="2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B11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8"/>
  <sheetViews>
    <sheetView showGridLines="0" showRowColHeaders="0" zoomScaleNormal="100" zoomScaleSheetLayoutView="65" workbookViewId="0">
      <pane ySplit="4" topLeftCell="A5" activePane="bottomLeft" state="frozen"/>
      <selection pane="bottomLeft" activeCell="A5" sqref="A5"/>
    </sheetView>
  </sheetViews>
  <sheetFormatPr baseColWidth="10" defaultColWidth="0" defaultRowHeight="0" customHeight="1" zeroHeight="1" x14ac:dyDescent="0.25"/>
  <cols>
    <col min="1" max="1" width="2.7109375" style="9" customWidth="1"/>
    <col min="2" max="2" width="3.7109375" style="9" customWidth="1"/>
    <col min="3" max="3" width="11.7109375" style="9" customWidth="1"/>
    <col min="4" max="4" width="10.7109375" style="9" customWidth="1"/>
    <col min="5" max="5" width="25.7109375" style="9" customWidth="1"/>
    <col min="6" max="7" width="16.7109375" style="9" customWidth="1"/>
    <col min="8" max="8" width="12.7109375" style="9" customWidth="1"/>
    <col min="9" max="11" width="10.7109375" style="9" customWidth="1"/>
    <col min="12" max="12" width="50.7109375" style="9" customWidth="1"/>
    <col min="13" max="13" width="2.7109375" style="9" customWidth="1"/>
    <col min="14" max="14" width="2.7109375" style="8" customWidth="1"/>
    <col min="15" max="24" width="11.42578125" style="9" hidden="1" customWidth="1"/>
    <col min="25" max="35" width="11.42578125" style="8" hidden="1" customWidth="1"/>
    <col min="36" max="16384" width="0" style="8" hidden="1"/>
  </cols>
  <sheetData>
    <row r="1" spans="1:24" s="427" customFormat="1" ht="23.25" x14ac:dyDescent="0.25">
      <c r="A1" s="333" t="str">
        <f>'1_Présentation'!$A$1</f>
        <v>Demande d’aide à l’investissement immobilier</v>
      </c>
      <c r="B1" s="348"/>
      <c r="C1" s="348"/>
      <c r="D1" s="348"/>
      <c r="E1" s="348"/>
      <c r="F1" s="348"/>
      <c r="G1" s="348"/>
      <c r="H1" s="348"/>
      <c r="I1" s="348"/>
      <c r="J1" s="348"/>
      <c r="K1" s="348"/>
      <c r="L1" s="348"/>
      <c r="M1" s="426"/>
      <c r="O1" s="428"/>
      <c r="P1" s="428"/>
      <c r="Q1" s="428"/>
      <c r="R1" s="428"/>
      <c r="S1" s="428"/>
      <c r="T1" s="428"/>
      <c r="U1" s="428"/>
      <c r="V1" s="428"/>
      <c r="W1" s="428"/>
      <c r="X1" s="428"/>
    </row>
    <row r="2" spans="1:24" s="431" customFormat="1" ht="21.75" thickBot="1" x14ac:dyDescent="0.3">
      <c r="A2" s="330" t="s">
        <v>491</v>
      </c>
      <c r="B2" s="429"/>
      <c r="C2" s="429"/>
      <c r="D2" s="429"/>
      <c r="E2" s="429"/>
      <c r="F2" s="429"/>
      <c r="G2" s="429"/>
      <c r="H2" s="429"/>
      <c r="I2" s="429"/>
      <c r="J2" s="429"/>
      <c r="K2" s="429"/>
      <c r="L2" s="429"/>
      <c r="M2" s="430"/>
      <c r="O2" s="432"/>
      <c r="P2" s="432"/>
      <c r="Q2" s="432"/>
      <c r="R2" s="432"/>
      <c r="S2" s="432"/>
      <c r="T2" s="432"/>
      <c r="U2" s="432"/>
      <c r="V2" s="432"/>
      <c r="W2" s="432"/>
      <c r="X2" s="432"/>
    </row>
    <row r="3" spans="1:24" ht="6" customHeight="1" x14ac:dyDescent="0.25">
      <c r="A3" s="141"/>
      <c r="B3" s="381"/>
      <c r="C3" s="381"/>
      <c r="D3" s="392"/>
      <c r="E3" s="381"/>
      <c r="F3" s="129"/>
      <c r="G3" s="129"/>
      <c r="H3" s="129"/>
      <c r="I3" s="129"/>
      <c r="J3" s="129"/>
      <c r="K3" s="129"/>
      <c r="L3" s="129"/>
      <c r="M3" s="169"/>
    </row>
    <row r="4" spans="1:24" ht="90" customHeight="1" x14ac:dyDescent="0.25">
      <c r="A4" s="3"/>
      <c r="B4" s="4"/>
      <c r="C4" s="4"/>
      <c r="D4" s="393"/>
      <c r="E4" s="4"/>
      <c r="F4" s="5"/>
      <c r="G4" s="5"/>
      <c r="H4" s="5"/>
      <c r="I4" s="5"/>
      <c r="J4" s="5"/>
      <c r="K4" s="5"/>
      <c r="L4" s="5"/>
      <c r="M4" s="7"/>
    </row>
    <row r="5" spans="1:24" ht="45" customHeight="1" x14ac:dyDescent="0.25">
      <c r="A5" s="3"/>
      <c r="B5" s="4"/>
      <c r="C5" s="4"/>
      <c r="D5" s="393"/>
      <c r="E5" s="4"/>
      <c r="F5" s="5"/>
      <c r="G5" s="5"/>
      <c r="H5" s="5"/>
      <c r="I5" s="5"/>
      <c r="J5" s="5"/>
      <c r="K5" s="5"/>
      <c r="L5" s="5"/>
      <c r="M5" s="7"/>
    </row>
    <row r="6" spans="1:24" ht="6" customHeight="1" thickBot="1" x14ac:dyDescent="0.3">
      <c r="A6" s="142"/>
      <c r="B6" s="382"/>
      <c r="C6" s="382"/>
      <c r="D6" s="394"/>
      <c r="E6" s="382"/>
      <c r="F6" s="25"/>
      <c r="G6" s="25"/>
      <c r="H6" s="25"/>
      <c r="I6" s="25"/>
      <c r="J6" s="25"/>
      <c r="K6" s="25"/>
      <c r="L6" s="25"/>
      <c r="M6" s="26"/>
    </row>
    <row r="7" spans="1:24" ht="6" customHeight="1" x14ac:dyDescent="0.25">
      <c r="A7" s="466"/>
      <c r="B7" s="476"/>
      <c r="C7" s="476"/>
      <c r="D7" s="476"/>
      <c r="E7" s="476"/>
      <c r="F7" s="472"/>
      <c r="G7" s="472"/>
      <c r="H7" s="472"/>
      <c r="I7" s="472"/>
      <c r="J7" s="472"/>
      <c r="K7" s="472"/>
      <c r="L7" s="472"/>
      <c r="M7" s="467"/>
    </row>
    <row r="8" spans="1:24" ht="45" customHeight="1" x14ac:dyDescent="0.25">
      <c r="A8" s="468"/>
      <c r="B8" s="748" t="s">
        <v>342</v>
      </c>
      <c r="C8" s="748"/>
      <c r="D8" s="748"/>
      <c r="E8" s="748"/>
      <c r="F8" s="748"/>
      <c r="G8" s="748"/>
      <c r="H8" s="748"/>
      <c r="I8" s="748"/>
      <c r="J8" s="748"/>
      <c r="K8" s="748"/>
      <c r="L8" s="748"/>
      <c r="M8" s="469"/>
    </row>
    <row r="9" spans="1:24" ht="6" customHeight="1" thickBot="1" x14ac:dyDescent="0.3">
      <c r="A9" s="470"/>
      <c r="B9" s="481"/>
      <c r="C9" s="481"/>
      <c r="D9" s="481"/>
      <c r="E9" s="481"/>
      <c r="F9" s="475"/>
      <c r="G9" s="475"/>
      <c r="H9" s="475"/>
      <c r="I9" s="475"/>
      <c r="J9" s="475"/>
      <c r="K9" s="475"/>
      <c r="L9" s="475"/>
      <c r="M9" s="471"/>
    </row>
    <row r="10" spans="1:24" ht="15" x14ac:dyDescent="0.25">
      <c r="A10" s="3"/>
      <c r="B10" s="4"/>
      <c r="C10" s="4"/>
      <c r="D10" s="4"/>
      <c r="E10" s="4"/>
      <c r="F10" s="5"/>
      <c r="G10" s="5"/>
      <c r="H10" s="5"/>
      <c r="I10" s="5"/>
      <c r="J10" s="5"/>
      <c r="K10" s="6"/>
      <c r="L10" s="5"/>
      <c r="M10" s="7"/>
    </row>
    <row r="11" spans="1:24" ht="18.75" x14ac:dyDescent="0.25">
      <c r="A11" s="3"/>
      <c r="B11" s="4"/>
      <c r="C11" s="10" t="s">
        <v>31</v>
      </c>
      <c r="D11" s="693" t="str">
        <f>IF('1_Présentation'!$F$23="","",VLOOKUP('1_Présentation'!$F$15,listes!$H:$I,COLUMNS(listes!$H:$I),FALSE)&amp;" - "&amp;IF('1_Présentation'!$F$19="","",LEFT('1_Présentation'!$F$19,2)&amp;" ")&amp;IF('1_Présentation'!$F$21="","",UPPER('1_Présentation'!$F$21)&amp;" - ")&amp;IF('1_Présentation'!$F$23="","",'1_Présentation'!$F$23))</f>
        <v/>
      </c>
      <c r="E11" s="693"/>
      <c r="F11" s="693"/>
      <c r="G11" s="693"/>
      <c r="H11" s="693"/>
      <c r="I11" s="693"/>
      <c r="J11" s="693"/>
      <c r="K11" s="693"/>
      <c r="L11" s="693"/>
      <c r="M11" s="7"/>
    </row>
    <row r="12" spans="1:24" ht="15" x14ac:dyDescent="0.25">
      <c r="A12" s="3"/>
      <c r="B12" s="5"/>
      <c r="C12" s="5"/>
      <c r="D12" s="5"/>
      <c r="E12" s="5"/>
      <c r="F12" s="5"/>
      <c r="G12" s="5"/>
      <c r="H12" s="5"/>
      <c r="I12" s="5"/>
      <c r="J12" s="5"/>
      <c r="K12" s="5"/>
      <c r="L12" s="5"/>
      <c r="M12" s="7"/>
    </row>
    <row r="13" spans="1:24" ht="15.75" thickBot="1" x14ac:dyDescent="0.3">
      <c r="A13" s="3"/>
      <c r="B13" s="5"/>
      <c r="C13" s="5"/>
      <c r="D13" s="5"/>
      <c r="E13" s="5"/>
      <c r="F13" s="5"/>
      <c r="G13" s="5"/>
      <c r="H13" s="5"/>
      <c r="I13" s="5"/>
      <c r="J13" s="5"/>
      <c r="K13" s="5"/>
      <c r="L13" s="105"/>
      <c r="M13" s="7"/>
    </row>
    <row r="14" spans="1:24" s="53" customFormat="1" ht="30" customHeight="1" thickBot="1" x14ac:dyDescent="0.3">
      <c r="A14" s="170"/>
      <c r="B14" s="188" t="s">
        <v>286</v>
      </c>
      <c r="C14" s="189"/>
      <c r="D14" s="190"/>
      <c r="E14" s="190"/>
      <c r="F14" s="190"/>
      <c r="G14" s="190"/>
      <c r="H14" s="190"/>
      <c r="I14" s="190"/>
      <c r="J14" s="190"/>
      <c r="K14" s="190"/>
      <c r="L14" s="191"/>
      <c r="M14" s="38"/>
    </row>
    <row r="15" spans="1:24" s="9" customFormat="1" ht="15" x14ac:dyDescent="0.25">
      <c r="A15" s="3"/>
      <c r="B15" s="12"/>
      <c r="C15" s="12"/>
      <c r="D15" s="12"/>
      <c r="E15" s="12"/>
      <c r="F15" s="5"/>
      <c r="G15" s="5"/>
      <c r="H15" s="5"/>
      <c r="I15" s="5"/>
      <c r="J15" s="5"/>
      <c r="K15" s="6"/>
      <c r="L15" s="5"/>
      <c r="M15" s="7"/>
      <c r="N15" s="8"/>
    </row>
    <row r="16" spans="1:24" s="53" customFormat="1" ht="60" customHeight="1" x14ac:dyDescent="0.25">
      <c r="A16" s="170"/>
      <c r="B16" s="753" t="s">
        <v>451</v>
      </c>
      <c r="C16" s="753"/>
      <c r="D16" s="753"/>
      <c r="E16" s="753"/>
      <c r="F16" s="753"/>
      <c r="G16" s="753"/>
      <c r="H16" s="753"/>
      <c r="I16" s="753"/>
      <c r="J16" s="753"/>
      <c r="K16" s="753"/>
      <c r="L16" s="753"/>
      <c r="M16" s="38"/>
    </row>
    <row r="17" spans="1:14" s="9" customFormat="1" ht="15" x14ac:dyDescent="0.25">
      <c r="A17" s="3"/>
      <c r="B17" s="12"/>
      <c r="C17" s="12"/>
      <c r="D17" s="12"/>
      <c r="E17" s="12"/>
      <c r="F17" s="5"/>
      <c r="G17" s="5"/>
      <c r="H17" s="5"/>
      <c r="I17" s="5"/>
      <c r="J17" s="5"/>
      <c r="K17" s="6"/>
      <c r="L17" s="5"/>
      <c r="M17" s="7"/>
      <c r="N17" s="8"/>
    </row>
    <row r="18" spans="1:14" s="9" customFormat="1" ht="120" customHeight="1" x14ac:dyDescent="0.25">
      <c r="A18" s="3"/>
      <c r="B18" s="749" t="s">
        <v>285</v>
      </c>
      <c r="C18" s="750"/>
      <c r="D18" s="751"/>
      <c r="E18" s="752"/>
      <c r="F18" s="752"/>
      <c r="G18" s="752"/>
      <c r="H18" s="752"/>
      <c r="I18" s="752"/>
      <c r="J18" s="752"/>
      <c r="K18" s="752"/>
      <c r="L18" s="752"/>
      <c r="M18" s="7"/>
      <c r="N18" s="8"/>
    </row>
    <row r="19" spans="1:14" s="9" customFormat="1" ht="15" x14ac:dyDescent="0.25">
      <c r="A19" s="3"/>
      <c r="B19" s="12"/>
      <c r="C19" s="12"/>
      <c r="D19" s="12"/>
      <c r="E19" s="12"/>
      <c r="F19" s="5"/>
      <c r="G19" s="5"/>
      <c r="H19" s="5"/>
      <c r="I19" s="5"/>
      <c r="J19" s="5"/>
      <c r="K19" s="6"/>
      <c r="L19" s="5"/>
      <c r="M19" s="7"/>
      <c r="N19" s="8"/>
    </row>
    <row r="20" spans="1:14" s="9" customFormat="1" ht="30" customHeight="1" x14ac:dyDescent="0.25">
      <c r="A20" s="3"/>
      <c r="B20" s="5"/>
      <c r="C20" s="572"/>
      <c r="D20" s="572"/>
      <c r="E20" s="12"/>
      <c r="F20" s="5"/>
      <c r="G20" s="5"/>
      <c r="H20" s="5"/>
      <c r="I20" s="24" t="s">
        <v>405</v>
      </c>
      <c r="J20" s="754">
        <f>'6_Coûts'!$S$46</f>
        <v>0</v>
      </c>
      <c r="K20" s="755"/>
      <c r="L20" s="5"/>
      <c r="M20" s="7"/>
      <c r="N20" s="8"/>
    </row>
    <row r="21" spans="1:14" s="9" customFormat="1" ht="15" x14ac:dyDescent="0.25">
      <c r="A21" s="3"/>
      <c r="B21" s="12"/>
      <c r="C21" s="12"/>
      <c r="D21" s="12"/>
      <c r="E21" s="12"/>
      <c r="F21" s="5"/>
      <c r="G21" s="5"/>
      <c r="H21" s="5"/>
      <c r="I21" s="5"/>
      <c r="J21" s="5"/>
      <c r="K21" s="6"/>
      <c r="L21" s="5"/>
      <c r="M21" s="7"/>
      <c r="N21" s="8"/>
    </row>
    <row r="22" spans="1:14" s="9" customFormat="1" ht="15" x14ac:dyDescent="0.25">
      <c r="A22" s="3"/>
      <c r="B22" s="12"/>
      <c r="C22" s="12"/>
      <c r="D22" s="12"/>
      <c r="E22" s="12"/>
      <c r="F22" s="5"/>
      <c r="G22" s="5"/>
      <c r="H22" s="5"/>
      <c r="I22" s="5"/>
      <c r="J22" s="5"/>
      <c r="K22" s="6"/>
      <c r="L22" s="5"/>
      <c r="M22" s="7"/>
      <c r="N22" s="8"/>
    </row>
    <row r="23" spans="1:14" s="9" customFormat="1" ht="120" customHeight="1" x14ac:dyDescent="0.25">
      <c r="A23" s="3"/>
      <c r="B23" s="749" t="s">
        <v>287</v>
      </c>
      <c r="C23" s="750"/>
      <c r="D23" s="751"/>
      <c r="E23" s="752"/>
      <c r="F23" s="752"/>
      <c r="G23" s="752"/>
      <c r="H23" s="752"/>
      <c r="I23" s="752"/>
      <c r="J23" s="752"/>
      <c r="K23" s="752"/>
      <c r="L23" s="752"/>
      <c r="M23" s="7"/>
      <c r="N23" s="8"/>
    </row>
    <row r="24" spans="1:14" s="9" customFormat="1" ht="15" x14ac:dyDescent="0.25">
      <c r="A24" s="3"/>
      <c r="B24" s="12"/>
      <c r="C24" s="12"/>
      <c r="D24" s="12"/>
      <c r="E24" s="12"/>
      <c r="F24" s="5"/>
      <c r="G24" s="5"/>
      <c r="H24" s="5"/>
      <c r="I24" s="5"/>
      <c r="J24" s="5"/>
      <c r="K24" s="6"/>
      <c r="L24" s="5"/>
      <c r="M24" s="7"/>
      <c r="N24" s="8"/>
    </row>
    <row r="25" spans="1:14" s="9" customFormat="1" ht="30" customHeight="1" x14ac:dyDescent="0.25">
      <c r="A25" s="3"/>
      <c r="B25" s="5"/>
      <c r="C25" s="572"/>
      <c r="D25" s="572"/>
      <c r="E25" s="12"/>
      <c r="F25" s="5"/>
      <c r="G25" s="5"/>
      <c r="H25" s="5"/>
      <c r="I25" s="24" t="s">
        <v>404</v>
      </c>
      <c r="J25" s="754">
        <f>'6_Coûts'!$O$46</f>
        <v>0</v>
      </c>
      <c r="K25" s="755"/>
      <c r="L25" s="5"/>
      <c r="M25" s="7"/>
      <c r="N25" s="8"/>
    </row>
    <row r="26" spans="1:14" s="9" customFormat="1" ht="15" x14ac:dyDescent="0.25">
      <c r="A26" s="3"/>
      <c r="B26" s="12"/>
      <c r="C26" s="12"/>
      <c r="D26" s="12"/>
      <c r="E26" s="12"/>
      <c r="F26" s="5"/>
      <c r="G26" s="5"/>
      <c r="H26" s="5"/>
      <c r="I26" s="5"/>
      <c r="J26" s="5"/>
      <c r="K26" s="6"/>
      <c r="L26" s="5"/>
      <c r="M26" s="7"/>
      <c r="N26" s="8"/>
    </row>
    <row r="27" spans="1:14" s="9" customFormat="1" ht="15.75" thickBot="1" x14ac:dyDescent="0.3">
      <c r="A27" s="3"/>
      <c r="B27" s="12"/>
      <c r="C27" s="12"/>
      <c r="D27" s="12"/>
      <c r="E27" s="12"/>
      <c r="F27" s="5"/>
      <c r="G27" s="5"/>
      <c r="H27" s="5"/>
      <c r="I27" s="5"/>
      <c r="J27" s="5"/>
      <c r="K27" s="6"/>
      <c r="L27" s="5"/>
      <c r="M27" s="7"/>
      <c r="N27" s="8"/>
    </row>
    <row r="28" spans="1:14" s="53" customFormat="1" ht="30" customHeight="1" thickBot="1" x14ac:dyDescent="0.3">
      <c r="A28" s="170"/>
      <c r="B28" s="188" t="s">
        <v>288</v>
      </c>
      <c r="C28" s="189"/>
      <c r="D28" s="190"/>
      <c r="E28" s="190"/>
      <c r="F28" s="190"/>
      <c r="G28" s="190"/>
      <c r="H28" s="190"/>
      <c r="I28" s="190"/>
      <c r="J28" s="190"/>
      <c r="K28" s="190"/>
      <c r="L28" s="191"/>
      <c r="M28" s="38"/>
    </row>
    <row r="29" spans="1:14" s="53" customFormat="1" ht="15" x14ac:dyDescent="0.25">
      <c r="A29" s="170"/>
      <c r="B29" s="49"/>
      <c r="C29" s="49"/>
      <c r="D29" s="49"/>
      <c r="E29" s="49"/>
      <c r="F29" s="37"/>
      <c r="G29" s="37"/>
      <c r="H29" s="37"/>
      <c r="I29" s="37"/>
      <c r="J29" s="37"/>
      <c r="K29" s="37"/>
      <c r="L29" s="37"/>
      <c r="M29" s="38"/>
    </row>
    <row r="30" spans="1:14" s="53" customFormat="1" ht="45" customHeight="1" x14ac:dyDescent="0.25">
      <c r="A30" s="170"/>
      <c r="B30" s="753" t="s">
        <v>508</v>
      </c>
      <c r="C30" s="753"/>
      <c r="D30" s="753"/>
      <c r="E30" s="753"/>
      <c r="F30" s="753"/>
      <c r="G30" s="753"/>
      <c r="H30" s="753"/>
      <c r="I30" s="753"/>
      <c r="J30" s="753"/>
      <c r="K30" s="753"/>
      <c r="L30" s="753"/>
      <c r="M30" s="38"/>
    </row>
    <row r="31" spans="1:14" s="53" customFormat="1" ht="15" x14ac:dyDescent="0.25">
      <c r="A31" s="170"/>
      <c r="B31" s="37"/>
      <c r="C31" s="37"/>
      <c r="D31" s="37"/>
      <c r="E31" s="37"/>
      <c r="F31" s="37"/>
      <c r="G31" s="37"/>
      <c r="H31" s="37"/>
      <c r="I31" s="37"/>
      <c r="J31" s="37"/>
      <c r="K31" s="37"/>
      <c r="L31" s="37"/>
      <c r="M31" s="38"/>
    </row>
    <row r="32" spans="1:14" s="53" customFormat="1" ht="24" customHeight="1" x14ac:dyDescent="0.25">
      <c r="A32" s="170"/>
      <c r="B32" s="530" t="s">
        <v>396</v>
      </c>
      <c r="C32" s="508"/>
      <c r="D32" s="508"/>
      <c r="E32" s="508"/>
      <c r="F32" s="508"/>
      <c r="G32" s="508"/>
      <c r="H32" s="508"/>
      <c r="I32" s="508"/>
      <c r="J32" s="508"/>
      <c r="K32" s="508"/>
      <c r="L32" s="508"/>
      <c r="M32" s="38"/>
    </row>
    <row r="33" spans="1:13" s="53" customFormat="1" ht="15" x14ac:dyDescent="0.25">
      <c r="A33" s="170"/>
      <c r="B33" s="37"/>
      <c r="C33" s="37"/>
      <c r="D33" s="37"/>
      <c r="E33" s="37"/>
      <c r="F33" s="37"/>
      <c r="G33" s="37"/>
      <c r="H33" s="37"/>
      <c r="I33" s="37"/>
      <c r="J33" s="37"/>
      <c r="K33" s="37"/>
      <c r="L33" s="37"/>
      <c r="M33" s="38"/>
    </row>
    <row r="34" spans="1:13" s="53" customFormat="1" ht="30" x14ac:dyDescent="0.25">
      <c r="A34" s="170"/>
      <c r="B34" s="37"/>
      <c r="C34" s="37"/>
      <c r="D34" s="37"/>
      <c r="E34" s="37"/>
      <c r="F34" s="550" t="s">
        <v>13</v>
      </c>
      <c r="G34" s="550" t="s">
        <v>14</v>
      </c>
      <c r="H34" s="551" t="s">
        <v>43</v>
      </c>
      <c r="I34" s="37"/>
      <c r="J34" s="37"/>
      <c r="K34" s="37"/>
      <c r="L34" s="37"/>
      <c r="M34" s="38"/>
    </row>
    <row r="35" spans="1:13" s="53" customFormat="1" ht="27" customHeight="1" x14ac:dyDescent="0.25">
      <c r="A35" s="170"/>
      <c r="B35" s="756" t="s">
        <v>519</v>
      </c>
      <c r="C35" s="756"/>
      <c r="D35" s="756"/>
      <c r="E35" s="756"/>
      <c r="F35" s="552">
        <f>'5_CapacitaireEtSurfaces'!$L$49</f>
        <v>0</v>
      </c>
      <c r="G35" s="552">
        <f>'5_CapacitaireEtSurfaces'!$P$49</f>
        <v>0</v>
      </c>
      <c r="H35" s="553" t="str">
        <f>IF(G35=0,"-",F35/G35)</f>
        <v>-</v>
      </c>
      <c r="I35" s="37"/>
      <c r="J35" s="37"/>
      <c r="K35" s="37"/>
      <c r="L35" s="37"/>
      <c r="M35" s="38"/>
    </row>
    <row r="36" spans="1:13" s="53" customFormat="1" ht="27" customHeight="1" x14ac:dyDescent="0.25">
      <c r="A36" s="170"/>
      <c r="B36" s="756" t="s">
        <v>338</v>
      </c>
      <c r="C36" s="756"/>
      <c r="D36" s="756"/>
      <c r="E36" s="756"/>
      <c r="F36" s="554">
        <f>'5_CapacitaireEtSurfaces'!$L$67</f>
        <v>0</v>
      </c>
      <c r="G36" s="554">
        <f>'5_CapacitaireEtSurfaces'!$P$67</f>
        <v>0</v>
      </c>
      <c r="H36" s="553" t="str">
        <f>IF(G36=0,"-",F36/G36)</f>
        <v>-</v>
      </c>
      <c r="I36" s="37"/>
      <c r="J36" s="37"/>
      <c r="K36" s="37"/>
      <c r="L36" s="37"/>
      <c r="M36" s="38"/>
    </row>
    <row r="37" spans="1:13" s="53" customFormat="1" ht="15" x14ac:dyDescent="0.25">
      <c r="A37" s="170"/>
      <c r="B37" s="37"/>
      <c r="C37" s="37"/>
      <c r="D37" s="37"/>
      <c r="E37" s="37"/>
      <c r="F37" s="575">
        <f>'6_Coûts'!O46</f>
        <v>0</v>
      </c>
      <c r="G37" s="575">
        <f>'6_Coûts'!V46</f>
        <v>0</v>
      </c>
      <c r="H37" s="576" t="str">
        <f>IF(G37=0,"-",F37/G37)</f>
        <v>-</v>
      </c>
      <c r="I37" s="37"/>
      <c r="J37" s="37"/>
      <c r="K37" s="37"/>
      <c r="L37" s="37"/>
      <c r="M37" s="38"/>
    </row>
    <row r="38" spans="1:13" s="53" customFormat="1" ht="45" customHeight="1" x14ac:dyDescent="0.25">
      <c r="A38" s="170"/>
      <c r="B38" s="758" t="s">
        <v>509</v>
      </c>
      <c r="C38" s="758"/>
      <c r="D38" s="758"/>
      <c r="E38" s="758"/>
      <c r="F38" s="758"/>
      <c r="G38" s="758"/>
      <c r="H38" s="758"/>
      <c r="I38" s="758"/>
      <c r="J38" s="758"/>
      <c r="K38" s="758"/>
      <c r="L38" s="758"/>
      <c r="M38" s="38"/>
    </row>
    <row r="39" spans="1:13" s="53" customFormat="1" ht="15" x14ac:dyDescent="0.25">
      <c r="A39" s="170"/>
      <c r="B39" s="49"/>
      <c r="C39" s="49"/>
      <c r="D39" s="49"/>
      <c r="E39" s="49"/>
      <c r="F39" s="49"/>
      <c r="G39" s="49"/>
      <c r="H39" s="49"/>
      <c r="I39" s="37"/>
      <c r="J39" s="37"/>
      <c r="K39" s="37"/>
      <c r="L39" s="37"/>
      <c r="M39" s="38"/>
    </row>
    <row r="40" spans="1:13" s="53" customFormat="1" ht="30" customHeight="1" x14ac:dyDescent="0.25">
      <c r="A40" s="170"/>
      <c r="B40" s="756" t="s">
        <v>510</v>
      </c>
      <c r="C40" s="756"/>
      <c r="D40" s="756"/>
      <c r="E40" s="756"/>
      <c r="F40" s="756"/>
      <c r="G40" s="756"/>
      <c r="H40" s="555">
        <v>1</v>
      </c>
      <c r="I40" s="37"/>
      <c r="J40" s="37"/>
      <c r="K40" s="37"/>
      <c r="L40" s="37"/>
      <c r="M40" s="38"/>
    </row>
    <row r="41" spans="1:13" s="53" customFormat="1" ht="90" customHeight="1" x14ac:dyDescent="0.25">
      <c r="A41" s="170"/>
      <c r="B41" s="756" t="s">
        <v>32</v>
      </c>
      <c r="C41" s="756"/>
      <c r="D41" s="756"/>
      <c r="E41" s="756"/>
      <c r="F41" s="756"/>
      <c r="G41" s="756"/>
      <c r="H41" s="757" t="s">
        <v>370</v>
      </c>
      <c r="I41" s="757"/>
      <c r="J41" s="757"/>
      <c r="K41" s="757"/>
      <c r="L41" s="757"/>
      <c r="M41" s="38"/>
    </row>
    <row r="42" spans="1:13" s="53" customFormat="1" ht="15" x14ac:dyDescent="0.25">
      <c r="A42" s="170"/>
      <c r="B42" s="49"/>
      <c r="C42" s="49"/>
      <c r="D42" s="49"/>
      <c r="E42" s="49"/>
      <c r="F42" s="37"/>
      <c r="G42" s="37"/>
      <c r="H42" s="37"/>
      <c r="I42" s="37"/>
      <c r="J42" s="37"/>
      <c r="K42" s="37"/>
      <c r="L42" s="37"/>
      <c r="M42" s="38"/>
    </row>
    <row r="43" spans="1:13" s="53" customFormat="1" ht="15" x14ac:dyDescent="0.25">
      <c r="A43" s="170"/>
      <c r="B43" s="49"/>
      <c r="C43" s="49"/>
      <c r="D43" s="49"/>
      <c r="E43" s="49"/>
      <c r="F43" s="37"/>
      <c r="G43" s="37"/>
      <c r="H43" s="37"/>
      <c r="I43" s="37"/>
      <c r="J43" s="37"/>
      <c r="K43" s="37"/>
      <c r="L43" s="37"/>
      <c r="M43" s="38"/>
    </row>
    <row r="44" spans="1:13" s="53" customFormat="1" ht="21" customHeight="1" x14ac:dyDescent="0.25">
      <c r="A44" s="170"/>
      <c r="B44" s="49"/>
      <c r="C44" s="49"/>
      <c r="D44" s="49"/>
      <c r="E44" s="49"/>
      <c r="F44" s="37"/>
      <c r="G44" s="37"/>
      <c r="H44" s="37"/>
      <c r="I44" s="37"/>
      <c r="J44" s="37"/>
      <c r="K44" s="37"/>
      <c r="L44" s="37"/>
      <c r="M44" s="38"/>
    </row>
    <row r="45" spans="1:13" ht="15.75" thickBot="1" x14ac:dyDescent="0.3">
      <c r="A45" s="142"/>
      <c r="B45" s="25"/>
      <c r="C45" s="25"/>
      <c r="D45" s="25"/>
      <c r="E45" s="25"/>
      <c r="F45" s="25"/>
      <c r="G45" s="25"/>
      <c r="H45" s="25"/>
      <c r="I45" s="25"/>
      <c r="J45" s="25"/>
      <c r="K45" s="25"/>
      <c r="L45" s="25"/>
      <c r="M45" s="26"/>
    </row>
    <row r="46" spans="1:13" ht="15" x14ac:dyDescent="0.25">
      <c r="B46" s="29"/>
      <c r="C46" s="29"/>
      <c r="D46" s="29"/>
      <c r="E46" s="29"/>
      <c r="F46" s="31"/>
      <c r="G46" s="31"/>
      <c r="H46" s="31"/>
      <c r="I46" s="31"/>
      <c r="J46" s="31"/>
      <c r="K46" s="31"/>
      <c r="L46" s="31"/>
    </row>
    <row r="47" spans="1:13" ht="15" hidden="1" x14ac:dyDescent="0.25">
      <c r="B47" s="29"/>
      <c r="C47" s="29"/>
      <c r="D47" s="29"/>
      <c r="E47" s="29"/>
      <c r="F47" s="31"/>
      <c r="G47" s="31"/>
      <c r="H47" s="31"/>
      <c r="I47" s="31"/>
      <c r="J47" s="31"/>
      <c r="K47" s="31"/>
      <c r="L47" s="31"/>
    </row>
    <row r="48" spans="1:13" ht="15" hidden="1" x14ac:dyDescent="0.25">
      <c r="B48" s="29"/>
      <c r="C48" s="29"/>
      <c r="D48" s="29"/>
      <c r="E48" s="29"/>
      <c r="F48" s="31"/>
      <c r="G48" s="31"/>
      <c r="H48" s="31"/>
      <c r="I48" s="31"/>
      <c r="J48" s="31"/>
      <c r="K48" s="31"/>
      <c r="L48" s="31"/>
    </row>
    <row r="49" spans="2:14" ht="15" hidden="1" x14ac:dyDescent="0.25">
      <c r="B49" s="29"/>
      <c r="C49" s="29"/>
      <c r="D49" s="29"/>
      <c r="E49" s="29"/>
      <c r="F49" s="31"/>
      <c r="G49" s="31"/>
      <c r="H49" s="31"/>
      <c r="I49" s="31"/>
      <c r="J49" s="31"/>
      <c r="K49" s="31"/>
      <c r="L49" s="31"/>
    </row>
    <row r="50" spans="2:14" ht="15" hidden="1" x14ac:dyDescent="0.25">
      <c r="B50" s="29"/>
      <c r="C50" s="29"/>
      <c r="D50" s="29"/>
      <c r="E50" s="29"/>
      <c r="F50" s="31"/>
      <c r="G50" s="31"/>
      <c r="H50" s="31"/>
      <c r="I50" s="31"/>
      <c r="J50" s="31"/>
      <c r="K50" s="31"/>
      <c r="L50" s="31"/>
    </row>
    <row r="51" spans="2:14" ht="15" hidden="1" x14ac:dyDescent="0.25">
      <c r="B51" s="29"/>
      <c r="C51" s="29"/>
      <c r="D51" s="29"/>
      <c r="E51" s="29"/>
      <c r="F51" s="31"/>
      <c r="G51" s="31"/>
      <c r="H51" s="31"/>
      <c r="I51" s="31"/>
      <c r="J51" s="31"/>
      <c r="K51" s="31"/>
      <c r="L51" s="31"/>
    </row>
    <row r="52" spans="2:14" ht="15" hidden="1" x14ac:dyDescent="0.25">
      <c r="B52" s="29"/>
      <c r="C52" s="29"/>
      <c r="D52" s="29"/>
      <c r="E52" s="29"/>
      <c r="F52" s="31"/>
      <c r="G52" s="31"/>
      <c r="H52" s="31"/>
      <c r="I52" s="31"/>
      <c r="J52" s="31"/>
      <c r="K52" s="31"/>
      <c r="L52" s="31"/>
    </row>
    <row r="53" spans="2:14" s="9" customFormat="1" ht="15" hidden="1" x14ac:dyDescent="0.25">
      <c r="B53" s="29"/>
      <c r="C53" s="29"/>
      <c r="D53" s="29"/>
      <c r="E53" s="29"/>
      <c r="F53" s="31"/>
      <c r="G53" s="31"/>
      <c r="H53" s="31"/>
      <c r="I53" s="31"/>
      <c r="J53" s="31"/>
      <c r="K53" s="31"/>
      <c r="L53" s="31"/>
      <c r="N53" s="8"/>
    </row>
    <row r="54" spans="2:14" s="9" customFormat="1" ht="15" hidden="1" x14ac:dyDescent="0.25">
      <c r="B54" s="29"/>
      <c r="C54" s="29"/>
      <c r="D54" s="29"/>
      <c r="E54" s="29"/>
      <c r="F54" s="31"/>
      <c r="G54" s="31"/>
      <c r="H54" s="31"/>
      <c r="I54" s="31"/>
      <c r="J54" s="31"/>
      <c r="K54" s="31"/>
      <c r="L54" s="31"/>
      <c r="N54" s="8"/>
    </row>
    <row r="55" spans="2:14" s="9" customFormat="1" ht="15" hidden="1" x14ac:dyDescent="0.25">
      <c r="B55" s="29"/>
      <c r="C55" s="29"/>
      <c r="D55" s="29"/>
      <c r="E55" s="29"/>
      <c r="F55" s="31"/>
      <c r="G55" s="31"/>
      <c r="H55" s="31"/>
      <c r="I55" s="31"/>
      <c r="J55" s="31"/>
      <c r="K55" s="31"/>
      <c r="L55" s="31"/>
      <c r="N55" s="8"/>
    </row>
    <row r="56" spans="2:14" s="9" customFormat="1" ht="15" hidden="1" x14ac:dyDescent="0.25">
      <c r="B56" s="29"/>
      <c r="C56" s="29"/>
      <c r="D56" s="29"/>
      <c r="E56" s="29"/>
      <c r="F56" s="31"/>
      <c r="G56" s="31"/>
      <c r="H56" s="31"/>
      <c r="I56" s="31"/>
      <c r="J56" s="31"/>
      <c r="K56" s="31"/>
      <c r="L56" s="31"/>
      <c r="N56" s="8"/>
    </row>
    <row r="57" spans="2:14" s="9" customFormat="1" ht="15" hidden="1" x14ac:dyDescent="0.25">
      <c r="B57" s="29"/>
      <c r="C57" s="29"/>
      <c r="D57" s="29"/>
      <c r="E57" s="29"/>
      <c r="F57" s="31"/>
      <c r="G57" s="31"/>
      <c r="H57" s="31"/>
      <c r="I57" s="31"/>
      <c r="J57" s="31"/>
      <c r="K57" s="31"/>
      <c r="L57" s="31"/>
      <c r="N57" s="8"/>
    </row>
    <row r="58" spans="2:14" s="9" customFormat="1" ht="15" hidden="1" x14ac:dyDescent="0.25">
      <c r="B58" s="29"/>
      <c r="C58" s="29"/>
      <c r="D58" s="29"/>
      <c r="E58" s="29"/>
      <c r="F58" s="31"/>
      <c r="G58" s="31"/>
      <c r="H58" s="31"/>
      <c r="I58" s="31"/>
      <c r="J58" s="31"/>
      <c r="K58" s="31"/>
      <c r="L58" s="31"/>
      <c r="N58" s="8"/>
    </row>
    <row r="59" spans="2:14" s="9" customFormat="1" ht="15" hidden="1" x14ac:dyDescent="0.25">
      <c r="B59" s="29"/>
      <c r="C59" s="29"/>
      <c r="D59" s="29"/>
      <c r="E59" s="29"/>
      <c r="F59" s="31"/>
      <c r="G59" s="31"/>
      <c r="H59" s="31"/>
      <c r="I59" s="31"/>
      <c r="J59" s="31"/>
      <c r="K59" s="31"/>
      <c r="L59" s="31"/>
      <c r="N59" s="8"/>
    </row>
    <row r="60" spans="2:14" s="9" customFormat="1" ht="15" hidden="1" x14ac:dyDescent="0.25">
      <c r="B60" s="29"/>
      <c r="C60" s="29"/>
      <c r="D60" s="29"/>
      <c r="E60" s="29"/>
      <c r="F60" s="31"/>
      <c r="G60" s="31"/>
      <c r="H60" s="31"/>
      <c r="I60" s="31"/>
      <c r="J60" s="31"/>
      <c r="K60" s="31"/>
      <c r="L60" s="31"/>
      <c r="N60" s="8"/>
    </row>
    <row r="61" spans="2:14" s="9" customFormat="1" ht="15" hidden="1" x14ac:dyDescent="0.25">
      <c r="B61" s="29"/>
      <c r="C61" s="29"/>
      <c r="D61" s="29"/>
      <c r="E61" s="29"/>
      <c r="F61" s="31"/>
      <c r="G61" s="31"/>
      <c r="H61" s="31"/>
      <c r="I61" s="31"/>
      <c r="J61" s="31"/>
      <c r="K61" s="31"/>
      <c r="L61" s="31"/>
      <c r="N61" s="8"/>
    </row>
    <row r="62" spans="2:14" s="9" customFormat="1" ht="15" hidden="1" x14ac:dyDescent="0.25">
      <c r="B62" s="29"/>
      <c r="C62" s="29"/>
      <c r="D62" s="29"/>
      <c r="E62" s="29"/>
      <c r="F62" s="31"/>
      <c r="G62" s="31"/>
      <c r="H62" s="31"/>
      <c r="I62" s="31"/>
      <c r="J62" s="31"/>
      <c r="K62" s="31"/>
      <c r="L62" s="31"/>
      <c r="N62" s="8"/>
    </row>
    <row r="63" spans="2:14" s="9" customFormat="1" ht="15" hidden="1" x14ac:dyDescent="0.25">
      <c r="B63" s="29"/>
      <c r="C63" s="29"/>
      <c r="D63" s="29"/>
      <c r="E63" s="29"/>
      <c r="F63" s="31"/>
      <c r="N63" s="8"/>
    </row>
    <row r="64" spans="2:14" s="9" customFormat="1" ht="15" hidden="1" x14ac:dyDescent="0.25">
      <c r="B64" s="29"/>
      <c r="C64" s="29"/>
      <c r="D64" s="29"/>
      <c r="E64" s="29"/>
      <c r="F64" s="31"/>
      <c r="N64" s="8"/>
    </row>
    <row r="65" spans="2:14" s="9" customFormat="1" ht="15" hidden="1" x14ac:dyDescent="0.25">
      <c r="B65" s="29"/>
      <c r="C65" s="29"/>
      <c r="D65" s="29"/>
      <c r="E65" s="29"/>
      <c r="F65" s="31"/>
      <c r="N65" s="8"/>
    </row>
    <row r="66" spans="2:14" s="9" customFormat="1" ht="15" hidden="1" x14ac:dyDescent="0.25">
      <c r="B66" s="29"/>
      <c r="C66" s="29"/>
      <c r="D66" s="29"/>
      <c r="E66" s="29"/>
      <c r="F66" s="31"/>
      <c r="N66" s="8"/>
    </row>
    <row r="67" spans="2:14" s="9" customFormat="1" ht="15" hidden="1" x14ac:dyDescent="0.25">
      <c r="B67" s="29"/>
      <c r="C67" s="29"/>
      <c r="D67" s="29"/>
      <c r="E67" s="29"/>
      <c r="F67" s="31"/>
      <c r="N67" s="8"/>
    </row>
    <row r="68" spans="2:14" s="9" customFormat="1" ht="15" hidden="1" x14ac:dyDescent="0.25">
      <c r="B68" s="29"/>
      <c r="C68" s="29"/>
      <c r="D68" s="29"/>
      <c r="E68" s="29"/>
      <c r="F68" s="31"/>
      <c r="N68" s="8"/>
    </row>
    <row r="69" spans="2:14" s="9" customFormat="1" ht="15" hidden="1" x14ac:dyDescent="0.25">
      <c r="B69" s="29"/>
      <c r="C69" s="29"/>
      <c r="D69" s="29"/>
      <c r="E69" s="29"/>
      <c r="F69" s="31"/>
      <c r="N69" s="8"/>
    </row>
    <row r="70" spans="2:14" s="9" customFormat="1" ht="15" hidden="1" x14ac:dyDescent="0.25">
      <c r="B70" s="29"/>
      <c r="C70" s="29"/>
      <c r="D70" s="29"/>
      <c r="E70" s="29"/>
      <c r="F70" s="31"/>
      <c r="N70" s="8"/>
    </row>
    <row r="71" spans="2:14" s="9" customFormat="1" ht="15" hidden="1" x14ac:dyDescent="0.25">
      <c r="B71" s="33"/>
      <c r="C71" s="33"/>
      <c r="D71" s="33"/>
      <c r="E71" s="33"/>
      <c r="F71" s="31"/>
      <c r="N71" s="8"/>
    </row>
    <row r="72" spans="2:14" s="9" customFormat="1" ht="15" hidden="1" x14ac:dyDescent="0.25">
      <c r="B72" s="33"/>
      <c r="C72" s="33"/>
      <c r="D72" s="33"/>
      <c r="E72" s="33"/>
      <c r="F72" s="31"/>
      <c r="N72" s="8"/>
    </row>
    <row r="73" spans="2:14" s="9" customFormat="1" ht="15" hidden="1" x14ac:dyDescent="0.25">
      <c r="B73" s="31"/>
      <c r="C73" s="31"/>
      <c r="D73" s="31"/>
      <c r="E73" s="31"/>
      <c r="F73" s="31"/>
      <c r="N73" s="8"/>
    </row>
    <row r="74" spans="2:14" s="9" customFormat="1" ht="15" hidden="1" x14ac:dyDescent="0.25">
      <c r="B74" s="31"/>
      <c r="C74" s="31"/>
      <c r="D74" s="31"/>
      <c r="E74" s="31"/>
      <c r="F74" s="31"/>
      <c r="N74" s="8"/>
    </row>
    <row r="75" spans="2:14" s="9" customFormat="1" ht="15" hidden="1" x14ac:dyDescent="0.25">
      <c r="B75" s="31"/>
      <c r="C75" s="31"/>
      <c r="D75" s="31"/>
      <c r="E75" s="31"/>
      <c r="F75" s="31"/>
      <c r="N75" s="8"/>
    </row>
    <row r="76" spans="2:14" s="9" customFormat="1" ht="15" hidden="1" x14ac:dyDescent="0.25">
      <c r="B76" s="31"/>
      <c r="C76" s="31"/>
      <c r="D76" s="31"/>
      <c r="E76" s="31"/>
      <c r="F76" s="31"/>
      <c r="N76" s="8"/>
    </row>
    <row r="77" spans="2:14" ht="15" hidden="1" customHeight="1" x14ac:dyDescent="0.25"/>
    <row r="78" spans="2:14" ht="15" hidden="1" customHeight="1" x14ac:dyDescent="0.25"/>
    <row r="79" spans="2:14" ht="15" hidden="1" customHeight="1" x14ac:dyDescent="0.25"/>
    <row r="80" spans="2:14"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sheetData>
  <sheetProtection password="B84E" sheet="1" objects="1" scenarios="1"/>
  <mergeCells count="16">
    <mergeCell ref="B35:E35"/>
    <mergeCell ref="B36:E36"/>
    <mergeCell ref="B40:G40"/>
    <mergeCell ref="B41:G41"/>
    <mergeCell ref="H41:L41"/>
    <mergeCell ref="B38:L38"/>
    <mergeCell ref="B8:L8"/>
    <mergeCell ref="D11:L11"/>
    <mergeCell ref="B18:D18"/>
    <mergeCell ref="E18:L18"/>
    <mergeCell ref="B30:L30"/>
    <mergeCell ref="B16:L16"/>
    <mergeCell ref="B23:D23"/>
    <mergeCell ref="E23:L23"/>
    <mergeCell ref="J25:K25"/>
    <mergeCell ref="J20:K20"/>
  </mergeCells>
  <conditionalFormatting sqref="H41">
    <cfRule type="cellIs" dxfId="7" priority="1" operator="notEqual">
      <formula>"Préciser ici"</formula>
    </cfRule>
  </conditionalFormatting>
  <printOptions horizontalCentered="1"/>
  <pageMargins left="0.23622047244094491" right="0.23622047244094491" top="0.59055118110236227" bottom="0.59055118110236227" header="0.31496062992125984" footer="0.31496062992125984"/>
  <pageSetup paperSize="8" scale="76" fitToHeight="0" orientation="portrait" r:id="rId1"/>
  <headerFooter>
    <oddFooter>&amp;L&amp;D&amp;C- Page &amp;P / &amp;N -
&amp;R&amp;8
&amp;Z&amp;F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A121"/>
  <sheetViews>
    <sheetView showGridLines="0" showRowColHeaders="0" zoomScaleNormal="100" workbookViewId="0">
      <pane ySplit="5" topLeftCell="A6" activePane="bottomLeft" state="frozen"/>
      <selection pane="bottomLeft" activeCell="A6" sqref="A6"/>
    </sheetView>
  </sheetViews>
  <sheetFormatPr baseColWidth="10" defaultColWidth="0" defaultRowHeight="15" zeroHeight="1" x14ac:dyDescent="0.25"/>
  <cols>
    <col min="1" max="1" width="2.7109375" style="9" customWidth="1"/>
    <col min="2" max="2" width="3.7109375" style="9" customWidth="1"/>
    <col min="3" max="3" width="22.7109375" style="9" customWidth="1"/>
    <col min="4" max="5" width="20.7109375" style="9" customWidth="1"/>
    <col min="6" max="6" width="8.7109375" style="9" customWidth="1"/>
    <col min="7" max="7" width="10.7109375" style="9" customWidth="1"/>
    <col min="8" max="8" width="18.7109375" style="9" customWidth="1"/>
    <col min="9" max="9" width="6.7109375" style="9" customWidth="1"/>
    <col min="10" max="10" width="8.7109375" style="9" customWidth="1"/>
    <col min="11" max="11" width="2.7109375" style="9" customWidth="1"/>
    <col min="12" max="12" width="20.7109375" style="9" customWidth="1"/>
    <col min="13" max="13" width="2.7109375" style="9" customWidth="1"/>
    <col min="14" max="14" width="20.7109375" style="9" customWidth="1"/>
    <col min="15" max="15" width="8.7109375" style="9" customWidth="1"/>
    <col min="16" max="16" width="2.7109375" style="9" customWidth="1"/>
    <col min="17" max="17" width="2.7109375" style="8" customWidth="1"/>
    <col min="18" max="16384" width="11.42578125" style="9" hidden="1"/>
  </cols>
  <sheetData>
    <row r="1" spans="1:17" s="428" customFormat="1" ht="23.25" x14ac:dyDescent="0.25">
      <c r="A1" s="333" t="str">
        <f>'1_Présentation'!$A$1</f>
        <v>Demande d’aide à l’investissement immobilier</v>
      </c>
      <c r="B1" s="348"/>
      <c r="C1" s="348"/>
      <c r="D1" s="348"/>
      <c r="E1" s="348"/>
      <c r="F1" s="348"/>
      <c r="G1" s="348"/>
      <c r="H1" s="348"/>
      <c r="I1" s="348"/>
      <c r="J1" s="348"/>
      <c r="K1" s="348"/>
      <c r="L1" s="348"/>
      <c r="M1" s="348"/>
      <c r="N1" s="348"/>
      <c r="O1" s="348"/>
      <c r="P1" s="426"/>
      <c r="Q1" s="427"/>
    </row>
    <row r="2" spans="1:17" s="432" customFormat="1" ht="21.75" thickBot="1" x14ac:dyDescent="0.3">
      <c r="A2" s="330" t="s">
        <v>492</v>
      </c>
      <c r="B2" s="429"/>
      <c r="C2" s="429"/>
      <c r="D2" s="429"/>
      <c r="E2" s="429"/>
      <c r="F2" s="429"/>
      <c r="G2" s="429"/>
      <c r="H2" s="429"/>
      <c r="I2" s="429"/>
      <c r="J2" s="429"/>
      <c r="K2" s="429"/>
      <c r="L2" s="429"/>
      <c r="M2" s="429"/>
      <c r="N2" s="429"/>
      <c r="O2" s="429"/>
      <c r="P2" s="430"/>
      <c r="Q2" s="431"/>
    </row>
    <row r="3" spans="1:17" ht="6" customHeight="1" x14ac:dyDescent="0.25">
      <c r="A3" s="141"/>
      <c r="B3" s="129"/>
      <c r="C3" s="169"/>
      <c r="D3" s="129"/>
      <c r="E3" s="129"/>
      <c r="F3" s="129"/>
      <c r="G3" s="129"/>
      <c r="H3" s="129"/>
      <c r="I3" s="129"/>
      <c r="J3" s="129"/>
      <c r="K3" s="129"/>
      <c r="L3" s="129"/>
      <c r="M3" s="129"/>
      <c r="N3" s="129"/>
      <c r="O3" s="129"/>
      <c r="P3" s="169"/>
    </row>
    <row r="4" spans="1:17" ht="114" customHeight="1" x14ac:dyDescent="0.25">
      <c r="A4" s="3"/>
      <c r="B4" s="5"/>
      <c r="C4" s="7"/>
      <c r="D4" s="5"/>
      <c r="E4" s="5"/>
      <c r="F4" s="5"/>
      <c r="G4" s="5"/>
      <c r="H4" s="5"/>
      <c r="I4" s="5"/>
      <c r="J4" s="5"/>
      <c r="K4" s="5"/>
      <c r="L4" s="5"/>
      <c r="M4" s="5"/>
      <c r="N4" s="5"/>
      <c r="O4" s="5"/>
      <c r="P4" s="7"/>
    </row>
    <row r="5" spans="1:17" ht="6" customHeight="1" thickBot="1" x14ac:dyDescent="0.3">
      <c r="A5" s="142"/>
      <c r="B5" s="25"/>
      <c r="C5" s="26"/>
      <c r="D5" s="25"/>
      <c r="E5" s="25"/>
      <c r="F5" s="25"/>
      <c r="G5" s="25"/>
      <c r="H5" s="25"/>
      <c r="I5" s="25"/>
      <c r="J5" s="25"/>
      <c r="K5" s="25"/>
      <c r="L5" s="25"/>
      <c r="M5" s="25"/>
      <c r="N5" s="25"/>
      <c r="O5" s="25"/>
      <c r="P5" s="26"/>
    </row>
    <row r="6" spans="1:17" ht="6" customHeight="1" x14ac:dyDescent="0.25">
      <c r="A6" s="466"/>
      <c r="B6" s="472"/>
      <c r="C6" s="472"/>
      <c r="D6" s="472"/>
      <c r="E6" s="472"/>
      <c r="F6" s="472"/>
      <c r="G6" s="472"/>
      <c r="H6" s="472"/>
      <c r="I6" s="472"/>
      <c r="J6" s="472"/>
      <c r="K6" s="472"/>
      <c r="L6" s="472"/>
      <c r="M6" s="472"/>
      <c r="N6" s="472"/>
      <c r="O6" s="472"/>
      <c r="P6" s="467"/>
    </row>
    <row r="7" spans="1:17" ht="21" x14ac:dyDescent="0.25">
      <c r="A7" s="468"/>
      <c r="B7" s="453" t="s">
        <v>344</v>
      </c>
      <c r="C7" s="453"/>
      <c r="D7" s="473"/>
      <c r="E7" s="473"/>
      <c r="F7" s="473"/>
      <c r="G7" s="473"/>
      <c r="H7" s="473"/>
      <c r="I7" s="473"/>
      <c r="J7" s="473"/>
      <c r="K7" s="473"/>
      <c r="L7" s="473"/>
      <c r="M7" s="473"/>
      <c r="N7" s="473"/>
      <c r="O7" s="473"/>
      <c r="P7" s="469"/>
    </row>
    <row r="8" spans="1:17" x14ac:dyDescent="0.25">
      <c r="A8" s="468"/>
      <c r="B8" s="473"/>
      <c r="C8" s="473"/>
      <c r="D8" s="473"/>
      <c r="E8" s="473"/>
      <c r="F8" s="473"/>
      <c r="G8" s="473"/>
      <c r="H8" s="473"/>
      <c r="I8" s="473"/>
      <c r="J8" s="473"/>
      <c r="K8" s="473"/>
      <c r="L8" s="473"/>
      <c r="M8" s="473"/>
      <c r="N8" s="473"/>
      <c r="O8" s="473"/>
      <c r="P8" s="469"/>
    </row>
    <row r="9" spans="1:17" ht="21" x14ac:dyDescent="0.25">
      <c r="A9" s="468"/>
      <c r="B9" s="457" t="s">
        <v>299</v>
      </c>
      <c r="C9" s="457"/>
      <c r="D9" s="473"/>
      <c r="E9" s="473"/>
      <c r="F9" s="473"/>
      <c r="G9" s="473"/>
      <c r="H9" s="473"/>
      <c r="I9" s="473"/>
      <c r="J9" s="473"/>
      <c r="K9" s="473"/>
      <c r="L9" s="473"/>
      <c r="M9" s="473"/>
      <c r="N9" s="473"/>
      <c r="O9" s="473"/>
      <c r="P9" s="469"/>
    </row>
    <row r="10" spans="1:17" ht="15.75" x14ac:dyDescent="0.25">
      <c r="A10" s="468"/>
      <c r="B10" s="256"/>
      <c r="C10" s="458" t="s">
        <v>37</v>
      </c>
      <c r="D10" s="473"/>
      <c r="E10" s="473"/>
      <c r="F10" s="473"/>
      <c r="G10" s="473"/>
      <c r="H10" s="473"/>
      <c r="I10" s="473"/>
      <c r="J10" s="473"/>
      <c r="K10" s="473"/>
      <c r="L10" s="473"/>
      <c r="M10" s="473"/>
      <c r="N10" s="473"/>
      <c r="O10" s="473"/>
      <c r="P10" s="469"/>
    </row>
    <row r="11" spans="1:17" ht="15.75" x14ac:dyDescent="0.25">
      <c r="A11" s="468"/>
      <c r="B11" s="256"/>
      <c r="C11" s="458" t="s">
        <v>102</v>
      </c>
      <c r="D11" s="473"/>
      <c r="E11" s="473"/>
      <c r="F11" s="473"/>
      <c r="G11" s="473"/>
      <c r="H11" s="473"/>
      <c r="I11" s="473"/>
      <c r="J11" s="473"/>
      <c r="K11" s="473"/>
      <c r="L11" s="473"/>
      <c r="M11" s="473"/>
      <c r="N11" s="473"/>
      <c r="O11" s="473"/>
      <c r="P11" s="469"/>
    </row>
    <row r="12" spans="1:17" ht="15.75" x14ac:dyDescent="0.25">
      <c r="A12" s="468"/>
      <c r="B12" s="482"/>
      <c r="C12" s="482"/>
      <c r="D12" s="473"/>
      <c r="E12" s="473"/>
      <c r="F12" s="473"/>
      <c r="G12" s="473"/>
      <c r="H12" s="473"/>
      <c r="I12" s="473"/>
      <c r="J12" s="473"/>
      <c r="K12" s="473"/>
      <c r="L12" s="473"/>
      <c r="M12" s="473"/>
      <c r="N12" s="473"/>
      <c r="O12" s="473"/>
      <c r="P12" s="469"/>
    </row>
    <row r="13" spans="1:17" ht="18.75" x14ac:dyDescent="0.25">
      <c r="A13" s="468"/>
      <c r="B13" s="453" t="s">
        <v>302</v>
      </c>
      <c r="C13" s="453"/>
      <c r="D13" s="473"/>
      <c r="E13" s="473"/>
      <c r="F13" s="473"/>
      <c r="G13" s="473"/>
      <c r="H13" s="473"/>
      <c r="I13" s="473"/>
      <c r="J13" s="473"/>
      <c r="K13" s="473"/>
      <c r="L13" s="473"/>
      <c r="M13" s="473"/>
      <c r="N13" s="473"/>
      <c r="O13" s="473"/>
      <c r="P13" s="469"/>
    </row>
    <row r="14" spans="1:17" ht="15.75" x14ac:dyDescent="0.25">
      <c r="A14" s="468"/>
      <c r="B14" s="256"/>
      <c r="C14" s="458" t="s">
        <v>36</v>
      </c>
      <c r="D14" s="473"/>
      <c r="E14" s="473"/>
      <c r="F14" s="473"/>
      <c r="G14" s="473"/>
      <c r="H14" s="473"/>
      <c r="I14" s="473"/>
      <c r="J14" s="473"/>
      <c r="K14" s="473"/>
      <c r="L14" s="473"/>
      <c r="M14" s="473"/>
      <c r="N14" s="473"/>
      <c r="O14" s="473"/>
      <c r="P14" s="469"/>
    </row>
    <row r="15" spans="1:17" ht="6" customHeight="1" thickBot="1" x14ac:dyDescent="0.3">
      <c r="A15" s="470"/>
      <c r="B15" s="475"/>
      <c r="C15" s="475"/>
      <c r="D15" s="483"/>
      <c r="E15" s="475"/>
      <c r="F15" s="475"/>
      <c r="G15" s="475"/>
      <c r="H15" s="475"/>
      <c r="I15" s="475"/>
      <c r="J15" s="475"/>
      <c r="K15" s="475"/>
      <c r="L15" s="475"/>
      <c r="M15" s="475"/>
      <c r="N15" s="475"/>
      <c r="O15" s="475"/>
      <c r="P15" s="471"/>
    </row>
    <row r="16" spans="1:17" x14ac:dyDescent="0.25">
      <c r="A16" s="3"/>
      <c r="B16" s="5"/>
      <c r="C16" s="5"/>
      <c r="D16" s="5"/>
      <c r="E16" s="5"/>
      <c r="F16" s="5"/>
      <c r="G16" s="5"/>
      <c r="H16" s="5"/>
      <c r="I16" s="5"/>
      <c r="J16" s="5"/>
      <c r="K16" s="5"/>
      <c r="L16" s="5"/>
      <c r="M16" s="5"/>
      <c r="N16" s="5"/>
      <c r="O16" s="5"/>
      <c r="P16" s="7"/>
    </row>
    <row r="17" spans="1:16" ht="18.75" customHeight="1" x14ac:dyDescent="0.25">
      <c r="A17" s="3"/>
      <c r="B17" s="5"/>
      <c r="C17" s="127" t="s">
        <v>31</v>
      </c>
      <c r="D17" s="625" t="str">
        <f>IF('1_Présentation'!$F$23="","",VLOOKUP('1_Présentation'!$F$15,listes!$H:$I,COLUMNS(listes!$H:$I),FALSE)&amp;" - "&amp;IF('1_Présentation'!$F$19="","",LEFT('1_Présentation'!$F$19,2)&amp;" ")&amp;IF('1_Présentation'!$F$21="","",UPPER('1_Présentation'!$F$21)&amp;" - ")&amp;IF('1_Présentation'!$F$23="","",'1_Présentation'!$F$23))</f>
        <v/>
      </c>
      <c r="E17" s="626"/>
      <c r="F17" s="626"/>
      <c r="G17" s="626"/>
      <c r="H17" s="626"/>
      <c r="I17" s="626"/>
      <c r="J17" s="626"/>
      <c r="K17" s="626"/>
      <c r="L17" s="626"/>
      <c r="M17" s="626"/>
      <c r="N17" s="626"/>
      <c r="O17" s="627"/>
      <c r="P17" s="7"/>
    </row>
    <row r="18" spans="1:16" x14ac:dyDescent="0.25">
      <c r="A18" s="3"/>
      <c r="B18" s="5"/>
      <c r="C18" s="5"/>
      <c r="D18" s="5"/>
      <c r="E18" s="5"/>
      <c r="F18" s="5"/>
      <c r="G18" s="5"/>
      <c r="H18" s="5"/>
      <c r="I18" s="5"/>
      <c r="J18" s="5"/>
      <c r="K18" s="5"/>
      <c r="L18" s="5"/>
      <c r="M18" s="5"/>
      <c r="N18" s="5"/>
      <c r="O18" s="5"/>
      <c r="P18" s="7"/>
    </row>
    <row r="19" spans="1:16" x14ac:dyDescent="0.25">
      <c r="A19" s="3"/>
      <c r="B19" s="5"/>
      <c r="C19" s="5"/>
      <c r="D19" s="5"/>
      <c r="E19" s="5"/>
      <c r="F19" s="5"/>
      <c r="G19" s="5"/>
      <c r="H19" s="5"/>
      <c r="I19" s="5"/>
      <c r="J19" s="5"/>
      <c r="K19" s="5"/>
      <c r="L19" s="5"/>
      <c r="M19" s="5"/>
      <c r="N19" s="5"/>
      <c r="O19" s="5"/>
      <c r="P19" s="7"/>
    </row>
    <row r="20" spans="1:16" ht="30" customHeight="1" x14ac:dyDescent="0.25">
      <c r="A20" s="3"/>
      <c r="B20" s="156" t="s">
        <v>142</v>
      </c>
      <c r="C20" s="157"/>
      <c r="D20" s="87"/>
      <c r="E20" s="87"/>
      <c r="F20" s="87"/>
      <c r="G20" s="87"/>
      <c r="H20" s="87"/>
      <c r="I20" s="87"/>
      <c r="J20" s="87"/>
      <c r="K20" s="87"/>
      <c r="L20" s="87"/>
      <c r="M20" s="87"/>
      <c r="N20" s="87"/>
      <c r="O20" s="86"/>
      <c r="P20" s="7"/>
    </row>
    <row r="21" spans="1:16" ht="15.75" thickBot="1" x14ac:dyDescent="0.3">
      <c r="A21" s="3"/>
      <c r="B21" s="5"/>
      <c r="C21" s="5"/>
      <c r="D21" s="5"/>
      <c r="E21" s="5"/>
      <c r="F21" s="5"/>
      <c r="G21" s="5"/>
      <c r="H21" s="5"/>
      <c r="I21" s="5"/>
      <c r="J21" s="5"/>
      <c r="K21" s="5"/>
      <c r="L21" s="5"/>
      <c r="M21" s="5"/>
      <c r="N21" s="5"/>
      <c r="O21" s="5"/>
      <c r="P21" s="7"/>
    </row>
    <row r="22" spans="1:16" ht="45" x14ac:dyDescent="0.25">
      <c r="A22" s="3"/>
      <c r="B22" s="5"/>
      <c r="C22" s="5"/>
      <c r="D22" s="5" t="str">
        <f>UPPER(D21)</f>
        <v/>
      </c>
      <c r="E22" s="566" t="s">
        <v>12</v>
      </c>
      <c r="F22" s="111" t="s">
        <v>4</v>
      </c>
      <c r="G22" s="5"/>
      <c r="H22" s="5"/>
      <c r="I22" s="5"/>
      <c r="J22" s="5"/>
      <c r="K22" s="5"/>
      <c r="L22" s="489" t="s">
        <v>11</v>
      </c>
      <c r="M22" s="5"/>
      <c r="N22" s="128" t="s">
        <v>10</v>
      </c>
      <c r="O22" s="488" t="s">
        <v>4</v>
      </c>
      <c r="P22" s="7"/>
    </row>
    <row r="23" spans="1:16" ht="15" customHeight="1" x14ac:dyDescent="0.25">
      <c r="A23" s="3"/>
      <c r="B23" s="5"/>
      <c r="C23" s="5"/>
      <c r="D23" s="24" t="s">
        <v>552</v>
      </c>
      <c r="E23" s="358"/>
      <c r="F23" s="177" t="str">
        <f t="shared" ref="F23:F29" si="0">IF(E23=0,"",E23/E$37)</f>
        <v/>
      </c>
      <c r="G23" s="5"/>
      <c r="H23" s="5"/>
      <c r="I23" s="5"/>
      <c r="J23" s="5"/>
      <c r="K23" s="5"/>
      <c r="L23" s="372"/>
      <c r="M23" s="5"/>
      <c r="N23" s="366">
        <f t="shared" ref="N23:N27" si="1">L23+E23</f>
        <v>0</v>
      </c>
      <c r="O23" s="375" t="str">
        <f t="shared" ref="O23:O34" si="2">IF(N23=0,"",N23/N$37)</f>
        <v/>
      </c>
      <c r="P23" s="7"/>
    </row>
    <row r="24" spans="1:16" x14ac:dyDescent="0.25">
      <c r="A24" s="3"/>
      <c r="B24" s="5"/>
      <c r="C24" s="5"/>
      <c r="D24" s="24" t="s">
        <v>553</v>
      </c>
      <c r="E24" s="359"/>
      <c r="F24" s="44" t="str">
        <f t="shared" si="0"/>
        <v/>
      </c>
      <c r="G24" s="561" t="s">
        <v>134</v>
      </c>
      <c r="H24" s="5"/>
      <c r="I24" s="193" t="s">
        <v>137</v>
      </c>
      <c r="J24" s="5"/>
      <c r="K24" s="5"/>
      <c r="L24" s="373"/>
      <c r="M24" s="5"/>
      <c r="N24" s="367">
        <f t="shared" si="1"/>
        <v>0</v>
      </c>
      <c r="O24" s="376" t="str">
        <f t="shared" si="2"/>
        <v/>
      </c>
      <c r="P24" s="7"/>
    </row>
    <row r="25" spans="1:16" ht="15" customHeight="1" thickBot="1" x14ac:dyDescent="0.3">
      <c r="A25" s="3"/>
      <c r="B25" s="5"/>
      <c r="C25" s="5"/>
      <c r="D25" s="24" t="s">
        <v>554</v>
      </c>
      <c r="E25" s="359"/>
      <c r="F25" s="44" t="str">
        <f t="shared" si="0"/>
        <v/>
      </c>
      <c r="G25" s="561" t="s">
        <v>133</v>
      </c>
      <c r="H25" s="561" t="s">
        <v>135</v>
      </c>
      <c r="I25" s="561" t="s">
        <v>138</v>
      </c>
      <c r="J25" s="561" t="s">
        <v>136</v>
      </c>
      <c r="K25" s="5"/>
      <c r="L25" s="373"/>
      <c r="M25" s="5"/>
      <c r="N25" s="367">
        <f t="shared" si="1"/>
        <v>0</v>
      </c>
      <c r="O25" s="376" t="str">
        <f t="shared" si="2"/>
        <v/>
      </c>
      <c r="P25" s="7"/>
    </row>
    <row r="26" spans="1:16" x14ac:dyDescent="0.25">
      <c r="A26" s="3"/>
      <c r="B26" s="5"/>
      <c r="C26" s="5"/>
      <c r="D26" s="24" t="s">
        <v>555</v>
      </c>
      <c r="E26" s="359"/>
      <c r="F26" s="195" t="str">
        <f t="shared" si="0"/>
        <v/>
      </c>
      <c r="G26" s="197"/>
      <c r="H26" s="200"/>
      <c r="I26" s="201"/>
      <c r="J26" s="202"/>
      <c r="K26" s="5"/>
      <c r="L26" s="373"/>
      <c r="M26" s="5"/>
      <c r="N26" s="367">
        <f t="shared" si="1"/>
        <v>0</v>
      </c>
      <c r="O26" s="376" t="str">
        <f t="shared" si="2"/>
        <v/>
      </c>
      <c r="P26" s="7"/>
    </row>
    <row r="27" spans="1:16" ht="15.75" customHeight="1" x14ac:dyDescent="0.25">
      <c r="A27" s="3"/>
      <c r="B27" s="5"/>
      <c r="C27" s="5"/>
      <c r="D27" s="24" t="s">
        <v>556</v>
      </c>
      <c r="E27" s="359"/>
      <c r="F27" s="195" t="str">
        <f t="shared" si="0"/>
        <v/>
      </c>
      <c r="G27" s="196"/>
      <c r="H27" s="5"/>
      <c r="I27" s="194"/>
      <c r="J27" s="198"/>
      <c r="K27" s="5"/>
      <c r="L27" s="373"/>
      <c r="M27" s="5"/>
      <c r="N27" s="367">
        <f t="shared" si="1"/>
        <v>0</v>
      </c>
      <c r="O27" s="376" t="str">
        <f t="shared" si="2"/>
        <v/>
      </c>
      <c r="P27" s="7"/>
    </row>
    <row r="28" spans="1:16" ht="15.75" thickBot="1" x14ac:dyDescent="0.3">
      <c r="A28" s="3"/>
      <c r="B28" s="5"/>
      <c r="C28" s="5"/>
      <c r="D28" s="24" t="s">
        <v>557</v>
      </c>
      <c r="E28" s="359"/>
      <c r="F28" s="195" t="str">
        <f t="shared" si="0"/>
        <v/>
      </c>
      <c r="G28" s="196"/>
      <c r="H28" s="203"/>
      <c r="I28" s="204"/>
      <c r="J28" s="205"/>
      <c r="K28" s="5"/>
      <c r="L28" s="373"/>
      <c r="M28" s="5"/>
      <c r="N28" s="367">
        <f t="shared" ref="N28:N32" si="3">L28+E28</f>
        <v>0</v>
      </c>
      <c r="O28" s="376" t="str">
        <f t="shared" si="2"/>
        <v/>
      </c>
      <c r="P28" s="7"/>
    </row>
    <row r="29" spans="1:16" ht="15" customHeight="1" x14ac:dyDescent="0.25">
      <c r="A29" s="3"/>
      <c r="B29" s="5"/>
      <c r="C29" s="5"/>
      <c r="D29" s="24" t="s">
        <v>558</v>
      </c>
      <c r="E29" s="359"/>
      <c r="F29" s="195" t="str">
        <f t="shared" si="0"/>
        <v/>
      </c>
      <c r="G29" s="199"/>
      <c r="H29" s="5"/>
      <c r="I29" s="5"/>
      <c r="J29" s="5"/>
      <c r="K29" s="5"/>
      <c r="L29" s="373"/>
      <c r="M29" s="5"/>
      <c r="N29" s="367">
        <f t="shared" si="3"/>
        <v>0</v>
      </c>
      <c r="O29" s="376" t="str">
        <f t="shared" si="2"/>
        <v/>
      </c>
      <c r="P29" s="7"/>
    </row>
    <row r="30" spans="1:16" ht="15" customHeight="1" x14ac:dyDescent="0.25">
      <c r="A30" s="3"/>
      <c r="B30" s="5"/>
      <c r="C30" s="5"/>
      <c r="D30" s="24" t="s">
        <v>559</v>
      </c>
      <c r="E30" s="359"/>
      <c r="F30" s="195"/>
      <c r="G30" s="199"/>
      <c r="H30" s="5"/>
      <c r="I30" s="5"/>
      <c r="J30" s="5"/>
      <c r="K30" s="5"/>
      <c r="L30" s="373"/>
      <c r="M30" s="5"/>
      <c r="N30" s="367">
        <f t="shared" si="3"/>
        <v>0</v>
      </c>
      <c r="O30" s="376" t="str">
        <f t="shared" si="2"/>
        <v/>
      </c>
      <c r="P30" s="7"/>
    </row>
    <row r="31" spans="1:16" x14ac:dyDescent="0.25">
      <c r="A31" s="3"/>
      <c r="B31" s="5"/>
      <c r="C31" s="5"/>
      <c r="D31" s="24" t="s">
        <v>560</v>
      </c>
      <c r="E31" s="359"/>
      <c r="F31" s="195" t="str">
        <f>IF(E31=0,"",E31/E$37)</f>
        <v/>
      </c>
      <c r="G31" s="199"/>
      <c r="H31" s="5"/>
      <c r="I31" s="5"/>
      <c r="J31" s="5"/>
      <c r="K31" s="5"/>
      <c r="L31" s="373"/>
      <c r="M31" s="5"/>
      <c r="N31" s="367">
        <f t="shared" si="3"/>
        <v>0</v>
      </c>
      <c r="O31" s="376" t="str">
        <f t="shared" si="2"/>
        <v/>
      </c>
      <c r="P31" s="7"/>
    </row>
    <row r="32" spans="1:16" ht="15.75" thickBot="1" x14ac:dyDescent="0.3">
      <c r="A32" s="3"/>
      <c r="B32" s="5"/>
      <c r="C32" s="5"/>
      <c r="D32" s="24" t="s">
        <v>561</v>
      </c>
      <c r="E32" s="359"/>
      <c r="F32" s="195" t="str">
        <f>IF(E32=0,"",E32/E$37)</f>
        <v/>
      </c>
      <c r="G32" s="199"/>
      <c r="H32" s="5"/>
      <c r="I32" s="5"/>
      <c r="J32" s="5"/>
      <c r="K32" s="5"/>
      <c r="L32" s="373"/>
      <c r="M32" s="5"/>
      <c r="N32" s="367">
        <f t="shared" si="3"/>
        <v>0</v>
      </c>
      <c r="O32" s="376" t="str">
        <f t="shared" si="2"/>
        <v/>
      </c>
      <c r="P32" s="7"/>
    </row>
    <row r="33" spans="1:27" ht="15" customHeight="1" thickBot="1" x14ac:dyDescent="0.3">
      <c r="A33" s="3"/>
      <c r="B33" s="5"/>
      <c r="C33" s="5"/>
      <c r="D33" s="24" t="s">
        <v>562</v>
      </c>
      <c r="E33" s="360"/>
      <c r="F33" s="206" t="str">
        <f>IF(E33=0,"",E33/E$37)</f>
        <v/>
      </c>
      <c r="G33" s="771" t="s">
        <v>370</v>
      </c>
      <c r="H33" s="772"/>
      <c r="I33" s="772"/>
      <c r="J33" s="773"/>
      <c r="K33" s="5"/>
      <c r="L33" s="374"/>
      <c r="M33" s="5"/>
      <c r="N33" s="368">
        <f>L33+E33</f>
        <v>0</v>
      </c>
      <c r="O33" s="377" t="str">
        <f t="shared" si="2"/>
        <v/>
      </c>
      <c r="P33" s="7"/>
    </row>
    <row r="34" spans="1:27" ht="30" customHeight="1" thickBot="1" x14ac:dyDescent="0.3">
      <c r="A34" s="3"/>
      <c r="B34" s="314"/>
      <c r="C34" s="314"/>
      <c r="D34" s="315" t="s">
        <v>262</v>
      </c>
      <c r="E34" s="361"/>
      <c r="F34" s="44" t="str">
        <f>IF(E34=0,"",E34/E$37)</f>
        <v/>
      </c>
      <c r="G34" s="5"/>
      <c r="H34" s="5"/>
      <c r="I34" s="5"/>
      <c r="J34" s="5"/>
      <c r="K34" s="5"/>
      <c r="L34" s="24"/>
      <c r="M34" s="5"/>
      <c r="N34" s="369">
        <f>L34+E34</f>
        <v>0</v>
      </c>
      <c r="O34" s="378" t="str">
        <f t="shared" si="2"/>
        <v/>
      </c>
      <c r="P34" s="7"/>
    </row>
    <row r="35" spans="1:27" ht="30" customHeight="1" thickBot="1" x14ac:dyDescent="0.3">
      <c r="A35" s="3"/>
      <c r="B35" s="774" t="s">
        <v>265</v>
      </c>
      <c r="C35" s="774"/>
      <c r="D35" s="774"/>
      <c r="E35" s="362">
        <f>SUM(E23:E34)</f>
        <v>0</v>
      </c>
      <c r="F35" s="5"/>
      <c r="G35" s="5"/>
      <c r="H35" s="5"/>
      <c r="I35" s="5"/>
      <c r="J35" s="5"/>
      <c r="K35" s="5"/>
      <c r="L35" s="362">
        <f>SUM(L23:L34)</f>
        <v>0</v>
      </c>
      <c r="M35" s="5"/>
      <c r="N35" s="370">
        <f>SUM(N23:N34)</f>
        <v>0</v>
      </c>
      <c r="O35" s="5"/>
      <c r="P35" s="7"/>
    </row>
    <row r="36" spans="1:27" ht="16.5" thickBot="1" x14ac:dyDescent="0.3">
      <c r="A36" s="3"/>
      <c r="B36" s="5"/>
      <c r="C36" s="5"/>
      <c r="D36" s="232" t="s">
        <v>247</v>
      </c>
      <c r="E36" s="363">
        <f>'6_Coûts'!O62</f>
        <v>0</v>
      </c>
      <c r="F36" s="88" t="str">
        <f>IF(E36=0,"",E36/E$37)</f>
        <v/>
      </c>
      <c r="G36" s="5"/>
      <c r="H36" s="5"/>
      <c r="I36" s="5"/>
      <c r="J36" s="5"/>
      <c r="K36" s="5"/>
      <c r="L36" s="365" t="s">
        <v>17</v>
      </c>
      <c r="M36" s="5"/>
      <c r="N36" s="368">
        <f>SUM(L36,E36)</f>
        <v>0</v>
      </c>
      <c r="O36" s="379" t="str">
        <f>IF(N36=0,"",N36/N$37)</f>
        <v/>
      </c>
      <c r="P36" s="7"/>
    </row>
    <row r="37" spans="1:27" ht="30" customHeight="1" thickBot="1" x14ac:dyDescent="0.3">
      <c r="A37" s="173"/>
      <c r="B37" s="765" t="s">
        <v>266</v>
      </c>
      <c r="C37" s="765"/>
      <c r="D37" s="765"/>
      <c r="E37" s="364">
        <f>SUM(E35:E36)</f>
        <v>0</v>
      </c>
      <c r="F37" s="45" t="str">
        <f>IF(E37=0,"",E37/E$37)</f>
        <v/>
      </c>
      <c r="G37" s="5"/>
      <c r="H37" s="5"/>
      <c r="I37" s="5"/>
      <c r="J37" s="5"/>
      <c r="K37" s="5"/>
      <c r="L37" s="490">
        <f>SUM(L35:L36)</f>
        <v>0</v>
      </c>
      <c r="M37" s="5"/>
      <c r="N37" s="371">
        <f>SUM(N35:N36)</f>
        <v>0</v>
      </c>
      <c r="O37" s="380" t="str">
        <f>IF(N37=0,"",N37/N$37)</f>
        <v/>
      </c>
      <c r="P37" s="7"/>
    </row>
    <row r="38" spans="1:27" x14ac:dyDescent="0.25">
      <c r="A38" s="3"/>
      <c r="B38" s="5"/>
      <c r="C38" s="5"/>
      <c r="D38" s="24"/>
      <c r="E38" s="5"/>
      <c r="F38" s="5"/>
      <c r="G38" s="5"/>
      <c r="H38" s="5"/>
      <c r="I38" s="5"/>
      <c r="J38" s="5"/>
      <c r="K38" s="5"/>
      <c r="L38" s="24"/>
      <c r="M38" s="5"/>
      <c r="N38" s="5"/>
      <c r="O38" s="5"/>
      <c r="P38" s="7"/>
    </row>
    <row r="39" spans="1:27" ht="15.75" thickBot="1" x14ac:dyDescent="0.3">
      <c r="A39" s="3"/>
      <c r="B39" s="5"/>
      <c r="C39" s="5"/>
      <c r="D39" s="24"/>
      <c r="E39" s="5"/>
      <c r="F39" s="5"/>
      <c r="G39" s="5"/>
      <c r="H39" s="5"/>
      <c r="I39" s="5"/>
      <c r="J39" s="5"/>
      <c r="K39" s="5"/>
      <c r="L39" s="24"/>
      <c r="M39" s="5"/>
      <c r="N39" s="5"/>
      <c r="O39" s="5"/>
      <c r="P39" s="7"/>
    </row>
    <row r="40" spans="1:27" s="6" customFormat="1" ht="30" customHeight="1" thickBot="1" x14ac:dyDescent="0.3">
      <c r="A40" s="3"/>
      <c r="B40" s="620" t="s">
        <v>248</v>
      </c>
      <c r="C40" s="620"/>
      <c r="D40" s="620"/>
      <c r="E40" s="567">
        <f>'6_Coûts'!O52</f>
        <v>0</v>
      </c>
      <c r="F40" s="5"/>
      <c r="G40" s="5"/>
      <c r="H40" s="5"/>
      <c r="I40" s="5"/>
      <c r="J40" s="5"/>
      <c r="K40" s="5"/>
      <c r="L40" s="568">
        <f>'6_Coûts'!S52</f>
        <v>0</v>
      </c>
      <c r="M40" s="5"/>
      <c r="N40" s="569">
        <f>'6_Coûts'!V52</f>
        <v>0</v>
      </c>
      <c r="O40" s="34"/>
      <c r="P40" s="7"/>
      <c r="Q40" s="13"/>
      <c r="R40" s="8"/>
      <c r="S40" s="8"/>
      <c r="T40" s="8"/>
      <c r="U40" s="8"/>
      <c r="V40" s="8"/>
      <c r="W40" s="8"/>
      <c r="X40" s="8"/>
      <c r="Y40" s="8"/>
      <c r="Z40" s="8"/>
      <c r="AA40" s="8"/>
    </row>
    <row r="41" spans="1:27" ht="21" customHeight="1" thickBot="1" x14ac:dyDescent="0.3">
      <c r="A41" s="3"/>
      <c r="B41" s="5"/>
      <c r="C41" s="5"/>
      <c r="D41" s="24" t="s">
        <v>249</v>
      </c>
      <c r="E41" s="248" t="str">
        <f>IF(ROUND(E40-E37,2)=0,"ok",ROUND(E40-E37,2))</f>
        <v>ok</v>
      </c>
      <c r="F41" s="5"/>
      <c r="G41" s="5"/>
      <c r="H41" s="5"/>
      <c r="I41" s="5"/>
      <c r="J41" s="5"/>
      <c r="K41" s="5"/>
      <c r="L41" s="24"/>
      <c r="M41" s="5"/>
      <c r="N41" s="248" t="str">
        <f>IF(ROUND(N40-N37,2)=0,"ok",ROUND(N40-N37,2))</f>
        <v>ok</v>
      </c>
      <c r="O41" s="5"/>
      <c r="P41" s="7"/>
    </row>
    <row r="42" spans="1:27" x14ac:dyDescent="0.25">
      <c r="A42" s="3"/>
      <c r="B42" s="5"/>
      <c r="C42" s="5"/>
      <c r="D42" s="24"/>
      <c r="E42" s="5"/>
      <c r="F42" s="5"/>
      <c r="G42" s="5"/>
      <c r="H42" s="5"/>
      <c r="I42" s="5"/>
      <c r="J42" s="5"/>
      <c r="K42" s="5"/>
      <c r="L42" s="24"/>
      <c r="M42" s="5"/>
      <c r="N42" s="5"/>
      <c r="O42" s="5"/>
      <c r="P42" s="7"/>
    </row>
    <row r="43" spans="1:27" ht="15.75" thickBot="1" x14ac:dyDescent="0.3">
      <c r="A43" s="3"/>
      <c r="B43" s="5"/>
      <c r="C43" s="5"/>
      <c r="D43" s="24"/>
      <c r="E43" s="5"/>
      <c r="F43" s="5"/>
      <c r="G43" s="5"/>
      <c r="H43" s="5"/>
      <c r="I43" s="5"/>
      <c r="J43" s="5"/>
      <c r="K43" s="5"/>
      <c r="L43" s="24"/>
      <c r="M43" s="5"/>
      <c r="N43" s="5"/>
      <c r="O43" s="5"/>
      <c r="P43" s="7"/>
    </row>
    <row r="44" spans="1:27" ht="30" customHeight="1" x14ac:dyDescent="0.25">
      <c r="A44" s="3"/>
      <c r="B44" s="620" t="s">
        <v>224</v>
      </c>
      <c r="C44" s="620"/>
      <c r="D44" s="620"/>
      <c r="E44" s="567" t="str">
        <f>'6_Coûts'!$O$101</f>
        <v/>
      </c>
      <c r="F44" s="5"/>
      <c r="G44" s="5"/>
      <c r="H44" s="5"/>
      <c r="I44" s="5"/>
      <c r="J44" s="5"/>
      <c r="K44" s="5"/>
      <c r="L44" s="24"/>
      <c r="M44" s="5"/>
      <c r="N44" s="5"/>
      <c r="O44" s="5"/>
      <c r="P44" s="7"/>
    </row>
    <row r="45" spans="1:27" ht="30" customHeight="1" x14ac:dyDescent="0.25">
      <c r="A45" s="3"/>
      <c r="B45" s="5"/>
      <c r="C45" s="5"/>
      <c r="D45" s="542" t="s">
        <v>70</v>
      </c>
      <c r="E45" s="357" t="str">
        <f>IF(E44="","",E34/E44)</f>
        <v/>
      </c>
      <c r="F45" s="487" t="s">
        <v>502</v>
      </c>
      <c r="G45" s="487"/>
      <c r="H45" s="487"/>
      <c r="I45" s="487"/>
      <c r="J45" s="487"/>
      <c r="K45" s="487"/>
      <c r="L45" s="487"/>
      <c r="M45" s="487"/>
      <c r="N45" s="487"/>
      <c r="O45" s="487"/>
      <c r="P45" s="7"/>
    </row>
    <row r="46" spans="1:27" ht="15.75" thickBot="1" x14ac:dyDescent="0.3">
      <c r="A46" s="3"/>
      <c r="B46" s="5"/>
      <c r="C46" s="5"/>
      <c r="D46" s="22"/>
      <c r="E46" s="319" t="str">
        <f>IF(E45="","ok",IF(ROUND(E45,2)&lt;=0.2,"ok","Taux supérieur aux préconisations"))</f>
        <v>ok</v>
      </c>
      <c r="F46" s="5"/>
      <c r="G46" s="5"/>
      <c r="H46" s="5"/>
      <c r="I46" s="5"/>
      <c r="J46" s="5"/>
      <c r="K46" s="5"/>
      <c r="L46" s="24"/>
      <c r="M46" s="5"/>
      <c r="N46" s="5"/>
      <c r="O46" s="5"/>
      <c r="P46" s="7"/>
    </row>
    <row r="47" spans="1:27" x14ac:dyDescent="0.25">
      <c r="A47" s="3"/>
      <c r="B47" s="5"/>
      <c r="C47" s="5"/>
      <c r="D47" s="22"/>
      <c r="E47" s="5"/>
      <c r="F47" s="5"/>
      <c r="G47" s="5"/>
      <c r="H47" s="5"/>
      <c r="I47" s="5"/>
      <c r="J47" s="5"/>
      <c r="K47" s="5"/>
      <c r="L47" s="24"/>
      <c r="M47" s="5"/>
      <c r="N47" s="5"/>
      <c r="O47" s="5"/>
      <c r="P47" s="7"/>
    </row>
    <row r="48" spans="1:27" x14ac:dyDescent="0.25">
      <c r="A48" s="3"/>
      <c r="B48" s="5"/>
      <c r="C48" s="5"/>
      <c r="D48" s="187"/>
      <c r="E48" s="187"/>
      <c r="F48" s="187"/>
      <c r="G48" s="187"/>
      <c r="H48" s="187"/>
      <c r="I48" s="187"/>
      <c r="J48" s="187"/>
      <c r="K48" s="187"/>
      <c r="L48" s="187"/>
      <c r="M48" s="187"/>
      <c r="N48" s="187"/>
      <c r="O48" s="187"/>
      <c r="P48" s="7"/>
    </row>
    <row r="49" spans="1:16" ht="30" customHeight="1" x14ac:dyDescent="0.25">
      <c r="A49" s="3"/>
      <c r="B49" s="156" t="s">
        <v>503</v>
      </c>
      <c r="C49" s="157"/>
      <c r="D49" s="87"/>
      <c r="E49" s="87"/>
      <c r="F49" s="87"/>
      <c r="G49" s="87"/>
      <c r="H49" s="87"/>
      <c r="I49" s="87"/>
      <c r="J49" s="87"/>
      <c r="K49" s="87"/>
      <c r="L49" s="87"/>
      <c r="M49" s="87"/>
      <c r="N49" s="87"/>
      <c r="O49" s="86"/>
      <c r="P49" s="7"/>
    </row>
    <row r="50" spans="1:16" x14ac:dyDescent="0.25">
      <c r="A50" s="3"/>
      <c r="B50" s="5"/>
      <c r="C50" s="5"/>
      <c r="D50" s="185"/>
      <c r="E50" s="185"/>
      <c r="F50" s="185"/>
      <c r="G50" s="185"/>
      <c r="H50" s="185"/>
      <c r="I50" s="185"/>
      <c r="J50" s="185"/>
      <c r="K50" s="185"/>
      <c r="L50" s="187"/>
      <c r="M50" s="187"/>
      <c r="N50" s="187"/>
      <c r="O50" s="187"/>
      <c r="P50" s="7"/>
    </row>
    <row r="51" spans="1:16" ht="15" customHeight="1" x14ac:dyDescent="0.25">
      <c r="A51" s="3"/>
      <c r="B51" s="5"/>
      <c r="C51" s="185"/>
      <c r="D51" s="185"/>
      <c r="E51" s="22" t="s">
        <v>452</v>
      </c>
      <c r="F51" s="768"/>
      <c r="G51" s="768"/>
      <c r="H51" s="768"/>
      <c r="I51" s="185" t="s">
        <v>453</v>
      </c>
      <c r="J51" s="185"/>
      <c r="K51" s="185"/>
      <c r="L51" s="185"/>
      <c r="M51" s="185"/>
      <c r="N51" s="185"/>
      <c r="O51" s="185"/>
      <c r="P51" s="7"/>
    </row>
    <row r="52" spans="1:16" ht="15" customHeight="1" x14ac:dyDescent="0.25">
      <c r="A52" s="3"/>
      <c r="B52" s="5"/>
      <c r="C52" s="5"/>
      <c r="D52" s="185"/>
      <c r="E52" s="185"/>
      <c r="F52" s="185"/>
      <c r="G52" s="185"/>
      <c r="H52" s="185"/>
      <c r="I52" s="185"/>
      <c r="J52" s="185"/>
      <c r="K52" s="185"/>
      <c r="L52" s="185"/>
      <c r="M52" s="185"/>
      <c r="N52" s="185"/>
      <c r="O52" s="185"/>
      <c r="P52" s="7"/>
    </row>
    <row r="53" spans="1:16" ht="30" customHeight="1" x14ac:dyDescent="0.25">
      <c r="A53" s="3"/>
      <c r="B53" s="5"/>
      <c r="C53" s="5"/>
      <c r="D53" s="185"/>
      <c r="E53" s="185"/>
      <c r="F53" s="766" t="s">
        <v>143</v>
      </c>
      <c r="G53" s="766"/>
      <c r="H53" s="228" t="s">
        <v>144</v>
      </c>
      <c r="I53" s="185"/>
      <c r="J53" s="185"/>
      <c r="K53" s="185"/>
      <c r="L53" s="185"/>
      <c r="M53" s="185"/>
      <c r="N53" s="185"/>
      <c r="O53" s="185"/>
      <c r="P53" s="7"/>
    </row>
    <row r="54" spans="1:16" x14ac:dyDescent="0.25">
      <c r="A54" s="3"/>
      <c r="B54" s="5"/>
      <c r="C54" s="185"/>
      <c r="D54" s="185"/>
      <c r="E54" s="22" t="s">
        <v>454</v>
      </c>
      <c r="F54" s="769"/>
      <c r="G54" s="769"/>
      <c r="H54" s="595"/>
      <c r="I54" s="185" t="s">
        <v>453</v>
      </c>
      <c r="J54" s="230" t="s">
        <v>145</v>
      </c>
      <c r="K54" s="185"/>
      <c r="L54" s="185"/>
      <c r="M54" s="185"/>
      <c r="N54" s="185"/>
      <c r="O54" s="185"/>
      <c r="P54" s="7"/>
    </row>
    <row r="55" spans="1:16" x14ac:dyDescent="0.25">
      <c r="A55" s="3"/>
      <c r="B55" s="5"/>
      <c r="C55" s="185"/>
      <c r="D55" s="185"/>
      <c r="E55" s="22" t="s">
        <v>455</v>
      </c>
      <c r="F55" s="769"/>
      <c r="G55" s="769"/>
      <c r="H55" s="595"/>
      <c r="I55" s="185" t="s">
        <v>453</v>
      </c>
      <c r="J55" s="230"/>
      <c r="K55" s="185"/>
      <c r="L55" s="185"/>
      <c r="M55" s="185"/>
      <c r="N55" s="185"/>
      <c r="O55" s="185"/>
      <c r="P55" s="7"/>
    </row>
    <row r="56" spans="1:16" x14ac:dyDescent="0.25">
      <c r="A56" s="3"/>
      <c r="B56" s="5"/>
      <c r="C56" s="185"/>
      <c r="D56" s="185"/>
      <c r="E56" s="22" t="s">
        <v>499</v>
      </c>
      <c r="F56" s="770" t="str">
        <f>IF(AND($F51&lt;&gt;"",F54&lt;&gt;"",F55&lt;&gt;""),$F51+F54+F55,"")</f>
        <v/>
      </c>
      <c r="G56" s="770"/>
      <c r="H56" s="227" t="str">
        <f>IF(AND($F51&lt;&gt;"",H54&lt;&gt;"",H55&lt;&gt;""),$F51+H54+H55,"")</f>
        <v/>
      </c>
      <c r="I56" s="185"/>
      <c r="J56" s="267" t="str">
        <f>IF('4_DescriptionTechnique'!I51="","",YEAR('4_DescriptionTechnique'!I51))</f>
        <v/>
      </c>
      <c r="K56" s="185"/>
      <c r="L56" s="185"/>
      <c r="M56" s="185"/>
      <c r="N56" s="185"/>
      <c r="O56" s="185"/>
      <c r="P56" s="7"/>
    </row>
    <row r="57" spans="1:16" x14ac:dyDescent="0.25">
      <c r="A57" s="3"/>
      <c r="B57" s="185"/>
      <c r="C57" s="185"/>
      <c r="D57" s="185"/>
      <c r="E57" s="185"/>
      <c r="F57" s="185"/>
      <c r="G57" s="185"/>
      <c r="H57" s="185"/>
      <c r="I57" s="185"/>
      <c r="J57" s="185"/>
      <c r="K57" s="185"/>
      <c r="L57" s="185"/>
      <c r="M57" s="185"/>
      <c r="N57" s="185"/>
      <c r="O57" s="185"/>
      <c r="P57" s="7"/>
    </row>
    <row r="58" spans="1:16" ht="15.75" thickBot="1" x14ac:dyDescent="0.3">
      <c r="A58" s="3"/>
      <c r="B58" s="185"/>
      <c r="C58" s="185"/>
      <c r="D58" s="185"/>
      <c r="E58" s="185"/>
      <c r="F58" s="185"/>
      <c r="G58" s="185"/>
      <c r="H58" s="185"/>
      <c r="I58" s="185"/>
      <c r="J58" s="185"/>
      <c r="K58" s="185"/>
      <c r="L58" s="185"/>
      <c r="M58" s="185"/>
      <c r="N58" s="185"/>
      <c r="O58" s="185"/>
      <c r="P58" s="7"/>
    </row>
    <row r="59" spans="1:16" ht="15" customHeight="1" x14ac:dyDescent="0.25">
      <c r="A59" s="3"/>
      <c r="B59" s="759" t="s">
        <v>146</v>
      </c>
      <c r="C59" s="760"/>
      <c r="D59" s="185"/>
      <c r="E59" s="541" t="s">
        <v>147</v>
      </c>
      <c r="F59" s="768"/>
      <c r="G59" s="768"/>
      <c r="H59" s="768"/>
      <c r="I59" s="185"/>
      <c r="J59" s="185"/>
      <c r="K59" s="185"/>
      <c r="L59" s="185"/>
      <c r="M59" s="185"/>
      <c r="N59" s="185"/>
      <c r="O59" s="185"/>
      <c r="P59" s="7"/>
    </row>
    <row r="60" spans="1:16" x14ac:dyDescent="0.25">
      <c r="A60" s="3"/>
      <c r="B60" s="761"/>
      <c r="C60" s="762"/>
      <c r="D60" s="185"/>
      <c r="E60" s="185"/>
      <c r="F60" s="185"/>
      <c r="G60" s="185"/>
      <c r="H60" s="185"/>
      <c r="I60" s="185"/>
      <c r="J60" s="185"/>
      <c r="K60" s="185"/>
      <c r="L60" s="185"/>
      <c r="M60" s="185"/>
      <c r="N60" s="185"/>
      <c r="O60" s="185"/>
      <c r="P60" s="7"/>
    </row>
    <row r="61" spans="1:16" ht="30" x14ac:dyDescent="0.25">
      <c r="A61" s="3"/>
      <c r="B61" s="761"/>
      <c r="C61" s="762"/>
      <c r="D61" s="185"/>
      <c r="E61" s="185"/>
      <c r="F61" s="766" t="s">
        <v>143</v>
      </c>
      <c r="G61" s="766"/>
      <c r="H61" s="228" t="s">
        <v>144</v>
      </c>
      <c r="I61" s="185"/>
      <c r="J61" s="185"/>
      <c r="K61" s="185"/>
      <c r="L61" s="185"/>
      <c r="M61" s="185"/>
      <c r="N61" s="185"/>
      <c r="O61" s="185"/>
      <c r="P61" s="7"/>
    </row>
    <row r="62" spans="1:16" ht="15.75" thickBot="1" x14ac:dyDescent="0.3">
      <c r="A62" s="3"/>
      <c r="B62" s="763"/>
      <c r="C62" s="764"/>
      <c r="D62" s="185"/>
      <c r="E62" s="541" t="s">
        <v>225</v>
      </c>
      <c r="F62" s="767"/>
      <c r="G62" s="767"/>
      <c r="H62" s="229"/>
      <c r="I62" s="185"/>
      <c r="J62" s="185"/>
      <c r="K62" s="185"/>
      <c r="L62" s="185"/>
      <c r="M62" s="185"/>
      <c r="N62" s="185"/>
      <c r="O62" s="185"/>
      <c r="P62" s="7"/>
    </row>
    <row r="63" spans="1:16" x14ac:dyDescent="0.25">
      <c r="A63" s="3"/>
      <c r="B63" s="5"/>
      <c r="C63" s="5"/>
      <c r="D63" s="22"/>
      <c r="E63" s="5"/>
      <c r="F63" s="5"/>
      <c r="G63" s="5"/>
      <c r="H63" s="5"/>
      <c r="I63" s="5"/>
      <c r="J63" s="5"/>
      <c r="K63" s="5"/>
      <c r="L63" s="24"/>
      <c r="M63" s="5"/>
      <c r="N63" s="5"/>
      <c r="O63" s="5"/>
      <c r="P63" s="7"/>
    </row>
    <row r="64" spans="1:16" x14ac:dyDescent="0.25">
      <c r="A64" s="3"/>
      <c r="B64" s="329"/>
      <c r="C64" s="329"/>
      <c r="D64" s="329"/>
      <c r="E64" s="329"/>
      <c r="F64" s="329"/>
      <c r="G64" s="329"/>
      <c r="H64" s="329"/>
      <c r="I64" s="329"/>
      <c r="J64" s="329"/>
      <c r="K64" s="329"/>
      <c r="L64" s="329"/>
      <c r="M64" s="329"/>
      <c r="N64" s="329"/>
      <c r="O64" s="329"/>
      <c r="P64" s="7"/>
    </row>
    <row r="65" spans="1:16" ht="21" customHeight="1" x14ac:dyDescent="0.25">
      <c r="A65" s="3"/>
      <c r="B65" s="329"/>
      <c r="C65" s="329"/>
      <c r="D65" s="329"/>
      <c r="E65" s="329"/>
      <c r="F65" s="329"/>
      <c r="G65" s="329"/>
      <c r="H65" s="329"/>
      <c r="I65" s="329"/>
      <c r="J65" s="329"/>
      <c r="K65" s="329"/>
      <c r="L65" s="329"/>
      <c r="M65" s="329"/>
      <c r="N65" s="329"/>
      <c r="O65" s="329"/>
      <c r="P65" s="7"/>
    </row>
    <row r="66" spans="1:16" ht="15.75" thickBot="1" x14ac:dyDescent="0.3">
      <c r="A66" s="122"/>
      <c r="B66" s="107"/>
      <c r="C66" s="107"/>
      <c r="D66" s="106"/>
      <c r="E66" s="106"/>
      <c r="F66" s="106"/>
      <c r="G66" s="149"/>
      <c r="H66" s="149"/>
      <c r="I66" s="149"/>
      <c r="J66" s="149"/>
      <c r="K66" s="106"/>
      <c r="L66" s="186"/>
      <c r="M66" s="106"/>
      <c r="N66" s="107"/>
      <c r="O66" s="106"/>
      <c r="P66" s="123"/>
    </row>
    <row r="67" spans="1:16" x14ac:dyDescent="0.25">
      <c r="D67" s="31"/>
      <c r="E67" s="31"/>
      <c r="F67" s="31"/>
      <c r="H67" s="32"/>
      <c r="I67" s="32"/>
      <c r="J67" s="32"/>
      <c r="K67" s="31"/>
      <c r="L67" s="29"/>
      <c r="M67" s="31"/>
      <c r="O67" s="31"/>
    </row>
    <row r="68" spans="1:16" hidden="1" x14ac:dyDescent="0.25">
      <c r="D68" s="31"/>
      <c r="E68" s="31"/>
      <c r="F68" s="31"/>
      <c r="G68" s="32" t="s">
        <v>7</v>
      </c>
      <c r="H68" s="32"/>
      <c r="I68" s="32"/>
      <c r="J68" s="32"/>
      <c r="K68" s="31"/>
      <c r="L68" s="29"/>
      <c r="M68" s="31"/>
      <c r="O68" s="31"/>
    </row>
    <row r="69" spans="1:16" hidden="1" x14ac:dyDescent="0.25">
      <c r="D69" s="31"/>
      <c r="E69" s="31"/>
      <c r="F69" s="31"/>
      <c r="G69" s="32" t="s">
        <v>8</v>
      </c>
      <c r="H69" s="31"/>
      <c r="I69" s="31"/>
      <c r="J69" s="31"/>
      <c r="K69" s="31"/>
      <c r="L69" s="29"/>
      <c r="M69" s="31"/>
      <c r="O69" s="31"/>
    </row>
    <row r="70" spans="1:16" hidden="1" x14ac:dyDescent="0.25">
      <c r="D70" s="31"/>
      <c r="E70" s="31"/>
      <c r="F70" s="31"/>
      <c r="G70" s="31"/>
      <c r="H70" s="31"/>
      <c r="I70" s="31"/>
      <c r="J70" s="31"/>
      <c r="K70" s="31"/>
      <c r="L70" s="29"/>
      <c r="M70" s="31"/>
      <c r="O70" s="31"/>
    </row>
    <row r="71" spans="1:16" hidden="1" x14ac:dyDescent="0.25">
      <c r="D71" s="31"/>
      <c r="E71" s="31"/>
      <c r="F71" s="31"/>
      <c r="G71" s="31"/>
      <c r="H71" s="31"/>
      <c r="I71" s="31"/>
      <c r="J71" s="31"/>
      <c r="K71" s="31"/>
      <c r="L71" s="29"/>
      <c r="M71" s="31"/>
      <c r="O71" s="31"/>
    </row>
    <row r="72" spans="1:16" hidden="1" x14ac:dyDescent="0.25">
      <c r="D72" s="31"/>
      <c r="E72" s="31"/>
      <c r="F72" s="31"/>
      <c r="G72" s="31"/>
      <c r="H72" s="31"/>
      <c r="I72" s="31"/>
      <c r="J72" s="31"/>
      <c r="L72" s="29"/>
      <c r="O72" s="31"/>
    </row>
    <row r="73" spans="1:16" hidden="1" x14ac:dyDescent="0.25">
      <c r="D73" s="31"/>
      <c r="E73" s="31"/>
      <c r="F73" s="31"/>
      <c r="G73" s="31"/>
      <c r="H73" s="31"/>
      <c r="I73" s="31"/>
      <c r="J73" s="31"/>
      <c r="O73" s="31"/>
    </row>
    <row r="74" spans="1:16" hidden="1" x14ac:dyDescent="0.25">
      <c r="D74" s="31"/>
      <c r="E74" s="31"/>
      <c r="F74" s="31"/>
      <c r="G74" s="31"/>
      <c r="H74" s="31"/>
      <c r="I74" s="31"/>
      <c r="J74" s="31"/>
      <c r="O74" s="31"/>
    </row>
    <row r="75" spans="1:16" hidden="1" x14ac:dyDescent="0.25">
      <c r="D75" s="31"/>
      <c r="E75" s="31"/>
      <c r="F75" s="31"/>
      <c r="G75" s="31"/>
      <c r="H75" s="31"/>
      <c r="I75" s="31"/>
      <c r="J75" s="31"/>
      <c r="O75" s="31"/>
    </row>
    <row r="76" spans="1:16" hidden="1" x14ac:dyDescent="0.25">
      <c r="D76" s="31"/>
      <c r="E76" s="31"/>
      <c r="F76" s="31"/>
      <c r="G76" s="31"/>
      <c r="H76" s="31"/>
      <c r="I76" s="31"/>
      <c r="J76" s="31"/>
      <c r="O76" s="31"/>
    </row>
    <row r="77" spans="1:16" hidden="1" x14ac:dyDescent="0.25">
      <c r="D77" s="31"/>
      <c r="E77" s="31"/>
      <c r="F77" s="31"/>
      <c r="G77" s="31"/>
      <c r="H77" s="31"/>
      <c r="I77" s="31"/>
      <c r="J77" s="31"/>
      <c r="O77" s="31"/>
    </row>
    <row r="78" spans="1:16" hidden="1" x14ac:dyDescent="0.25">
      <c r="D78" s="31"/>
      <c r="E78" s="31"/>
      <c r="F78" s="31"/>
      <c r="G78" s="31"/>
      <c r="H78" s="31"/>
      <c r="I78" s="31"/>
      <c r="J78" s="31"/>
      <c r="O78" s="31"/>
    </row>
    <row r="79" spans="1:16" hidden="1" x14ac:dyDescent="0.25">
      <c r="D79" s="31"/>
      <c r="E79" s="31"/>
      <c r="F79" s="31"/>
      <c r="G79" s="31"/>
      <c r="H79" s="31"/>
      <c r="I79" s="31"/>
      <c r="J79" s="31"/>
      <c r="O79" s="31"/>
    </row>
    <row r="80" spans="1:16" hidden="1" x14ac:dyDescent="0.25">
      <c r="D80" s="31"/>
      <c r="E80" s="31"/>
      <c r="F80" s="31"/>
      <c r="G80" s="31"/>
      <c r="H80" s="31"/>
      <c r="I80" s="31"/>
      <c r="J80" s="31"/>
      <c r="L80" s="31"/>
      <c r="N80" s="31"/>
      <c r="O80" s="31"/>
    </row>
    <row r="81" spans="4:15" hidden="1" x14ac:dyDescent="0.25">
      <c r="D81" s="31"/>
      <c r="E81" s="31"/>
      <c r="F81" s="31"/>
      <c r="G81" s="31"/>
      <c r="H81" s="31"/>
      <c r="I81" s="31"/>
      <c r="J81" s="31"/>
      <c r="L81" s="31"/>
      <c r="N81" s="31"/>
      <c r="O81" s="31"/>
    </row>
    <row r="82" spans="4:15" hidden="1" x14ac:dyDescent="0.25">
      <c r="D82" s="31"/>
      <c r="E82" s="31"/>
      <c r="F82" s="31"/>
      <c r="G82" s="31"/>
      <c r="H82" s="31"/>
      <c r="I82" s="31"/>
      <c r="J82" s="31"/>
      <c r="L82" s="31"/>
      <c r="N82" s="31"/>
      <c r="O82" s="31"/>
    </row>
    <row r="83" spans="4:15" hidden="1" x14ac:dyDescent="0.25">
      <c r="D83" s="31"/>
      <c r="E83" s="31"/>
      <c r="F83" s="31"/>
      <c r="G83" s="31"/>
      <c r="H83" s="31"/>
      <c r="I83" s="31"/>
      <c r="J83" s="31"/>
      <c r="L83" s="31"/>
      <c r="N83" s="31"/>
      <c r="O83" s="31"/>
    </row>
    <row r="84" spans="4:15" hidden="1" x14ac:dyDescent="0.25">
      <c r="D84" s="31"/>
      <c r="E84" s="31"/>
      <c r="F84" s="31"/>
      <c r="G84" s="31"/>
      <c r="H84" s="31"/>
      <c r="I84" s="31"/>
      <c r="J84" s="31"/>
      <c r="L84" s="31"/>
      <c r="N84" s="31"/>
      <c r="O84" s="31"/>
    </row>
    <row r="85" spans="4:15" hidden="1" x14ac:dyDescent="0.25">
      <c r="D85" s="31"/>
      <c r="E85" s="31"/>
      <c r="F85" s="31"/>
      <c r="G85" s="31"/>
      <c r="H85" s="31"/>
      <c r="I85" s="31"/>
      <c r="J85" s="31"/>
      <c r="L85" s="31"/>
      <c r="N85" s="31"/>
      <c r="O85" s="31"/>
    </row>
    <row r="86" spans="4:15" hidden="1" x14ac:dyDescent="0.25"/>
    <row r="87" spans="4:15" hidden="1" x14ac:dyDescent="0.25"/>
    <row r="88" spans="4:15" hidden="1" x14ac:dyDescent="0.25"/>
    <row r="89" spans="4:15" hidden="1" x14ac:dyDescent="0.25"/>
    <row r="90" spans="4:15" hidden="1" x14ac:dyDescent="0.25"/>
    <row r="91" spans="4:15" hidden="1" x14ac:dyDescent="0.25"/>
    <row r="92" spans="4:15" hidden="1" x14ac:dyDescent="0.25"/>
    <row r="93" spans="4:15" hidden="1" x14ac:dyDescent="0.25"/>
    <row r="94" spans="4:15" hidden="1" x14ac:dyDescent="0.25"/>
    <row r="95" spans="4:15" hidden="1" x14ac:dyDescent="0.25"/>
    <row r="96" spans="4:1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sheetData>
  <sheetProtection password="B84E" sheet="1" objects="1" scenarios="1"/>
  <mergeCells count="15">
    <mergeCell ref="D17:O17"/>
    <mergeCell ref="F54:G54"/>
    <mergeCell ref="F56:G56"/>
    <mergeCell ref="F53:G53"/>
    <mergeCell ref="G33:J33"/>
    <mergeCell ref="B35:D35"/>
    <mergeCell ref="F55:G55"/>
    <mergeCell ref="B59:C62"/>
    <mergeCell ref="B37:D37"/>
    <mergeCell ref="F61:G61"/>
    <mergeCell ref="F62:G62"/>
    <mergeCell ref="F59:H59"/>
    <mergeCell ref="B40:D40"/>
    <mergeCell ref="B44:D44"/>
    <mergeCell ref="F51:H51"/>
  </mergeCells>
  <conditionalFormatting sqref="E41 N41">
    <cfRule type="cellIs" dxfId="6" priority="3" operator="notEqual">
      <formula>"ok"</formula>
    </cfRule>
  </conditionalFormatting>
  <conditionalFormatting sqref="G33:J33">
    <cfRule type="cellIs" dxfId="5" priority="2" operator="notEqual">
      <formula>"Préciser ici"</formula>
    </cfRule>
  </conditionalFormatting>
  <conditionalFormatting sqref="E46">
    <cfRule type="cellIs" dxfId="4" priority="1" operator="notEqual">
      <formula>"ok"</formula>
    </cfRule>
  </conditionalFormatting>
  <printOptions horizontalCentered="1"/>
  <pageMargins left="0.23622047244094491" right="0.23622047244094491" top="0.59055118110236227" bottom="0.59055118110236227" header="0.31496062992125984" footer="0.31496062992125984"/>
  <pageSetup paperSize="8" scale="78" orientation="portrait" r:id="rId1"/>
  <headerFooter>
    <oddFooter>&amp;L&amp;D&amp;C- Page &amp;P / &amp;N -
&amp;R&amp;8
&amp;Z&amp;F</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listes!$Q$5:$Q$6</xm:f>
          </x14:formula1>
          <xm:sqref>G26:G32</xm:sqref>
        </x14:dataValidation>
        <x14:dataValidation type="list" allowBlank="1" showInputMessage="1" showErrorMessage="1">
          <x14:formula1>
            <xm:f>listes!$M$5:$M$6</xm:f>
          </x14:formula1>
          <xm:sqref>B14 B10:B11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D79"/>
  <sheetViews>
    <sheetView showGridLines="0" showRowColHeaders="0" zoomScaleNormal="100" workbookViewId="0">
      <pane ySplit="5" topLeftCell="A6" activePane="bottomLeft" state="frozen"/>
      <selection pane="bottomLeft" activeCell="A6" sqref="A6"/>
    </sheetView>
  </sheetViews>
  <sheetFormatPr baseColWidth="10" defaultColWidth="0" defaultRowHeight="15" zeroHeight="1" x14ac:dyDescent="0.25"/>
  <cols>
    <col min="1" max="1" width="2.7109375" style="54" customWidth="1"/>
    <col min="2" max="2" width="3.7109375" style="54" customWidth="1"/>
    <col min="3" max="3" width="10.7109375" style="54" customWidth="1"/>
    <col min="4" max="18" width="10.7109375" style="55" customWidth="1"/>
    <col min="19" max="20" width="2.7109375" style="55" customWidth="1"/>
    <col min="21" max="16384" width="11.42578125" style="55" hidden="1"/>
  </cols>
  <sheetData>
    <row r="1" spans="1:30" s="439" customFormat="1" ht="23.25" x14ac:dyDescent="0.25">
      <c r="A1" s="334" t="str">
        <f>'1_Présentation'!$A$1</f>
        <v>Demande d’aide à l’investissement immobilier</v>
      </c>
      <c r="B1" s="437"/>
      <c r="C1" s="437"/>
      <c r="D1" s="437"/>
      <c r="E1" s="437"/>
      <c r="F1" s="437"/>
      <c r="G1" s="437"/>
      <c r="H1" s="437"/>
      <c r="I1" s="437"/>
      <c r="J1" s="437"/>
      <c r="K1" s="437"/>
      <c r="L1" s="437"/>
      <c r="M1" s="437"/>
      <c r="N1" s="437"/>
      <c r="O1" s="437"/>
      <c r="P1" s="437"/>
      <c r="Q1" s="437"/>
      <c r="R1" s="437"/>
      <c r="S1" s="438"/>
      <c r="U1" s="440"/>
      <c r="V1" s="440"/>
      <c r="W1" s="440"/>
      <c r="X1" s="440"/>
      <c r="Y1" s="440"/>
      <c r="Z1" s="440"/>
      <c r="AA1" s="440"/>
      <c r="AB1" s="440"/>
      <c r="AC1" s="440"/>
      <c r="AD1" s="440"/>
    </row>
    <row r="2" spans="1:30" s="435" customFormat="1" ht="21.75" thickBot="1" x14ac:dyDescent="0.3">
      <c r="A2" s="331" t="s">
        <v>493</v>
      </c>
      <c r="B2" s="433"/>
      <c r="C2" s="433"/>
      <c r="D2" s="433"/>
      <c r="E2" s="433"/>
      <c r="F2" s="433"/>
      <c r="G2" s="433"/>
      <c r="H2" s="433"/>
      <c r="I2" s="433"/>
      <c r="J2" s="433"/>
      <c r="K2" s="433"/>
      <c r="L2" s="433"/>
      <c r="M2" s="433"/>
      <c r="N2" s="433"/>
      <c r="O2" s="433"/>
      <c r="P2" s="433"/>
      <c r="Q2" s="433"/>
      <c r="R2" s="433"/>
      <c r="S2" s="434"/>
      <c r="U2" s="436"/>
      <c r="V2" s="436"/>
      <c r="W2" s="436"/>
      <c r="X2" s="436"/>
      <c r="Y2" s="436"/>
      <c r="Z2" s="436"/>
      <c r="AA2" s="436"/>
      <c r="AB2" s="436"/>
      <c r="AC2" s="436"/>
      <c r="AD2" s="436"/>
    </row>
    <row r="3" spans="1:30" ht="6" customHeight="1" x14ac:dyDescent="0.25">
      <c r="A3" s="178"/>
      <c r="B3" s="57"/>
      <c r="C3" s="57"/>
      <c r="D3" s="179"/>
      <c r="E3" s="57"/>
      <c r="F3" s="57"/>
      <c r="G3" s="57"/>
      <c r="H3" s="57"/>
      <c r="I3" s="57"/>
      <c r="J3" s="57"/>
      <c r="K3" s="57"/>
      <c r="L3" s="57"/>
      <c r="M3" s="57"/>
      <c r="N3" s="57"/>
      <c r="O3" s="57"/>
      <c r="P3" s="57"/>
      <c r="Q3" s="57"/>
      <c r="R3" s="57"/>
      <c r="S3" s="179"/>
    </row>
    <row r="4" spans="1:30" ht="114" customHeight="1" x14ac:dyDescent="0.25">
      <c r="A4" s="170"/>
      <c r="B4" s="37"/>
      <c r="C4" s="37"/>
      <c r="D4" s="38"/>
      <c r="E4" s="37"/>
      <c r="F4" s="37"/>
      <c r="G4" s="37"/>
      <c r="H4" s="37"/>
      <c r="I4" s="37"/>
      <c r="J4" s="37"/>
      <c r="K4" s="37"/>
      <c r="L4" s="37"/>
      <c r="M4" s="37"/>
      <c r="N4" s="37"/>
      <c r="O4" s="37"/>
      <c r="P4" s="37"/>
      <c r="Q4" s="37"/>
      <c r="R4" s="37"/>
      <c r="S4" s="38"/>
    </row>
    <row r="5" spans="1:30" ht="6" customHeight="1" thickBot="1" x14ac:dyDescent="0.3">
      <c r="A5" s="180"/>
      <c r="B5" s="337"/>
      <c r="C5" s="337"/>
      <c r="D5" s="338"/>
      <c r="E5" s="337"/>
      <c r="F5" s="337"/>
      <c r="G5" s="337"/>
      <c r="H5" s="337"/>
      <c r="I5" s="337"/>
      <c r="J5" s="337"/>
      <c r="K5" s="337"/>
      <c r="L5" s="337"/>
      <c r="M5" s="337"/>
      <c r="N5" s="337"/>
      <c r="O5" s="337"/>
      <c r="P5" s="337"/>
      <c r="Q5" s="337"/>
      <c r="R5" s="337"/>
      <c r="S5" s="338"/>
    </row>
    <row r="6" spans="1:30" ht="6" customHeight="1" x14ac:dyDescent="0.25">
      <c r="A6" s="504"/>
      <c r="B6" s="505"/>
      <c r="C6" s="505"/>
      <c r="D6" s="505"/>
      <c r="E6" s="505"/>
      <c r="F6" s="505"/>
      <c r="G6" s="505"/>
      <c r="H6" s="505"/>
      <c r="I6" s="505"/>
      <c r="J6" s="505"/>
      <c r="K6" s="505"/>
      <c r="L6" s="505"/>
      <c r="M6" s="505"/>
      <c r="N6" s="505"/>
      <c r="O6" s="505"/>
      <c r="P6" s="505"/>
      <c r="Q6" s="505"/>
      <c r="R6" s="505"/>
      <c r="S6" s="506"/>
    </row>
    <row r="7" spans="1:30" ht="21" x14ac:dyDescent="0.25">
      <c r="A7" s="507"/>
      <c r="B7" s="457" t="s">
        <v>563</v>
      </c>
      <c r="C7" s="457"/>
      <c r="D7" s="508"/>
      <c r="E7" s="508"/>
      <c r="F7" s="508"/>
      <c r="G7" s="508"/>
      <c r="H7" s="508"/>
      <c r="I7" s="508"/>
      <c r="J7" s="508"/>
      <c r="K7" s="508"/>
      <c r="L7" s="508"/>
      <c r="M7" s="508"/>
      <c r="N7" s="508"/>
      <c r="O7" s="508"/>
      <c r="P7" s="508"/>
      <c r="Q7" s="508"/>
      <c r="R7" s="508"/>
      <c r="S7" s="509"/>
    </row>
    <row r="8" spans="1:30" x14ac:dyDescent="0.25">
      <c r="A8" s="507"/>
      <c r="B8" s="508"/>
      <c r="C8" s="508"/>
      <c r="D8" s="508"/>
      <c r="E8" s="508"/>
      <c r="F8" s="508"/>
      <c r="G8" s="508"/>
      <c r="H8" s="508"/>
      <c r="I8" s="508"/>
      <c r="J8" s="508"/>
      <c r="K8" s="508"/>
      <c r="L8" s="508"/>
      <c r="M8" s="508"/>
      <c r="N8" s="508"/>
      <c r="O8" s="508"/>
      <c r="P8" s="508"/>
      <c r="Q8" s="508"/>
      <c r="R8" s="508"/>
      <c r="S8" s="509"/>
    </row>
    <row r="9" spans="1:30" ht="18.75" x14ac:dyDescent="0.25">
      <c r="A9" s="507"/>
      <c r="B9" s="453" t="s">
        <v>204</v>
      </c>
      <c r="C9" s="453"/>
      <c r="D9" s="508"/>
      <c r="E9" s="508"/>
      <c r="F9" s="508"/>
      <c r="G9" s="508"/>
      <c r="H9" s="508"/>
      <c r="I9" s="508"/>
      <c r="J9" s="508"/>
      <c r="K9" s="508"/>
      <c r="L9" s="508"/>
      <c r="M9" s="508"/>
      <c r="N9" s="508"/>
      <c r="O9" s="508"/>
      <c r="P9" s="508"/>
      <c r="Q9" s="508"/>
      <c r="R9" s="508"/>
      <c r="S9" s="509"/>
    </row>
    <row r="10" spans="1:30" ht="15.75" x14ac:dyDescent="0.25">
      <c r="A10" s="507"/>
      <c r="B10" s="256"/>
      <c r="C10" s="458" t="s">
        <v>226</v>
      </c>
      <c r="D10" s="508"/>
      <c r="E10" s="508"/>
      <c r="F10" s="508"/>
      <c r="G10" s="508"/>
      <c r="H10" s="508"/>
      <c r="I10" s="508"/>
      <c r="J10" s="508"/>
      <c r="K10" s="508"/>
      <c r="L10" s="508"/>
      <c r="M10" s="508"/>
      <c r="N10" s="508"/>
      <c r="O10" s="508"/>
      <c r="P10" s="508"/>
      <c r="Q10" s="508"/>
      <c r="R10" s="508"/>
      <c r="S10" s="509"/>
    </row>
    <row r="11" spans="1:30" ht="6" customHeight="1" thickBot="1" x14ac:dyDescent="0.3">
      <c r="A11" s="510"/>
      <c r="B11" s="511"/>
      <c r="C11" s="511"/>
      <c r="D11" s="511"/>
      <c r="E11" s="511"/>
      <c r="F11" s="511"/>
      <c r="G11" s="511"/>
      <c r="H11" s="511"/>
      <c r="I11" s="511"/>
      <c r="J11" s="511"/>
      <c r="K11" s="511"/>
      <c r="L11" s="511"/>
      <c r="M11" s="511"/>
      <c r="N11" s="511"/>
      <c r="O11" s="511"/>
      <c r="P11" s="511"/>
      <c r="Q11" s="511"/>
      <c r="R11" s="511"/>
      <c r="S11" s="512"/>
    </row>
    <row r="12" spans="1:30" x14ac:dyDescent="0.25">
      <c r="A12" s="170"/>
      <c r="B12" s="37"/>
      <c r="C12" s="37"/>
      <c r="D12" s="37"/>
      <c r="E12" s="37"/>
      <c r="F12" s="37"/>
      <c r="G12" s="37"/>
      <c r="H12" s="37"/>
      <c r="I12" s="37"/>
      <c r="J12" s="37"/>
      <c r="K12" s="37"/>
      <c r="L12" s="37"/>
      <c r="M12" s="37"/>
      <c r="N12" s="37"/>
      <c r="O12" s="37"/>
      <c r="P12" s="37"/>
      <c r="Q12" s="37"/>
      <c r="R12" s="37"/>
      <c r="S12" s="38"/>
    </row>
    <row r="13" spans="1:30" ht="18.75" x14ac:dyDescent="0.25">
      <c r="A13" s="170"/>
      <c r="B13" s="37"/>
      <c r="C13" s="39" t="s">
        <v>31</v>
      </c>
      <c r="D13" s="693" t="str">
        <f>IF('1_Présentation'!$F$23="","",VLOOKUP('1_Présentation'!$F$15,listes!$H:$I,COLUMNS(listes!$H:$I),FALSE)&amp;" - "&amp;IF('1_Présentation'!$F$19="","",LEFT('1_Présentation'!$F$19,2)&amp;" ")&amp;IF('1_Présentation'!$F$21="","",UPPER('1_Présentation'!$F$21)&amp;" - ")&amp;IF('1_Présentation'!$F$23="","",'1_Présentation'!$F$23))</f>
        <v/>
      </c>
      <c r="E13" s="693"/>
      <c r="F13" s="693"/>
      <c r="G13" s="693"/>
      <c r="H13" s="693"/>
      <c r="I13" s="693"/>
      <c r="J13" s="693"/>
      <c r="K13" s="693"/>
      <c r="L13" s="693"/>
      <c r="M13" s="693"/>
      <c r="N13" s="693"/>
      <c r="O13" s="693"/>
      <c r="P13" s="693"/>
      <c r="Q13" s="693"/>
      <c r="R13" s="693"/>
      <c r="S13" s="38"/>
    </row>
    <row r="14" spans="1:30" x14ac:dyDescent="0.25">
      <c r="A14" s="170"/>
      <c r="B14" s="37"/>
      <c r="C14" s="37"/>
      <c r="D14" s="37"/>
      <c r="E14" s="37"/>
      <c r="F14" s="37"/>
      <c r="G14" s="37"/>
      <c r="H14" s="37"/>
      <c r="I14" s="37"/>
      <c r="J14" s="37"/>
      <c r="K14" s="37"/>
      <c r="L14" s="37"/>
      <c r="M14" s="37"/>
      <c r="N14" s="37"/>
      <c r="O14" s="37"/>
      <c r="P14" s="37"/>
      <c r="Q14" s="37"/>
      <c r="R14" s="37"/>
      <c r="S14" s="38"/>
    </row>
    <row r="15" spans="1:30" x14ac:dyDescent="0.25">
      <c r="A15" s="170"/>
      <c r="B15" s="37"/>
      <c r="C15" s="37"/>
      <c r="D15" s="37"/>
      <c r="E15" s="37"/>
      <c r="F15" s="37"/>
      <c r="G15" s="37"/>
      <c r="H15" s="37"/>
      <c r="I15" s="37"/>
      <c r="J15" s="37"/>
      <c r="K15" s="37"/>
      <c r="L15" s="37"/>
      <c r="M15" s="37"/>
      <c r="N15" s="37"/>
      <c r="O15" s="37"/>
      <c r="P15" s="37"/>
      <c r="Q15" s="37"/>
      <c r="R15" s="37"/>
      <c r="S15" s="38"/>
    </row>
    <row r="16" spans="1:30" ht="30" customHeight="1" x14ac:dyDescent="0.25">
      <c r="A16" s="170"/>
      <c r="B16" s="156" t="s">
        <v>101</v>
      </c>
      <c r="C16" s="157"/>
      <c r="D16" s="157"/>
      <c r="E16" s="157"/>
      <c r="F16" s="157"/>
      <c r="G16" s="157"/>
      <c r="H16" s="157"/>
      <c r="I16" s="157"/>
      <c r="J16" s="157"/>
      <c r="K16" s="157"/>
      <c r="L16" s="157"/>
      <c r="M16" s="157"/>
      <c r="N16" s="157"/>
      <c r="O16" s="157"/>
      <c r="P16" s="157"/>
      <c r="Q16" s="157"/>
      <c r="R16" s="176"/>
      <c r="S16" s="38"/>
    </row>
    <row r="17" spans="1:19" x14ac:dyDescent="0.25">
      <c r="A17" s="170"/>
      <c r="B17" s="181"/>
      <c r="C17" s="181"/>
      <c r="D17" s="181"/>
      <c r="E17" s="181"/>
      <c r="F17" s="181"/>
      <c r="G17" s="181"/>
      <c r="H17" s="181"/>
      <c r="I17" s="181"/>
      <c r="J17" s="181"/>
      <c r="K17" s="181"/>
      <c r="L17" s="181"/>
      <c r="M17" s="181"/>
      <c r="N17" s="181"/>
      <c r="O17" s="181"/>
      <c r="P17" s="181"/>
      <c r="Q17" s="181"/>
      <c r="R17" s="181"/>
      <c r="S17" s="182"/>
    </row>
    <row r="18" spans="1:19" x14ac:dyDescent="0.25">
      <c r="A18" s="170"/>
      <c r="B18" s="181" t="s">
        <v>88</v>
      </c>
      <c r="C18" s="181"/>
      <c r="D18" s="777" t="s">
        <v>89</v>
      </c>
      <c r="E18" s="777"/>
      <c r="F18" s="777"/>
      <c r="G18" s="777"/>
      <c r="H18" s="181" t="s">
        <v>90</v>
      </c>
      <c r="I18" s="181"/>
      <c r="J18" s="777" t="s">
        <v>89</v>
      </c>
      <c r="K18" s="777"/>
      <c r="L18" s="777"/>
      <c r="M18" s="181"/>
      <c r="N18" s="181"/>
      <c r="O18" s="181"/>
      <c r="P18" s="181"/>
      <c r="Q18" s="181"/>
      <c r="R18" s="181"/>
      <c r="S18" s="182"/>
    </row>
    <row r="19" spans="1:19" x14ac:dyDescent="0.25">
      <c r="A19" s="170"/>
      <c r="B19" s="181"/>
      <c r="C19" s="181"/>
      <c r="D19" s="181"/>
      <c r="E19" s="181"/>
      <c r="F19" s="181"/>
      <c r="G19" s="181"/>
      <c r="H19" s="181"/>
      <c r="I19" s="181"/>
      <c r="J19" s="181"/>
      <c r="K19" s="181"/>
      <c r="L19" s="181"/>
      <c r="M19" s="181"/>
      <c r="N19" s="181"/>
      <c r="O19" s="181"/>
      <c r="P19" s="181"/>
      <c r="Q19" s="181"/>
      <c r="R19" s="181"/>
      <c r="S19" s="182"/>
    </row>
    <row r="20" spans="1:19" x14ac:dyDescent="0.25">
      <c r="A20" s="170"/>
      <c r="B20" s="181" t="s">
        <v>92</v>
      </c>
      <c r="C20" s="181"/>
      <c r="D20" s="181"/>
      <c r="E20" s="181"/>
      <c r="F20" s="181"/>
      <c r="G20" s="181"/>
      <c r="H20" s="181"/>
      <c r="I20" s="181"/>
      <c r="J20" s="181"/>
      <c r="K20" s="181"/>
      <c r="L20" s="181"/>
      <c r="M20" s="181"/>
      <c r="N20" s="181"/>
      <c r="O20" s="181"/>
      <c r="P20" s="181"/>
      <c r="Q20" s="181"/>
      <c r="R20" s="181"/>
      <c r="S20" s="182"/>
    </row>
    <row r="21" spans="1:19" x14ac:dyDescent="0.25">
      <c r="A21" s="170"/>
      <c r="B21" s="181" t="s">
        <v>91</v>
      </c>
      <c r="C21" s="181"/>
      <c r="D21" s="181"/>
      <c r="E21" s="181"/>
      <c r="F21" s="181"/>
      <c r="G21" s="181"/>
      <c r="H21" s="181"/>
      <c r="I21" s="181"/>
      <c r="J21" s="181"/>
      <c r="K21" s="181"/>
      <c r="L21" s="181"/>
      <c r="M21" s="181"/>
      <c r="N21" s="181"/>
      <c r="O21" s="181"/>
      <c r="P21" s="181"/>
      <c r="Q21" s="181"/>
      <c r="R21" s="181"/>
      <c r="S21" s="182"/>
    </row>
    <row r="22" spans="1:19" x14ac:dyDescent="0.25">
      <c r="A22" s="170"/>
      <c r="B22" s="181"/>
      <c r="C22" s="181"/>
      <c r="D22" s="181"/>
      <c r="E22" s="181"/>
      <c r="F22" s="181"/>
      <c r="G22" s="181"/>
      <c r="H22" s="181"/>
      <c r="I22" s="181"/>
      <c r="J22" s="181"/>
      <c r="K22" s="181"/>
      <c r="L22" s="181"/>
      <c r="M22" s="181"/>
      <c r="N22" s="181"/>
      <c r="O22" s="181"/>
      <c r="P22" s="181"/>
      <c r="Q22" s="181"/>
      <c r="R22" s="181"/>
      <c r="S22" s="182"/>
    </row>
    <row r="23" spans="1:19" x14ac:dyDescent="0.25">
      <c r="A23" s="170"/>
      <c r="B23" s="181" t="s">
        <v>93</v>
      </c>
      <c r="C23" s="181"/>
      <c r="D23" s="777" t="s">
        <v>89</v>
      </c>
      <c r="E23" s="777"/>
      <c r="F23" s="777"/>
      <c r="G23" s="777"/>
      <c r="H23" s="181" t="s">
        <v>94</v>
      </c>
      <c r="I23" s="181"/>
      <c r="J23" s="181"/>
      <c r="K23" s="181"/>
      <c r="L23" s="181"/>
      <c r="M23" s="181"/>
      <c r="N23" s="181"/>
      <c r="O23" s="181"/>
      <c r="P23" s="181"/>
      <c r="Q23" s="181"/>
      <c r="R23" s="181"/>
      <c r="S23" s="182"/>
    </row>
    <row r="24" spans="1:19" x14ac:dyDescent="0.25">
      <c r="A24" s="170"/>
      <c r="B24" s="181"/>
      <c r="C24" s="181"/>
      <c r="D24" s="181"/>
      <c r="E24" s="181"/>
      <c r="F24" s="181"/>
      <c r="G24" s="181"/>
      <c r="H24" s="181"/>
      <c r="I24" s="181"/>
      <c r="J24" s="181"/>
      <c r="K24" s="181"/>
      <c r="L24" s="181"/>
      <c r="M24" s="181"/>
      <c r="N24" s="181"/>
      <c r="O24" s="181"/>
      <c r="P24" s="181"/>
      <c r="Q24" s="181"/>
      <c r="R24" s="181"/>
      <c r="S24" s="182"/>
    </row>
    <row r="25" spans="1:19" x14ac:dyDescent="0.25">
      <c r="A25" s="170"/>
      <c r="B25" s="181" t="s">
        <v>95</v>
      </c>
      <c r="C25" s="181"/>
      <c r="D25" s="181"/>
      <c r="E25" s="181"/>
      <c r="F25" s="181"/>
      <c r="G25" s="181"/>
      <c r="H25" s="181"/>
      <c r="I25" s="181"/>
      <c r="J25" s="181"/>
      <c r="K25" s="181"/>
      <c r="L25" s="778" t="str">
        <f>IF('7_Financement'!$E$34=0,"......................................",'7_Financement'!$E$34)</f>
        <v>......................................</v>
      </c>
      <c r="M25" s="778"/>
      <c r="N25" s="181" t="str">
        <f>"€ dans le cadre du plan d'aide à l’investissement "&amp;listes!$B$5</f>
        <v>€ dans le cadre du plan d'aide à l’investissement 2022</v>
      </c>
      <c r="O25" s="181"/>
      <c r="P25" s="181"/>
      <c r="Q25" s="181"/>
      <c r="R25" s="181"/>
      <c r="S25" s="182"/>
    </row>
    <row r="26" spans="1:19" x14ac:dyDescent="0.25">
      <c r="A26" s="170"/>
      <c r="B26" s="181" t="s">
        <v>497</v>
      </c>
      <c r="C26" s="181"/>
      <c r="D26" s="181"/>
      <c r="E26" s="181"/>
      <c r="F26" s="181"/>
      <c r="G26" s="181"/>
      <c r="H26" s="181"/>
      <c r="I26" s="181"/>
      <c r="J26" s="181"/>
      <c r="K26" s="181"/>
      <c r="L26" s="181"/>
      <c r="M26" s="181"/>
      <c r="N26" s="181"/>
      <c r="O26" s="181"/>
      <c r="P26" s="181"/>
      <c r="Q26" s="181"/>
      <c r="R26" s="181"/>
      <c r="S26" s="182"/>
    </row>
    <row r="27" spans="1:19" x14ac:dyDescent="0.25">
      <c r="A27" s="170"/>
      <c r="B27" s="181"/>
      <c r="C27" s="181"/>
      <c r="D27" s="181"/>
      <c r="E27" s="181"/>
      <c r="F27" s="181"/>
      <c r="G27" s="181"/>
      <c r="H27" s="181"/>
      <c r="I27" s="181"/>
      <c r="J27" s="181"/>
      <c r="K27" s="181"/>
      <c r="L27" s="181"/>
      <c r="M27" s="181"/>
      <c r="N27" s="181"/>
      <c r="O27" s="181"/>
      <c r="P27" s="181"/>
      <c r="Q27" s="181"/>
      <c r="R27" s="181"/>
      <c r="S27" s="182"/>
    </row>
    <row r="28" spans="1:19" ht="30" customHeight="1" x14ac:dyDescent="0.25">
      <c r="A28" s="170"/>
      <c r="B28" s="775" t="str">
        <f>"Je, soussigné "&amp;$D$18&amp;", représentant légal de "&amp;$J$18&amp;" déclare que ce dernier est en règle au regard de l'ensemble des déclarations sociales et fiscales ainsi que des cotisations et paiements y afférents."</f>
        <v>Je, soussigné ......................................, représentant légal de ...................................... déclare que ce dernier est en règle au regard de l'ensemble des déclarations sociales et fiscales ainsi que des cotisations et paiements y afférents.</v>
      </c>
      <c r="C28" s="775"/>
      <c r="D28" s="775"/>
      <c r="E28" s="775"/>
      <c r="F28" s="775"/>
      <c r="G28" s="775"/>
      <c r="H28" s="775"/>
      <c r="I28" s="775"/>
      <c r="J28" s="775"/>
      <c r="K28" s="775"/>
      <c r="L28" s="775"/>
      <c r="M28" s="775"/>
      <c r="N28" s="775"/>
      <c r="O28" s="775"/>
      <c r="P28" s="775"/>
      <c r="Q28" s="775"/>
      <c r="R28" s="775"/>
      <c r="S28" s="182"/>
    </row>
    <row r="29" spans="1:19" x14ac:dyDescent="0.25">
      <c r="A29" s="170"/>
      <c r="B29" s="181"/>
      <c r="C29" s="181"/>
      <c r="D29" s="181"/>
      <c r="E29" s="181"/>
      <c r="F29" s="181"/>
      <c r="G29" s="181"/>
      <c r="H29" s="181"/>
      <c r="I29" s="181"/>
      <c r="J29" s="181"/>
      <c r="K29" s="181"/>
      <c r="L29" s="181"/>
      <c r="M29" s="181"/>
      <c r="N29" s="181"/>
      <c r="O29" s="181"/>
      <c r="P29" s="181"/>
      <c r="Q29" s="181"/>
      <c r="R29" s="181"/>
      <c r="S29" s="182"/>
    </row>
    <row r="30" spans="1:19" ht="30" customHeight="1" x14ac:dyDescent="0.25">
      <c r="A30" s="170"/>
      <c r="B30" s="775" t="s">
        <v>96</v>
      </c>
      <c r="C30" s="775"/>
      <c r="D30" s="775"/>
      <c r="E30" s="775"/>
      <c r="F30" s="775"/>
      <c r="G30" s="775"/>
      <c r="H30" s="775"/>
      <c r="I30" s="775"/>
      <c r="J30" s="775"/>
      <c r="K30" s="775"/>
      <c r="L30" s="775"/>
      <c r="M30" s="775"/>
      <c r="N30" s="775"/>
      <c r="O30" s="775"/>
      <c r="P30" s="775"/>
      <c r="Q30" s="775"/>
      <c r="R30" s="775"/>
      <c r="S30" s="182"/>
    </row>
    <row r="31" spans="1:19" x14ac:dyDescent="0.25">
      <c r="A31" s="170"/>
      <c r="B31" s="181"/>
      <c r="C31" s="181"/>
      <c r="D31" s="181"/>
      <c r="E31" s="181"/>
      <c r="F31" s="181"/>
      <c r="G31" s="181"/>
      <c r="H31" s="181"/>
      <c r="I31" s="181"/>
      <c r="J31" s="181"/>
      <c r="K31" s="181"/>
      <c r="L31" s="181"/>
      <c r="M31" s="181"/>
      <c r="N31" s="181"/>
      <c r="O31" s="181"/>
      <c r="P31" s="181"/>
      <c r="Q31" s="181"/>
      <c r="R31" s="181"/>
      <c r="S31" s="182"/>
    </row>
    <row r="32" spans="1:19" ht="30" customHeight="1" x14ac:dyDescent="0.25">
      <c r="A32" s="170"/>
      <c r="B32" s="775" t="s">
        <v>97</v>
      </c>
      <c r="C32" s="775"/>
      <c r="D32" s="775"/>
      <c r="E32" s="775"/>
      <c r="F32" s="775"/>
      <c r="G32" s="775"/>
      <c r="H32" s="775"/>
      <c r="I32" s="775"/>
      <c r="J32" s="775"/>
      <c r="K32" s="775"/>
      <c r="L32" s="775"/>
      <c r="M32" s="775"/>
      <c r="N32" s="775"/>
      <c r="O32" s="775"/>
      <c r="P32" s="775"/>
      <c r="Q32" s="775"/>
      <c r="R32" s="775"/>
      <c r="S32" s="182"/>
    </row>
    <row r="33" spans="1:19" x14ac:dyDescent="0.25">
      <c r="A33" s="170"/>
      <c r="B33" s="181"/>
      <c r="C33" s="181"/>
      <c r="D33" s="181"/>
      <c r="E33" s="181"/>
      <c r="F33" s="181"/>
      <c r="G33" s="181"/>
      <c r="H33" s="181"/>
      <c r="I33" s="181"/>
      <c r="J33" s="181"/>
      <c r="K33" s="181"/>
      <c r="L33" s="181"/>
      <c r="M33" s="181"/>
      <c r="N33" s="181"/>
      <c r="O33" s="181"/>
      <c r="P33" s="181"/>
      <c r="Q33" s="181"/>
      <c r="R33" s="181"/>
      <c r="S33" s="182"/>
    </row>
    <row r="34" spans="1:19" x14ac:dyDescent="0.25">
      <c r="A34" s="170"/>
      <c r="B34" s="181" t="s">
        <v>98</v>
      </c>
      <c r="C34" s="181"/>
      <c r="D34" s="776"/>
      <c r="E34" s="776"/>
      <c r="F34" s="181"/>
      <c r="G34" s="181"/>
      <c r="H34" s="181"/>
      <c r="I34" s="181"/>
      <c r="J34" s="181"/>
      <c r="K34" s="181"/>
      <c r="L34" s="181"/>
      <c r="M34" s="181"/>
      <c r="N34" s="181"/>
      <c r="O34" s="181"/>
      <c r="P34" s="181"/>
      <c r="Q34" s="181"/>
      <c r="R34" s="181"/>
      <c r="S34" s="182"/>
    </row>
    <row r="35" spans="1:19" x14ac:dyDescent="0.25">
      <c r="A35" s="170"/>
      <c r="B35" s="181"/>
      <c r="C35" s="181"/>
      <c r="D35" s="181"/>
      <c r="E35" s="181"/>
      <c r="F35" s="181"/>
      <c r="G35" s="181"/>
      <c r="H35" s="181"/>
      <c r="I35" s="181"/>
      <c r="J35" s="181"/>
      <c r="K35" s="181"/>
      <c r="L35" s="181"/>
      <c r="M35" s="181"/>
      <c r="N35" s="181"/>
      <c r="O35" s="181"/>
      <c r="P35" s="181"/>
      <c r="Q35" s="181"/>
      <c r="R35" s="181"/>
      <c r="S35" s="182"/>
    </row>
    <row r="36" spans="1:19" x14ac:dyDescent="0.25">
      <c r="A36" s="170"/>
      <c r="B36" s="181" t="s">
        <v>99</v>
      </c>
      <c r="C36" s="181"/>
      <c r="D36" s="181"/>
      <c r="E36" s="181"/>
      <c r="F36" s="181"/>
      <c r="G36" s="181"/>
      <c r="H36" s="181"/>
      <c r="I36" s="181"/>
      <c r="J36" s="181"/>
      <c r="K36" s="181" t="s">
        <v>87</v>
      </c>
      <c r="L36" s="181"/>
      <c r="M36" s="181"/>
      <c r="N36" s="181"/>
      <c r="O36" s="181"/>
      <c r="P36" s="181"/>
      <c r="Q36" s="181"/>
      <c r="R36" s="181"/>
      <c r="S36" s="182"/>
    </row>
    <row r="37" spans="1:19" x14ac:dyDescent="0.25">
      <c r="A37" s="170"/>
      <c r="B37" s="181"/>
      <c r="C37" s="181"/>
      <c r="D37" s="181"/>
      <c r="E37" s="181"/>
      <c r="F37" s="181"/>
      <c r="G37" s="181"/>
      <c r="H37" s="181"/>
      <c r="I37" s="181"/>
      <c r="J37" s="181"/>
      <c r="K37" s="181" t="s">
        <v>100</v>
      </c>
      <c r="L37" s="181"/>
      <c r="M37" s="181"/>
      <c r="N37" s="181"/>
      <c r="O37" s="181"/>
      <c r="P37" s="181"/>
      <c r="Q37" s="181"/>
      <c r="R37" s="181"/>
      <c r="S37" s="182"/>
    </row>
    <row r="38" spans="1:19" x14ac:dyDescent="0.25">
      <c r="A38" s="170"/>
      <c r="B38" s="181"/>
      <c r="C38" s="181"/>
      <c r="D38" s="181"/>
      <c r="E38" s="181"/>
      <c r="F38" s="181"/>
      <c r="G38" s="181"/>
      <c r="H38" s="181"/>
      <c r="I38" s="181"/>
      <c r="J38" s="181"/>
      <c r="K38" s="181"/>
      <c r="L38" s="181"/>
      <c r="M38" s="181"/>
      <c r="N38" s="181"/>
      <c r="O38" s="181"/>
      <c r="P38" s="181"/>
      <c r="Q38" s="181"/>
      <c r="R38" s="181"/>
      <c r="S38" s="182"/>
    </row>
    <row r="39" spans="1:19" x14ac:dyDescent="0.25">
      <c r="A39" s="170"/>
      <c r="B39" s="181"/>
      <c r="C39" s="181"/>
      <c r="D39" s="181"/>
      <c r="E39" s="181"/>
      <c r="F39" s="181"/>
      <c r="G39" s="181"/>
      <c r="H39" s="181"/>
      <c r="I39" s="181"/>
      <c r="J39" s="181"/>
      <c r="K39" s="181"/>
      <c r="L39" s="181"/>
      <c r="M39" s="181"/>
      <c r="N39" s="181"/>
      <c r="O39" s="181"/>
      <c r="P39" s="181"/>
      <c r="Q39" s="181"/>
      <c r="R39" s="181"/>
      <c r="S39" s="182"/>
    </row>
    <row r="40" spans="1:19" x14ac:dyDescent="0.25">
      <c r="A40" s="170"/>
      <c r="B40" s="181"/>
      <c r="C40" s="181"/>
      <c r="D40" s="181"/>
      <c r="E40" s="181"/>
      <c r="F40" s="181"/>
      <c r="G40" s="181"/>
      <c r="H40" s="181"/>
      <c r="I40" s="181"/>
      <c r="J40" s="181"/>
      <c r="K40" s="181"/>
      <c r="L40" s="181"/>
      <c r="M40" s="181"/>
      <c r="N40" s="181"/>
      <c r="O40" s="181"/>
      <c r="P40" s="181"/>
      <c r="Q40" s="181"/>
      <c r="R40" s="181"/>
      <c r="S40" s="182"/>
    </row>
    <row r="41" spans="1:19" x14ac:dyDescent="0.25">
      <c r="A41" s="170"/>
      <c r="B41" s="181"/>
      <c r="C41" s="181"/>
      <c r="D41" s="181"/>
      <c r="E41" s="181"/>
      <c r="F41" s="181"/>
      <c r="G41" s="181"/>
      <c r="H41" s="181"/>
      <c r="I41" s="181"/>
      <c r="J41" s="181"/>
      <c r="K41" s="181"/>
      <c r="L41" s="181"/>
      <c r="M41" s="181"/>
      <c r="N41" s="181"/>
      <c r="O41" s="181"/>
      <c r="P41" s="181"/>
      <c r="Q41" s="181"/>
      <c r="R41" s="181"/>
      <c r="S41" s="182"/>
    </row>
    <row r="42" spans="1:19" x14ac:dyDescent="0.25">
      <c r="A42" s="170"/>
      <c r="B42" s="181"/>
      <c r="C42" s="181"/>
      <c r="D42" s="181"/>
      <c r="E42" s="181"/>
      <c r="F42" s="181"/>
      <c r="G42" s="181"/>
      <c r="H42" s="181"/>
      <c r="I42" s="181"/>
      <c r="J42" s="181"/>
      <c r="K42" s="181"/>
      <c r="L42" s="181"/>
      <c r="M42" s="181"/>
      <c r="N42" s="181"/>
      <c r="O42" s="181"/>
      <c r="P42" s="181"/>
      <c r="Q42" s="181"/>
      <c r="R42" s="181"/>
      <c r="S42" s="182"/>
    </row>
    <row r="43" spans="1:19" ht="21" customHeight="1" x14ac:dyDescent="0.25">
      <c r="A43" s="170"/>
      <c r="B43" s="181"/>
      <c r="C43" s="181"/>
      <c r="D43" s="181"/>
      <c r="E43" s="181"/>
      <c r="F43" s="181"/>
      <c r="G43" s="181"/>
      <c r="H43" s="181"/>
      <c r="I43" s="181"/>
      <c r="J43" s="181"/>
      <c r="K43" s="181"/>
      <c r="L43" s="181"/>
      <c r="M43" s="181"/>
      <c r="N43" s="181"/>
      <c r="O43" s="181"/>
      <c r="P43" s="181"/>
      <c r="Q43" s="181"/>
      <c r="R43" s="181"/>
      <c r="S43" s="182"/>
    </row>
    <row r="44" spans="1:19" ht="15.75" thickBot="1" x14ac:dyDescent="0.3">
      <c r="A44" s="180"/>
      <c r="B44" s="183"/>
      <c r="C44" s="183"/>
      <c r="D44" s="183"/>
      <c r="E44" s="183"/>
      <c r="F44" s="183"/>
      <c r="G44" s="183"/>
      <c r="H44" s="183"/>
      <c r="I44" s="183"/>
      <c r="J44" s="183"/>
      <c r="K44" s="183"/>
      <c r="L44" s="183"/>
      <c r="M44" s="183"/>
      <c r="N44" s="183"/>
      <c r="O44" s="183"/>
      <c r="P44" s="183"/>
      <c r="Q44" s="183"/>
      <c r="R44" s="183"/>
      <c r="S44" s="184"/>
    </row>
    <row r="45" spans="1:19" x14ac:dyDescent="0.25"/>
    <row r="46" spans="1:19" hidden="1" x14ac:dyDescent="0.25"/>
    <row r="47" spans="1:19" hidden="1" x14ac:dyDescent="0.25"/>
    <row r="48" spans="1:19"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sheetData>
  <sheetProtection password="B84E" sheet="1" objects="1" scenarios="1"/>
  <mergeCells count="9">
    <mergeCell ref="D13:R13"/>
    <mergeCell ref="B32:R32"/>
    <mergeCell ref="D34:E34"/>
    <mergeCell ref="B28:R28"/>
    <mergeCell ref="J18:L18"/>
    <mergeCell ref="L25:M25"/>
    <mergeCell ref="B30:R30"/>
    <mergeCell ref="D18:G18"/>
    <mergeCell ref="D23:G23"/>
  </mergeCells>
  <printOptions horizontalCentered="1"/>
  <pageMargins left="0.23622047244094491" right="0.23622047244094491" top="0.39370078740157483" bottom="0.39370078740157483" header="0.31496062992125984" footer="0.31496062992125984"/>
  <pageSetup paperSize="9" scale="64" orientation="landscape" r:id="rId1"/>
  <headerFooter>
    <oddFooter>&amp;L&amp;D&amp;C- Page &amp;P / &amp;N -
&amp;R&amp;8
&amp;Z&amp;F</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B10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2"/>
  <sheetViews>
    <sheetView showGridLines="0" showRowColHeaders="0" zoomScaleNormal="100" zoomScaleSheetLayoutView="80" workbookViewId="0">
      <pane ySplit="5" topLeftCell="A6" activePane="bottomLeft" state="frozen"/>
      <selection pane="bottomLeft" activeCell="A6" sqref="A6"/>
    </sheetView>
  </sheetViews>
  <sheetFormatPr baseColWidth="10" defaultColWidth="0" defaultRowHeight="15" customHeight="1" zeroHeight="1" x14ac:dyDescent="0.25"/>
  <cols>
    <col min="1" max="1" width="2.7109375" style="9" customWidth="1"/>
    <col min="2" max="3" width="25.7109375" style="9" customWidth="1"/>
    <col min="4" max="4" width="20.7109375" style="9" customWidth="1"/>
    <col min="5" max="5" width="2.7109375" style="9" customWidth="1"/>
    <col min="6" max="6" width="30.7109375" style="9" customWidth="1"/>
    <col min="7" max="7" width="20.7109375" style="9" customWidth="1"/>
    <col min="8" max="8" width="2.7109375" style="9" customWidth="1"/>
    <col min="9" max="10" width="15.7109375" style="9" customWidth="1"/>
    <col min="11" max="11" width="20.7109375" style="9" customWidth="1"/>
    <col min="12" max="13" width="2.7109375" style="9" customWidth="1"/>
    <col min="14" max="14" width="11.42578125" style="9" hidden="1" customWidth="1"/>
    <col min="15" max="24" width="0" style="9" hidden="1" customWidth="1"/>
    <col min="25" max="16384" width="11.42578125" style="9" hidden="1"/>
  </cols>
  <sheetData>
    <row r="1" spans="1:14" s="428" customFormat="1" ht="23.25" x14ac:dyDescent="0.25">
      <c r="A1" s="333" t="str">
        <f>'1_Présentation'!$A$1</f>
        <v>Demande d’aide à l’investissement immobilier</v>
      </c>
      <c r="B1" s="348"/>
      <c r="C1" s="348"/>
      <c r="D1" s="348"/>
      <c r="E1" s="348"/>
      <c r="F1" s="348"/>
      <c r="G1" s="348"/>
      <c r="H1" s="348"/>
      <c r="I1" s="348"/>
      <c r="J1" s="348"/>
      <c r="K1" s="348"/>
      <c r="L1" s="426"/>
    </row>
    <row r="2" spans="1:14" s="432" customFormat="1" ht="21.75" thickBot="1" x14ac:dyDescent="0.3">
      <c r="A2" s="330" t="s">
        <v>494</v>
      </c>
      <c r="B2" s="349"/>
      <c r="C2" s="349"/>
      <c r="D2" s="349"/>
      <c r="E2" s="349"/>
      <c r="F2" s="349"/>
      <c r="G2" s="349"/>
      <c r="H2" s="349"/>
      <c r="I2" s="349"/>
      <c r="J2" s="349"/>
      <c r="K2" s="349"/>
      <c r="L2" s="174"/>
      <c r="M2" s="161"/>
      <c r="N2" s="161"/>
    </row>
    <row r="3" spans="1:14" ht="6" customHeight="1" x14ac:dyDescent="0.25">
      <c r="A3" s="141"/>
      <c r="B3" s="341"/>
      <c r="C3" s="168"/>
      <c r="D3" s="168"/>
      <c r="E3" s="168"/>
      <c r="F3" s="168"/>
      <c r="G3" s="168"/>
      <c r="H3" s="168"/>
      <c r="I3" s="168"/>
      <c r="J3" s="168"/>
      <c r="K3" s="168"/>
      <c r="L3" s="169"/>
      <c r="M3" s="160"/>
      <c r="N3" s="160"/>
    </row>
    <row r="4" spans="1:14" ht="120" customHeight="1" x14ac:dyDescent="0.25">
      <c r="A4" s="3"/>
      <c r="B4" s="7"/>
      <c r="C4" s="5"/>
      <c r="D4" s="5"/>
      <c r="E4" s="5"/>
      <c r="F4" s="5"/>
      <c r="G4" s="5"/>
      <c r="H4" s="5"/>
      <c r="I4" s="5"/>
      <c r="J4" s="5"/>
      <c r="K4" s="5"/>
      <c r="L4" s="7"/>
      <c r="M4" s="160"/>
      <c r="N4" s="160"/>
    </row>
    <row r="5" spans="1:14" ht="6" customHeight="1" thickBot="1" x14ac:dyDescent="0.3">
      <c r="A5" s="142"/>
      <c r="B5" s="26"/>
      <c r="C5" s="25"/>
      <c r="D5" s="25"/>
      <c r="E5" s="25"/>
      <c r="F5" s="25"/>
      <c r="G5" s="25"/>
      <c r="H5" s="25"/>
      <c r="I5" s="25"/>
      <c r="J5" s="25"/>
      <c r="K5" s="25"/>
      <c r="L5" s="26"/>
      <c r="M5" s="160"/>
      <c r="N5" s="160"/>
    </row>
    <row r="6" spans="1:14" ht="6" customHeight="1" x14ac:dyDescent="0.25">
      <c r="A6" s="466"/>
      <c r="B6" s="472"/>
      <c r="C6" s="472"/>
      <c r="D6" s="472"/>
      <c r="E6" s="472"/>
      <c r="F6" s="472"/>
      <c r="G6" s="472"/>
      <c r="H6" s="472"/>
      <c r="I6" s="472"/>
      <c r="J6" s="472"/>
      <c r="K6" s="472"/>
      <c r="L6" s="467"/>
      <c r="M6" s="160"/>
      <c r="N6" s="160"/>
    </row>
    <row r="7" spans="1:14" ht="24" customHeight="1" x14ac:dyDescent="0.25">
      <c r="A7" s="468"/>
      <c r="B7" s="487" t="s">
        <v>327</v>
      </c>
      <c r="C7" s="487"/>
      <c r="D7" s="473"/>
      <c r="E7" s="473"/>
      <c r="F7" s="473"/>
      <c r="G7" s="473"/>
      <c r="H7" s="473"/>
      <c r="I7" s="473"/>
      <c r="J7" s="473"/>
      <c r="K7" s="473"/>
      <c r="L7" s="469"/>
      <c r="M7" s="160"/>
      <c r="N7" s="160"/>
    </row>
    <row r="8" spans="1:14" ht="24" customHeight="1" x14ac:dyDescent="0.25">
      <c r="A8" s="468"/>
      <c r="B8" s="487" t="s">
        <v>328</v>
      </c>
      <c r="C8" s="487"/>
      <c r="D8" s="473"/>
      <c r="E8" s="473"/>
      <c r="F8" s="473"/>
      <c r="G8" s="473"/>
      <c r="H8" s="473"/>
      <c r="I8" s="473"/>
      <c r="J8" s="473"/>
      <c r="K8" s="473"/>
      <c r="L8" s="469"/>
      <c r="M8" s="160"/>
      <c r="N8" s="160"/>
    </row>
    <row r="9" spans="1:14" ht="6" customHeight="1" thickBot="1" x14ac:dyDescent="0.3">
      <c r="A9" s="470"/>
      <c r="B9" s="475"/>
      <c r="C9" s="475"/>
      <c r="D9" s="475"/>
      <c r="E9" s="475"/>
      <c r="F9" s="475"/>
      <c r="G9" s="475"/>
      <c r="H9" s="475"/>
      <c r="I9" s="475"/>
      <c r="J9" s="475"/>
      <c r="K9" s="475"/>
      <c r="L9" s="471"/>
      <c r="M9" s="160"/>
      <c r="N9" s="160"/>
    </row>
    <row r="10" spans="1:14" x14ac:dyDescent="0.25">
      <c r="A10" s="3"/>
      <c r="B10" s="5"/>
      <c r="C10" s="5"/>
      <c r="D10" s="5"/>
      <c r="E10" s="5"/>
      <c r="F10" s="5"/>
      <c r="G10" s="5"/>
      <c r="H10" s="5"/>
      <c r="I10" s="5"/>
      <c r="J10" s="5"/>
      <c r="K10" s="5"/>
      <c r="L10" s="7"/>
      <c r="M10" s="160"/>
      <c r="N10" s="160"/>
    </row>
    <row r="11" spans="1:14" ht="18.75" x14ac:dyDescent="0.25">
      <c r="A11" s="3"/>
      <c r="B11" s="39" t="s">
        <v>31</v>
      </c>
      <c r="C11" s="625" t="str">
        <f>IF('1_Présentation'!$F$23="","",VLOOKUP('1_Présentation'!$F$15,listes!$H:$I,COLUMNS(listes!$H:$I),FALSE)&amp;" - "&amp;IF('1_Présentation'!$F$19="","",LEFT('1_Présentation'!$F$19,2)&amp;" ")&amp;IF('1_Présentation'!$F$21="","",UPPER('1_Présentation'!$F$21)&amp;" - ")&amp;IF('1_Présentation'!$F$23="","",'1_Présentation'!$F$23))</f>
        <v/>
      </c>
      <c r="D11" s="626"/>
      <c r="E11" s="626"/>
      <c r="F11" s="626"/>
      <c r="G11" s="626"/>
      <c r="H11" s="626"/>
      <c r="I11" s="626"/>
      <c r="J11" s="626"/>
      <c r="K11" s="627"/>
      <c r="L11" s="7"/>
      <c r="M11" s="160"/>
      <c r="N11" s="160"/>
    </row>
    <row r="12" spans="1:14" x14ac:dyDescent="0.25">
      <c r="A12" s="3"/>
      <c r="B12" s="5"/>
      <c r="C12" s="5"/>
      <c r="D12" s="5"/>
      <c r="E12" s="5"/>
      <c r="F12" s="5"/>
      <c r="G12" s="5"/>
      <c r="H12" s="5"/>
      <c r="I12" s="5"/>
      <c r="J12" s="5"/>
      <c r="K12" s="5"/>
      <c r="L12" s="7"/>
      <c r="M12" s="160"/>
      <c r="N12" s="160"/>
    </row>
    <row r="13" spans="1:14" ht="15.75" thickBot="1" x14ac:dyDescent="0.3">
      <c r="A13" s="3"/>
      <c r="B13" s="5"/>
      <c r="C13" s="5"/>
      <c r="D13" s="5"/>
      <c r="E13" s="5"/>
      <c r="F13" s="5"/>
      <c r="G13" s="5"/>
      <c r="H13" s="5"/>
      <c r="I13" s="5"/>
      <c r="J13" s="5"/>
      <c r="K13" s="5"/>
      <c r="L13" s="7"/>
      <c r="M13" s="160"/>
      <c r="N13" s="160"/>
    </row>
    <row r="14" spans="1:14" ht="30" customHeight="1" thickBot="1" x14ac:dyDescent="0.3">
      <c r="A14" s="3"/>
      <c r="B14" s="188" t="s">
        <v>323</v>
      </c>
      <c r="C14" s="189"/>
      <c r="D14" s="189"/>
      <c r="E14" s="189"/>
      <c r="F14" s="189"/>
      <c r="G14" s="190"/>
      <c r="H14" s="190"/>
      <c r="I14" s="190"/>
      <c r="J14" s="190"/>
      <c r="K14" s="191"/>
      <c r="L14" s="7"/>
      <c r="M14" s="160"/>
      <c r="N14" s="160"/>
    </row>
    <row r="15" spans="1:14" x14ac:dyDescent="0.25">
      <c r="A15" s="3"/>
      <c r="B15" s="5"/>
      <c r="C15" s="5"/>
      <c r="D15" s="5"/>
      <c r="E15" s="5"/>
      <c r="F15" s="5"/>
      <c r="G15" s="5"/>
      <c r="H15" s="5"/>
      <c r="I15" s="5"/>
      <c r="J15" s="5"/>
      <c r="K15" s="5"/>
      <c r="L15" s="7"/>
      <c r="M15" s="160"/>
      <c r="N15" s="160"/>
    </row>
    <row r="16" spans="1:14" ht="30" customHeight="1" x14ac:dyDescent="0.25">
      <c r="A16" s="3"/>
      <c r="B16" s="352"/>
      <c r="C16" s="577" t="str">
        <f>'5_CapacitaireEtSurfaces'!$E$49</f>
        <v xml:space="preserve">Nombre de places et lits installés après opération : </v>
      </c>
      <c r="D16" s="350">
        <f>'5_CapacitaireEtSurfaces'!$P$49</f>
        <v>0</v>
      </c>
      <c r="E16" s="5"/>
      <c r="F16" s="339" t="s">
        <v>272</v>
      </c>
      <c r="G16" s="350">
        <f>'5_CapacitaireEtSurfaces'!$H$49</f>
        <v>0</v>
      </c>
      <c r="H16" s="5"/>
      <c r="I16" s="5"/>
      <c r="J16" s="24" t="s">
        <v>273</v>
      </c>
      <c r="K16" s="350">
        <f>'5_CapacitaireEtSurfaces'!$J$49</f>
        <v>0</v>
      </c>
      <c r="L16" s="7"/>
      <c r="M16" s="160"/>
      <c r="N16" s="160"/>
    </row>
    <row r="17" spans="1:14" ht="30" customHeight="1" x14ac:dyDescent="0.25">
      <c r="A17" s="3"/>
      <c r="B17" s="339"/>
      <c r="C17" s="24" t="s">
        <v>274</v>
      </c>
      <c r="D17" s="351">
        <f>'5_CapacitaireEtSurfaces'!$P$50</f>
        <v>0</v>
      </c>
      <c r="E17" s="5"/>
      <c r="F17" s="5"/>
      <c r="G17" s="5"/>
      <c r="H17" s="5"/>
      <c r="I17" s="5"/>
      <c r="J17" s="5"/>
      <c r="K17" s="5"/>
      <c r="L17" s="7"/>
      <c r="M17" s="160"/>
      <c r="N17" s="160"/>
    </row>
    <row r="18" spans="1:14" x14ac:dyDescent="0.25">
      <c r="A18" s="3"/>
      <c r="B18" s="5"/>
      <c r="C18" s="5"/>
      <c r="D18" s="5"/>
      <c r="E18" s="5"/>
      <c r="F18" s="158"/>
      <c r="G18" s="164"/>
      <c r="H18" s="164"/>
      <c r="I18" s="164"/>
      <c r="J18" s="164"/>
      <c r="K18" s="164"/>
      <c r="L18" s="165"/>
      <c r="M18" s="163"/>
      <c r="N18" s="163"/>
    </row>
    <row r="19" spans="1:14" ht="15.75" thickBot="1" x14ac:dyDescent="0.3">
      <c r="A19" s="3"/>
      <c r="B19" s="5"/>
      <c r="C19" s="5"/>
      <c r="D19" s="5"/>
      <c r="E19" s="5"/>
      <c r="F19" s="158"/>
      <c r="G19" s="164"/>
      <c r="H19" s="164"/>
      <c r="I19" s="164"/>
      <c r="J19" s="164"/>
      <c r="K19" s="164"/>
      <c r="L19" s="165"/>
      <c r="M19" s="163"/>
      <c r="N19" s="163"/>
    </row>
    <row r="20" spans="1:14" ht="30" customHeight="1" thickBot="1" x14ac:dyDescent="0.3">
      <c r="A20" s="3"/>
      <c r="B20" s="188" t="s">
        <v>326</v>
      </c>
      <c r="C20" s="189"/>
      <c r="D20" s="189"/>
      <c r="E20" s="189"/>
      <c r="F20" s="189"/>
      <c r="G20" s="190"/>
      <c r="H20" s="190"/>
      <c r="I20" s="190"/>
      <c r="J20" s="190"/>
      <c r="K20" s="191"/>
      <c r="L20" s="7"/>
      <c r="M20" s="160"/>
      <c r="N20" s="160"/>
    </row>
    <row r="21" spans="1:14" x14ac:dyDescent="0.25">
      <c r="A21" s="3"/>
      <c r="B21" s="5"/>
      <c r="C21" s="5"/>
      <c r="D21" s="5"/>
      <c r="E21" s="5"/>
      <c r="F21" s="158"/>
      <c r="G21" s="164"/>
      <c r="H21" s="164"/>
      <c r="I21" s="164"/>
      <c r="J21" s="164"/>
      <c r="K21" s="164"/>
      <c r="L21" s="165"/>
      <c r="M21" s="163"/>
      <c r="N21" s="163"/>
    </row>
    <row r="22" spans="1:14" ht="30" customHeight="1" x14ac:dyDescent="0.25">
      <c r="A22" s="3"/>
      <c r="B22" s="573"/>
      <c r="C22" s="24" t="s">
        <v>275</v>
      </c>
      <c r="D22" s="353">
        <f>'5_CapacitaireEtSurfaces'!$P$67</f>
        <v>0</v>
      </c>
      <c r="E22" s="5"/>
      <c r="F22" s="339" t="s">
        <v>272</v>
      </c>
      <c r="G22" s="353">
        <f>'5_CapacitaireEtSurfaces'!$H$67</f>
        <v>0</v>
      </c>
      <c r="H22" s="5"/>
      <c r="I22" s="5"/>
      <c r="J22" s="24" t="s">
        <v>273</v>
      </c>
      <c r="K22" s="353">
        <f>'5_CapacitaireEtSurfaces'!$J$67</f>
        <v>0</v>
      </c>
      <c r="L22" s="7"/>
      <c r="M22" s="160"/>
      <c r="N22" s="160"/>
    </row>
    <row r="23" spans="1:14" ht="30" customHeight="1" x14ac:dyDescent="0.25">
      <c r="A23" s="3"/>
      <c r="B23" s="573"/>
      <c r="C23" s="24" t="s">
        <v>276</v>
      </c>
      <c r="D23" s="354">
        <f>'5_CapacitaireEtSurfaces'!$P$68</f>
        <v>0</v>
      </c>
      <c r="E23" s="5"/>
      <c r="F23" s="5"/>
      <c r="G23" s="5"/>
      <c r="H23" s="5"/>
      <c r="I23" s="5"/>
      <c r="J23" s="5"/>
      <c r="K23" s="5"/>
      <c r="L23" s="7"/>
      <c r="M23" s="160"/>
      <c r="N23" s="160"/>
    </row>
    <row r="24" spans="1:14" x14ac:dyDescent="0.25">
      <c r="A24" s="3"/>
      <c r="B24" s="158"/>
      <c r="C24" s="158"/>
      <c r="D24" s="158"/>
      <c r="E24" s="158"/>
      <c r="F24" s="158"/>
      <c r="G24" s="164"/>
      <c r="H24" s="164"/>
      <c r="I24" s="164"/>
      <c r="J24" s="164"/>
      <c r="K24" s="164"/>
      <c r="L24" s="7"/>
      <c r="M24" s="163"/>
      <c r="N24" s="163"/>
    </row>
    <row r="25" spans="1:14" ht="15.75" thickBot="1" x14ac:dyDescent="0.3">
      <c r="A25" s="3"/>
      <c r="B25" s="158"/>
      <c r="C25" s="158"/>
      <c r="D25" s="158"/>
      <c r="E25" s="158"/>
      <c r="F25" s="158"/>
      <c r="G25" s="164"/>
      <c r="H25" s="164"/>
      <c r="I25" s="164"/>
      <c r="J25" s="164"/>
      <c r="K25" s="164"/>
      <c r="L25" s="7"/>
      <c r="M25" s="163"/>
      <c r="N25" s="163"/>
    </row>
    <row r="26" spans="1:14" ht="30" customHeight="1" thickBot="1" x14ac:dyDescent="0.3">
      <c r="A26" s="3"/>
      <c r="B26" s="188" t="s">
        <v>325</v>
      </c>
      <c r="C26" s="189"/>
      <c r="D26" s="189"/>
      <c r="E26" s="189"/>
      <c r="F26" s="189"/>
      <c r="G26" s="190"/>
      <c r="H26" s="190"/>
      <c r="I26" s="190"/>
      <c r="J26" s="190"/>
      <c r="K26" s="191"/>
      <c r="L26" s="7"/>
      <c r="M26" s="160"/>
      <c r="N26" s="160"/>
    </row>
    <row r="27" spans="1:14" x14ac:dyDescent="0.25">
      <c r="A27" s="3"/>
      <c r="B27" s="5"/>
      <c r="C27" s="5"/>
      <c r="D27" s="5"/>
      <c r="E27" s="5"/>
      <c r="F27" s="5"/>
      <c r="G27" s="5"/>
      <c r="H27" s="5"/>
      <c r="I27" s="5"/>
      <c r="J27" s="5"/>
      <c r="K27" s="5"/>
      <c r="L27" s="7"/>
      <c r="M27" s="160"/>
      <c r="N27" s="160"/>
    </row>
    <row r="28" spans="1:14" ht="30" customHeight="1" x14ac:dyDescent="0.25">
      <c r="A28" s="3"/>
      <c r="B28" s="634" t="s">
        <v>280</v>
      </c>
      <c r="C28" s="635"/>
      <c r="D28" s="355">
        <f>'6_Coûts'!$V$52</f>
        <v>0</v>
      </c>
      <c r="E28" s="5"/>
      <c r="F28" s="339" t="s">
        <v>282</v>
      </c>
      <c r="G28" s="355">
        <f>'6_Coûts'!$G$46</f>
        <v>0</v>
      </c>
      <c r="H28" s="5"/>
      <c r="I28" s="634" t="s">
        <v>283</v>
      </c>
      <c r="J28" s="635"/>
      <c r="K28" s="355">
        <f>'6_Coûts'!$K$46</f>
        <v>0</v>
      </c>
      <c r="L28" s="7"/>
      <c r="M28" s="160"/>
      <c r="N28" s="160"/>
    </row>
    <row r="29" spans="1:14" ht="30" customHeight="1" x14ac:dyDescent="0.25">
      <c r="A29" s="3"/>
      <c r="B29" s="5"/>
      <c r="C29" s="5"/>
      <c r="D29" s="5"/>
      <c r="E29" s="5"/>
      <c r="F29" s="573"/>
      <c r="G29" s="574"/>
      <c r="H29" s="5"/>
      <c r="I29" s="573"/>
      <c r="J29" s="573"/>
      <c r="K29" s="574"/>
      <c r="L29" s="7"/>
      <c r="M29" s="160"/>
      <c r="N29" s="160"/>
    </row>
    <row r="30" spans="1:14" ht="15.75" thickBot="1" x14ac:dyDescent="0.3">
      <c r="A30" s="3"/>
      <c r="B30" s="5"/>
      <c r="C30" s="5"/>
      <c r="D30" s="5"/>
      <c r="E30" s="5"/>
      <c r="F30" s="5"/>
      <c r="G30" s="5"/>
      <c r="H30" s="5"/>
      <c r="I30" s="5"/>
      <c r="J30" s="5"/>
      <c r="K30" s="5"/>
      <c r="L30" s="7"/>
      <c r="M30" s="160"/>
      <c r="N30" s="160"/>
    </row>
    <row r="31" spans="1:14" ht="30" customHeight="1" thickBot="1" x14ac:dyDescent="0.3">
      <c r="A31" s="3"/>
      <c r="B31" s="188" t="s">
        <v>401</v>
      </c>
      <c r="C31" s="189"/>
      <c r="D31" s="189"/>
      <c r="E31" s="189"/>
      <c r="F31" s="189"/>
      <c r="G31" s="190"/>
      <c r="H31" s="190"/>
      <c r="I31" s="190"/>
      <c r="J31" s="190"/>
      <c r="K31" s="191"/>
      <c r="L31" s="7"/>
      <c r="M31" s="160"/>
      <c r="N31" s="160"/>
    </row>
    <row r="32" spans="1:14" x14ac:dyDescent="0.25">
      <c r="A32" s="3"/>
      <c r="B32" s="5"/>
      <c r="C32" s="5"/>
      <c r="D32" s="5"/>
      <c r="E32" s="5"/>
      <c r="F32" s="5"/>
      <c r="G32" s="5"/>
      <c r="H32" s="5"/>
      <c r="I32" s="5"/>
      <c r="J32" s="5"/>
      <c r="K32" s="5"/>
      <c r="L32" s="7"/>
      <c r="M32" s="160"/>
      <c r="N32" s="160"/>
    </row>
    <row r="33" spans="1:14" ht="30" customHeight="1" x14ac:dyDescent="0.25">
      <c r="A33" s="3"/>
      <c r="B33" s="634" t="s">
        <v>402</v>
      </c>
      <c r="C33" s="635"/>
      <c r="D33" s="355">
        <f>'6_Coûts'!$O$46</f>
        <v>0</v>
      </c>
      <c r="E33" s="5"/>
      <c r="F33" s="570"/>
      <c r="G33" s="5"/>
      <c r="H33" s="5"/>
      <c r="I33" s="5"/>
      <c r="J33" s="5"/>
      <c r="K33" s="5"/>
      <c r="L33" s="7"/>
      <c r="M33" s="160"/>
      <c r="N33" s="160"/>
    </row>
    <row r="34" spans="1:14" ht="30" customHeight="1" x14ac:dyDescent="0.25">
      <c r="A34" s="3"/>
      <c r="B34" s="573"/>
      <c r="C34" s="24" t="s">
        <v>385</v>
      </c>
      <c r="D34" s="356">
        <f>IF(AND('6a_CléRépartition'!$H$35=1,'6a_CléRépartition'!$H$36=1,'6a_CléRépartition'!$H$37=1),"",'6a_CléRépartition'!$H$40)</f>
        <v>1</v>
      </c>
      <c r="E34" s="5"/>
      <c r="F34" s="780" t="str">
        <f>IF(AND('6a_CléRépartition'!$H$35=1,'6a_CléRépartition'!$H$36=1,'6a_CléRépartition'!$H$37=1),"",IF(AND(OR('6a_CléRépartition'!$H$35&lt;&gt;1,'6a_CléRépartition'!$H$36&lt;&gt;1,'6a_CléRépartition'!$H$36&lt;&gt;1),'6a_CléRépartition'!$H$40=1),"","Des lits et/ou surfaces et/ou coûts non éligibles ont été renseignés dans les fiches 4 et/ou 5 : une clé de répartition doit donc être proposée pour cette opération"))</f>
        <v/>
      </c>
      <c r="G34" s="780"/>
      <c r="H34" s="780"/>
      <c r="I34" s="780"/>
      <c r="J34" s="5"/>
      <c r="K34" s="5"/>
      <c r="L34" s="7"/>
      <c r="M34" s="160"/>
      <c r="N34" s="160"/>
    </row>
    <row r="35" spans="1:14" x14ac:dyDescent="0.25">
      <c r="A35" s="3"/>
      <c r="B35" s="5"/>
      <c r="C35" s="5"/>
      <c r="D35" s="5"/>
      <c r="E35" s="5"/>
      <c r="F35" s="5"/>
      <c r="G35" s="5"/>
      <c r="H35" s="5"/>
      <c r="I35" s="5"/>
      <c r="J35" s="5"/>
      <c r="K35" s="5"/>
      <c r="L35" s="7"/>
      <c r="M35" s="160"/>
      <c r="N35" s="160"/>
    </row>
    <row r="36" spans="1:14" ht="15.75" thickBot="1" x14ac:dyDescent="0.3">
      <c r="A36" s="3"/>
      <c r="B36" s="5"/>
      <c r="C36" s="5"/>
      <c r="D36" s="5"/>
      <c r="E36" s="5"/>
      <c r="F36" s="5"/>
      <c r="G36" s="5"/>
      <c r="H36" s="5"/>
      <c r="I36" s="5"/>
      <c r="J36" s="5"/>
      <c r="K36" s="5"/>
      <c r="L36" s="7"/>
      <c r="M36" s="160"/>
      <c r="N36" s="160"/>
    </row>
    <row r="37" spans="1:14" ht="30" customHeight="1" thickBot="1" x14ac:dyDescent="0.3">
      <c r="A37" s="3"/>
      <c r="B37" s="188" t="s">
        <v>324</v>
      </c>
      <c r="C37" s="189"/>
      <c r="D37" s="189"/>
      <c r="E37" s="189"/>
      <c r="F37" s="189"/>
      <c r="G37" s="190"/>
      <c r="H37" s="190"/>
      <c r="I37" s="190"/>
      <c r="J37" s="190"/>
      <c r="K37" s="191"/>
      <c r="L37" s="7"/>
      <c r="M37" s="160"/>
      <c r="N37" s="160"/>
    </row>
    <row r="38" spans="1:14" x14ac:dyDescent="0.25">
      <c r="A38" s="3"/>
      <c r="B38" s="5"/>
      <c r="C38" s="5"/>
      <c r="D38" s="5"/>
      <c r="E38" s="5"/>
      <c r="F38" s="5"/>
      <c r="G38" s="5"/>
      <c r="H38" s="5"/>
      <c r="I38" s="5"/>
      <c r="J38" s="5"/>
      <c r="K38" s="5"/>
      <c r="L38" s="7"/>
      <c r="M38" s="160"/>
      <c r="N38" s="160"/>
    </row>
    <row r="39" spans="1:14" ht="30" customHeight="1" x14ac:dyDescent="0.25">
      <c r="A39" s="3"/>
      <c r="B39" s="5"/>
      <c r="C39" s="24" t="s">
        <v>397</v>
      </c>
      <c r="D39" s="355">
        <f>'7_Financement'!$E$34</f>
        <v>0</v>
      </c>
      <c r="E39" s="5"/>
      <c r="F39" s="5"/>
      <c r="G39" s="5"/>
      <c r="H39" s="5"/>
      <c r="I39" s="5"/>
      <c r="J39" s="5"/>
      <c r="K39" s="5"/>
      <c r="L39" s="7"/>
      <c r="M39" s="160"/>
      <c r="N39" s="160"/>
    </row>
    <row r="40" spans="1:14" ht="30" customHeight="1" x14ac:dyDescent="0.25">
      <c r="A40" s="3"/>
      <c r="B40" s="634" t="s">
        <v>398</v>
      </c>
      <c r="C40" s="635"/>
      <c r="D40" s="356" t="str">
        <f>'7_Financement'!$E$45</f>
        <v/>
      </c>
      <c r="E40" s="5"/>
      <c r="F40" s="570" t="str">
        <f>'7_Financement'!$E$46</f>
        <v>ok</v>
      </c>
      <c r="G40" s="5"/>
      <c r="H40" s="5"/>
      <c r="I40" s="5"/>
      <c r="J40" s="5"/>
      <c r="K40" s="5"/>
      <c r="L40" s="7"/>
      <c r="M40" s="160"/>
      <c r="N40" s="160"/>
    </row>
    <row r="41" spans="1:14" ht="30" customHeight="1" x14ac:dyDescent="0.25">
      <c r="A41" s="3"/>
      <c r="B41" s="634" t="s">
        <v>281</v>
      </c>
      <c r="C41" s="635"/>
      <c r="D41" s="355" t="str">
        <f>'6_Coûts'!$O$101</f>
        <v/>
      </c>
      <c r="E41" s="5"/>
      <c r="F41" s="5"/>
      <c r="G41" s="5"/>
      <c r="H41" s="5"/>
      <c r="I41" s="5"/>
      <c r="J41" s="5"/>
      <c r="K41" s="5"/>
      <c r="L41" s="7"/>
      <c r="M41" s="160"/>
      <c r="N41" s="160"/>
    </row>
    <row r="42" spans="1:14" x14ac:dyDescent="0.25">
      <c r="A42" s="3"/>
      <c r="B42" s="5"/>
      <c r="C42" s="5"/>
      <c r="D42" s="5"/>
      <c r="E42" s="5"/>
      <c r="F42" s="5"/>
      <c r="G42" s="5"/>
      <c r="H42" s="5"/>
      <c r="I42" s="5"/>
      <c r="J42" s="5"/>
      <c r="K42" s="5"/>
      <c r="L42" s="7"/>
      <c r="M42" s="160"/>
      <c r="N42" s="160"/>
    </row>
    <row r="43" spans="1:14" ht="30" customHeight="1" x14ac:dyDescent="0.25">
      <c r="A43" s="3"/>
      <c r="B43" s="634" t="s">
        <v>403</v>
      </c>
      <c r="C43" s="635"/>
      <c r="D43" s="355">
        <f>'7_Financement'!$E$37</f>
        <v>0</v>
      </c>
      <c r="E43" s="5"/>
      <c r="F43" s="571" t="str">
        <f>IF('7_Financement'!E41="ok","ok","Plan de financement non équilibré : les recettes ne sont pas égales aux dépenses")</f>
        <v>ok</v>
      </c>
      <c r="G43" s="5"/>
      <c r="H43" s="5"/>
      <c r="I43" s="5"/>
      <c r="J43" s="5"/>
      <c r="K43" s="5"/>
      <c r="L43" s="7"/>
      <c r="M43" s="160"/>
      <c r="N43" s="160"/>
    </row>
    <row r="44" spans="1:14" x14ac:dyDescent="0.25">
      <c r="A44" s="3"/>
      <c r="B44" s="5"/>
      <c r="C44" s="5"/>
      <c r="D44" s="5"/>
      <c r="E44" s="5"/>
      <c r="F44" s="5"/>
      <c r="G44" s="5"/>
      <c r="H44" s="5"/>
      <c r="I44" s="5"/>
      <c r="J44" s="5"/>
      <c r="K44" s="5"/>
      <c r="L44" s="7"/>
      <c r="M44" s="160"/>
      <c r="N44" s="160"/>
    </row>
    <row r="45" spans="1:14" x14ac:dyDescent="0.25">
      <c r="A45" s="3"/>
      <c r="B45" s="5"/>
      <c r="C45" s="5"/>
      <c r="D45" s="5"/>
      <c r="E45" s="5"/>
      <c r="F45" s="5"/>
      <c r="G45" s="5"/>
      <c r="H45" s="5"/>
      <c r="I45" s="5"/>
      <c r="J45" s="5"/>
      <c r="K45" s="5"/>
      <c r="L45" s="7"/>
      <c r="M45" s="160"/>
      <c r="N45" s="160"/>
    </row>
    <row r="46" spans="1:14" x14ac:dyDescent="0.25">
      <c r="A46" s="3"/>
      <c r="B46" s="5"/>
      <c r="C46" s="5"/>
      <c r="D46" s="5"/>
      <c r="E46" s="5"/>
      <c r="F46" s="5"/>
      <c r="G46" s="5"/>
      <c r="H46" s="5"/>
      <c r="I46" s="5"/>
      <c r="J46" s="5"/>
      <c r="K46" s="5"/>
      <c r="L46" s="7"/>
      <c r="M46" s="160"/>
      <c r="N46" s="160"/>
    </row>
    <row r="47" spans="1:14" x14ac:dyDescent="0.25">
      <c r="A47" s="3"/>
      <c r="B47" s="5"/>
      <c r="C47" s="5"/>
      <c r="D47" s="5"/>
      <c r="E47" s="5"/>
      <c r="F47" s="5"/>
      <c r="G47" s="5"/>
      <c r="H47" s="5"/>
      <c r="I47" s="5"/>
      <c r="J47" s="5"/>
      <c r="K47" s="5"/>
      <c r="L47" s="7"/>
      <c r="M47" s="160"/>
      <c r="N47" s="160"/>
    </row>
    <row r="48" spans="1:14" x14ac:dyDescent="0.25">
      <c r="A48" s="3"/>
      <c r="B48" s="5"/>
      <c r="C48" s="5"/>
      <c r="D48" s="5"/>
      <c r="E48" s="5"/>
      <c r="F48" s="5"/>
      <c r="G48" s="5"/>
      <c r="H48" s="5"/>
      <c r="I48" s="5"/>
      <c r="J48" s="5"/>
      <c r="K48" s="5"/>
      <c r="L48" s="7"/>
      <c r="M48" s="160"/>
      <c r="N48" s="160"/>
    </row>
    <row r="49" spans="1:14" x14ac:dyDescent="0.25">
      <c r="A49" s="3"/>
      <c r="B49" s="5"/>
      <c r="C49" s="5"/>
      <c r="D49" s="5"/>
      <c r="E49" s="5"/>
      <c r="F49" s="5"/>
      <c r="G49" s="5"/>
      <c r="H49" s="5"/>
      <c r="I49" s="5"/>
      <c r="J49" s="5"/>
      <c r="K49" s="5"/>
      <c r="L49" s="7"/>
      <c r="M49" s="160"/>
      <c r="N49" s="160"/>
    </row>
    <row r="50" spans="1:14" x14ac:dyDescent="0.25">
      <c r="A50" s="3"/>
      <c r="B50" s="5"/>
      <c r="C50" s="5"/>
      <c r="D50" s="5"/>
      <c r="E50" s="5"/>
      <c r="F50" s="5"/>
      <c r="G50" s="5"/>
      <c r="H50" s="5"/>
      <c r="I50" s="5"/>
      <c r="J50" s="5"/>
      <c r="K50" s="5"/>
      <c r="L50" s="7"/>
      <c r="M50" s="160"/>
      <c r="N50" s="160"/>
    </row>
    <row r="51" spans="1:14" x14ac:dyDescent="0.25">
      <c r="A51" s="3"/>
      <c r="B51" s="5"/>
      <c r="C51" s="5"/>
      <c r="D51" s="5"/>
      <c r="E51" s="5"/>
      <c r="F51" s="5"/>
      <c r="G51" s="5"/>
      <c r="H51" s="5"/>
      <c r="I51" s="5"/>
      <c r="J51" s="5"/>
      <c r="K51" s="5"/>
      <c r="L51" s="7"/>
      <c r="M51" s="160"/>
      <c r="N51" s="160"/>
    </row>
    <row r="52" spans="1:14" x14ac:dyDescent="0.25">
      <c r="A52" s="3"/>
      <c r="B52" s="5"/>
      <c r="C52" s="5"/>
      <c r="D52" s="5"/>
      <c r="E52" s="5"/>
      <c r="F52" s="5"/>
      <c r="G52" s="5"/>
      <c r="H52" s="5"/>
      <c r="I52" s="5"/>
      <c r="J52" s="5"/>
      <c r="K52" s="5"/>
      <c r="L52" s="7"/>
      <c r="M52" s="160"/>
      <c r="N52" s="160"/>
    </row>
    <row r="53" spans="1:14" ht="15.75" thickBot="1" x14ac:dyDescent="0.3">
      <c r="A53" s="3"/>
      <c r="B53" s="5"/>
      <c r="C53" s="5"/>
      <c r="D53" s="5"/>
      <c r="E53" s="5"/>
      <c r="F53" s="5"/>
      <c r="G53" s="5"/>
      <c r="H53" s="5"/>
      <c r="I53" s="5"/>
      <c r="J53" s="5"/>
      <c r="K53" s="5"/>
      <c r="L53" s="7"/>
      <c r="M53" s="160"/>
      <c r="N53" s="160"/>
    </row>
    <row r="54" spans="1:14" ht="30" customHeight="1" thickBot="1" x14ac:dyDescent="0.3">
      <c r="A54" s="3"/>
      <c r="B54" s="188" t="s">
        <v>321</v>
      </c>
      <c r="C54" s="189"/>
      <c r="D54" s="189"/>
      <c r="E54" s="189"/>
      <c r="F54" s="189"/>
      <c r="G54" s="190"/>
      <c r="H54" s="190"/>
      <c r="I54" s="190"/>
      <c r="J54" s="190"/>
      <c r="K54" s="191"/>
      <c r="L54" s="7"/>
      <c r="M54" s="160"/>
      <c r="N54" s="160"/>
    </row>
    <row r="55" spans="1:14" x14ac:dyDescent="0.25">
      <c r="A55" s="3"/>
      <c r="B55" s="5"/>
      <c r="C55" s="5"/>
      <c r="D55" s="5"/>
      <c r="E55" s="5"/>
      <c r="F55" s="5"/>
      <c r="G55" s="5"/>
      <c r="H55" s="5"/>
      <c r="I55" s="5"/>
      <c r="J55" s="5"/>
      <c r="K55" s="5"/>
      <c r="L55" s="7"/>
      <c r="M55" s="160"/>
      <c r="N55" s="160"/>
    </row>
    <row r="56" spans="1:14" ht="36" customHeight="1" x14ac:dyDescent="0.25">
      <c r="A56" s="3"/>
      <c r="B56" s="613" t="s">
        <v>384</v>
      </c>
      <c r="C56" s="613"/>
      <c r="D56" s="613"/>
      <c r="E56" s="779"/>
      <c r="F56" s="537"/>
      <c r="G56" s="5"/>
      <c r="H56" s="5"/>
      <c r="I56" s="5"/>
      <c r="J56" s="5"/>
      <c r="K56" s="5"/>
      <c r="L56" s="7"/>
      <c r="M56" s="160"/>
      <c r="N56" s="160"/>
    </row>
    <row r="57" spans="1:14" x14ac:dyDescent="0.25">
      <c r="A57" s="3"/>
      <c r="B57" s="5"/>
      <c r="C57" s="5"/>
      <c r="D57" s="5"/>
      <c r="E57" s="5"/>
      <c r="F57" s="5"/>
      <c r="G57" s="5"/>
      <c r="H57" s="5"/>
      <c r="I57" s="5"/>
      <c r="J57" s="5"/>
      <c r="K57" s="5"/>
      <c r="L57" s="7"/>
      <c r="M57" s="160"/>
      <c r="N57" s="160"/>
    </row>
    <row r="58" spans="1:14" ht="75" customHeight="1" x14ac:dyDescent="0.25">
      <c r="A58" s="3"/>
      <c r="B58" s="5" t="s">
        <v>322</v>
      </c>
      <c r="C58" s="5"/>
      <c r="D58" s="5"/>
      <c r="E58" s="5"/>
      <c r="F58" s="637"/>
      <c r="G58" s="638"/>
      <c r="H58" s="638"/>
      <c r="I58" s="638"/>
      <c r="J58" s="638"/>
      <c r="K58" s="639"/>
      <c r="L58" s="7"/>
      <c r="M58" s="160"/>
      <c r="N58" s="160"/>
    </row>
    <row r="59" spans="1:14" x14ac:dyDescent="0.25">
      <c r="A59" s="3"/>
      <c r="B59" s="5"/>
      <c r="C59" s="5"/>
      <c r="D59" s="5"/>
      <c r="E59" s="5"/>
      <c r="F59" s="5"/>
      <c r="G59" s="5"/>
      <c r="H59" s="5"/>
      <c r="I59" s="5"/>
      <c r="J59" s="5"/>
      <c r="K59" s="5"/>
      <c r="L59" s="7"/>
      <c r="M59" s="160"/>
      <c r="N59" s="160"/>
    </row>
    <row r="60" spans="1:14" ht="75" customHeight="1" x14ac:dyDescent="0.25">
      <c r="A60" s="3"/>
      <c r="B60" s="613" t="s">
        <v>399</v>
      </c>
      <c r="C60" s="613"/>
      <c r="D60" s="613"/>
      <c r="E60" s="779"/>
      <c r="F60" s="637"/>
      <c r="G60" s="638"/>
      <c r="H60" s="638"/>
      <c r="I60" s="638"/>
      <c r="J60" s="638"/>
      <c r="K60" s="639"/>
      <c r="L60" s="7"/>
      <c r="M60" s="160"/>
      <c r="N60" s="160"/>
    </row>
    <row r="61" spans="1:14" x14ac:dyDescent="0.25">
      <c r="A61" s="3"/>
      <c r="B61" s="5"/>
      <c r="C61" s="5"/>
      <c r="D61" s="5"/>
      <c r="E61" s="5"/>
      <c r="F61" s="5"/>
      <c r="G61" s="5"/>
      <c r="H61" s="5"/>
      <c r="I61" s="5"/>
      <c r="J61" s="5"/>
      <c r="K61" s="5"/>
      <c r="L61" s="7"/>
      <c r="M61" s="160"/>
      <c r="N61" s="160"/>
    </row>
    <row r="62" spans="1:14" x14ac:dyDescent="0.25">
      <c r="A62" s="3"/>
      <c r="B62" s="5"/>
      <c r="C62" s="5"/>
      <c r="D62" s="5"/>
      <c r="E62" s="5"/>
      <c r="F62" s="5"/>
      <c r="G62" s="5"/>
      <c r="H62" s="5"/>
      <c r="I62" s="5"/>
      <c r="J62" s="5"/>
      <c r="K62" s="5"/>
      <c r="L62" s="7"/>
      <c r="M62" s="160"/>
      <c r="N62" s="160"/>
    </row>
    <row r="63" spans="1:14" x14ac:dyDescent="0.25">
      <c r="A63" s="3"/>
      <c r="B63" s="5"/>
      <c r="C63" s="5"/>
      <c r="D63" s="5"/>
      <c r="E63" s="5"/>
      <c r="F63" s="5"/>
      <c r="G63" s="5"/>
      <c r="H63" s="5"/>
      <c r="I63" s="5"/>
      <c r="J63" s="5"/>
      <c r="K63" s="5"/>
      <c r="L63" s="7"/>
      <c r="M63" s="160"/>
      <c r="N63" s="160"/>
    </row>
    <row r="64" spans="1:14" ht="21" customHeight="1" x14ac:dyDescent="0.25">
      <c r="A64" s="3"/>
      <c r="B64" s="158"/>
      <c r="C64" s="158"/>
      <c r="D64" s="158"/>
      <c r="E64" s="158"/>
      <c r="F64" s="158"/>
      <c r="G64" s="164"/>
      <c r="H64" s="164"/>
      <c r="I64" s="164"/>
      <c r="J64" s="164"/>
      <c r="K64" s="164"/>
      <c r="L64" s="7"/>
      <c r="M64" s="163"/>
      <c r="N64" s="163"/>
    </row>
    <row r="65" spans="1:14" ht="15.75" thickBot="1" x14ac:dyDescent="0.3">
      <c r="A65" s="142"/>
      <c r="B65" s="167"/>
      <c r="C65" s="167"/>
      <c r="D65" s="167"/>
      <c r="E65" s="167"/>
      <c r="F65" s="167"/>
      <c r="G65" s="167"/>
      <c r="H65" s="167"/>
      <c r="I65" s="167"/>
      <c r="J65" s="167"/>
      <c r="K65" s="167"/>
      <c r="L65" s="527" t="str">
        <f>LEFT('0_Accueil'!$H$1,29)</f>
        <v>Version 2022.02.01.ARS PDL.PH</v>
      </c>
      <c r="M65" s="160"/>
      <c r="N65" s="160"/>
    </row>
    <row r="66" spans="1:14" x14ac:dyDescent="0.25"/>
    <row r="67" spans="1:14" hidden="1" x14ac:dyDescent="0.25"/>
    <row r="68" spans="1:14" hidden="1" x14ac:dyDescent="0.25"/>
    <row r="69" spans="1:14" hidden="1" x14ac:dyDescent="0.25"/>
    <row r="70" spans="1:14" hidden="1" x14ac:dyDescent="0.25"/>
    <row r="71" spans="1:14" hidden="1" x14ac:dyDescent="0.25"/>
    <row r="72" spans="1:14" hidden="1" x14ac:dyDescent="0.25"/>
    <row r="73" spans="1:14" hidden="1" x14ac:dyDescent="0.25"/>
    <row r="74" spans="1:14" hidden="1" x14ac:dyDescent="0.25"/>
    <row r="75" spans="1:14" hidden="1" x14ac:dyDescent="0.25"/>
    <row r="76" spans="1:14" hidden="1" x14ac:dyDescent="0.25"/>
    <row r="77" spans="1:14" hidden="1" x14ac:dyDescent="0.25"/>
    <row r="78" spans="1:14" hidden="1" x14ac:dyDescent="0.25"/>
    <row r="79" spans="1:14" hidden="1" x14ac:dyDescent="0.25"/>
    <row r="80" spans="1:1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sheetData>
  <sheetProtection password="B84E" sheet="1" objects="1" scenarios="1"/>
  <mergeCells count="12">
    <mergeCell ref="F58:K58"/>
    <mergeCell ref="B56:E56"/>
    <mergeCell ref="I28:J28"/>
    <mergeCell ref="F60:K60"/>
    <mergeCell ref="B60:E60"/>
    <mergeCell ref="F34:I34"/>
    <mergeCell ref="B43:C43"/>
    <mergeCell ref="C11:K11"/>
    <mergeCell ref="B28:C28"/>
    <mergeCell ref="B33:C33"/>
    <mergeCell ref="B40:C40"/>
    <mergeCell ref="B41:C41"/>
  </mergeCells>
  <conditionalFormatting sqref="F43:I43">
    <cfRule type="expression" dxfId="3" priority="4">
      <formula>IF($F43&lt;&gt;"ok",1)</formula>
    </cfRule>
  </conditionalFormatting>
  <conditionalFormatting sqref="F40:I40">
    <cfRule type="expression" dxfId="2" priority="3">
      <formula>IF($F40&lt;&gt;"ok",1)</formula>
    </cfRule>
  </conditionalFormatting>
  <conditionalFormatting sqref="F34">
    <cfRule type="expression" dxfId="1" priority="2">
      <formula>IF($F34&lt;&gt;"",1)</formula>
    </cfRule>
  </conditionalFormatting>
  <conditionalFormatting sqref="F33:I33">
    <cfRule type="expression" dxfId="0" priority="1">
      <formula>IF($F33&lt;&gt;"",1)</formula>
    </cfRule>
  </conditionalFormatting>
  <printOptions horizontalCentered="1"/>
  <pageMargins left="0.23622047244094491" right="0.23622047244094491" top="0.74803149606299213" bottom="0.74803149606299213" header="0.31496062992125984" footer="0.31496062992125984"/>
  <pageSetup paperSize="9" scale="76" fitToHeight="0" orientation="landscape" r:id="rId1"/>
  <headerFooter>
    <oddFooter>&amp;L&amp;D&amp;C- Page &amp;P / &amp;N -
&amp;R&amp;8
&amp;Z&amp;F</oddFooter>
  </headerFooter>
  <rowBreaks count="2" manualBreakCount="2">
    <brk id="24" max="10" man="1"/>
    <brk id="52" max="10"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listes!$S$5:$S$10</xm:f>
          </x14:formula1>
          <xm:sqref>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showGridLines="0" showRowColHeaders="0" tabSelected="1" zoomScaleNormal="100" zoomScaleSheetLayoutView="80" workbookViewId="0"/>
  </sheetViews>
  <sheetFormatPr baseColWidth="10" defaultColWidth="0" defaultRowHeight="15" customHeight="1" zeroHeight="1" x14ac:dyDescent="0.25"/>
  <cols>
    <col min="1" max="2" width="2.7109375" style="9" customWidth="1"/>
    <col min="3" max="3" width="5.7109375" style="9" customWidth="1"/>
    <col min="4" max="4" width="30.7109375" style="9" customWidth="1"/>
    <col min="5" max="5" width="100.7109375" style="9" customWidth="1"/>
    <col min="6" max="8" width="10.7109375" style="9" customWidth="1"/>
    <col min="9" max="10" width="2.7109375" style="9" customWidth="1"/>
    <col min="11" max="11" width="11.42578125" style="9" hidden="1" customWidth="1"/>
    <col min="12" max="21" width="0" style="9" hidden="1" customWidth="1"/>
    <col min="22" max="16384" width="11.42578125" style="9" hidden="1"/>
  </cols>
  <sheetData>
    <row r="1" spans="1:11" s="31" customFormat="1" ht="11.25" x14ac:dyDescent="0.25">
      <c r="A1" s="95"/>
      <c r="B1" s="96"/>
      <c r="C1" s="96"/>
      <c r="D1" s="96"/>
      <c r="E1" s="96"/>
      <c r="F1" s="96"/>
      <c r="G1" s="96"/>
      <c r="H1" s="97" t="s">
        <v>521</v>
      </c>
      <c r="I1" s="98"/>
    </row>
    <row r="2" spans="1:11" s="428" customFormat="1" ht="18" customHeight="1" x14ac:dyDescent="0.25">
      <c r="A2" s="336" t="str">
        <f>"Demande d’aide à l’investissement immobilier - Année "&amp;listes!$B$5</f>
        <v>Demande d’aide à l’investissement immobilier - Année 2022</v>
      </c>
      <c r="B2" s="445"/>
      <c r="C2" s="445"/>
      <c r="D2" s="445"/>
      <c r="E2" s="445"/>
      <c r="F2" s="445"/>
      <c r="G2" s="445"/>
      <c r="H2" s="445"/>
      <c r="I2" s="446"/>
      <c r="J2" s="447"/>
      <c r="K2" s="447"/>
    </row>
    <row r="3" spans="1:11" s="432" customFormat="1" ht="18" customHeight="1" thickBot="1" x14ac:dyDescent="0.3">
      <c r="A3" s="330" t="s">
        <v>277</v>
      </c>
      <c r="B3" s="349"/>
      <c r="C3" s="349"/>
      <c r="D3" s="349"/>
      <c r="E3" s="349"/>
      <c r="F3" s="349"/>
      <c r="G3" s="349"/>
      <c r="H3" s="349"/>
      <c r="I3" s="174"/>
      <c r="J3" s="161"/>
      <c r="K3" s="161"/>
    </row>
    <row r="4" spans="1:11" ht="6" customHeight="1" x14ac:dyDescent="0.25">
      <c r="A4" s="466"/>
      <c r="B4" s="514"/>
      <c r="C4" s="514"/>
      <c r="D4" s="514"/>
      <c r="E4" s="514"/>
      <c r="F4" s="514"/>
      <c r="G4" s="514"/>
      <c r="H4" s="514"/>
      <c r="I4" s="467"/>
      <c r="J4" s="160"/>
      <c r="K4" s="160"/>
    </row>
    <row r="5" spans="1:11" ht="30" customHeight="1" x14ac:dyDescent="0.25">
      <c r="A5" s="468"/>
      <c r="B5" s="606" t="s">
        <v>504</v>
      </c>
      <c r="C5" s="606"/>
      <c r="D5" s="606"/>
      <c r="E5" s="606"/>
      <c r="F5" s="606"/>
      <c r="G5" s="606"/>
      <c r="H5" s="606"/>
      <c r="I5" s="469"/>
      <c r="J5" s="160"/>
      <c r="K5" s="160"/>
    </row>
    <row r="6" spans="1:11" ht="21" customHeight="1" x14ac:dyDescent="0.25">
      <c r="A6" s="468"/>
      <c r="B6" s="607" t="s">
        <v>297</v>
      </c>
      <c r="C6" s="607"/>
      <c r="D6" s="607"/>
      <c r="E6" s="607"/>
      <c r="F6" s="607"/>
      <c r="G6" s="607"/>
      <c r="H6" s="607"/>
      <c r="I6" s="469"/>
      <c r="J6" s="160"/>
      <c r="K6" s="160"/>
    </row>
    <row r="7" spans="1:11" ht="21" customHeight="1" x14ac:dyDescent="0.25">
      <c r="A7" s="468"/>
      <c r="B7" s="608" t="str">
        <f>"avant la date limite du "&amp;listes!$C$5&amp;"."</f>
        <v>avant la date limite du 31 août 2022.</v>
      </c>
      <c r="C7" s="608"/>
      <c r="D7" s="608"/>
      <c r="E7" s="608"/>
      <c r="F7" s="608"/>
      <c r="G7" s="608"/>
      <c r="H7" s="608"/>
      <c r="I7" s="469"/>
      <c r="J7" s="160"/>
      <c r="K7" s="160"/>
    </row>
    <row r="8" spans="1:11" ht="30" customHeight="1" x14ac:dyDescent="0.25">
      <c r="A8" s="468"/>
      <c r="B8" s="606" t="s">
        <v>340</v>
      </c>
      <c r="C8" s="606"/>
      <c r="D8" s="606"/>
      <c r="E8" s="606"/>
      <c r="F8" s="606"/>
      <c r="G8" s="606"/>
      <c r="H8" s="606"/>
      <c r="I8" s="469"/>
      <c r="J8" s="160"/>
      <c r="K8" s="160"/>
    </row>
    <row r="9" spans="1:11" ht="60" customHeight="1" x14ac:dyDescent="0.25">
      <c r="A9" s="468"/>
      <c r="B9" s="606" t="s">
        <v>341</v>
      </c>
      <c r="C9" s="606"/>
      <c r="D9" s="606"/>
      <c r="E9" s="606"/>
      <c r="F9" s="606"/>
      <c r="G9" s="606"/>
      <c r="H9" s="606"/>
      <c r="I9" s="469"/>
      <c r="J9" s="160"/>
      <c r="K9" s="160"/>
    </row>
    <row r="10" spans="1:11" ht="105" customHeight="1" x14ac:dyDescent="0.25">
      <c r="A10" s="468"/>
      <c r="B10" s="606" t="s">
        <v>505</v>
      </c>
      <c r="C10" s="606"/>
      <c r="D10" s="606"/>
      <c r="E10" s="606"/>
      <c r="F10" s="606"/>
      <c r="G10" s="606"/>
      <c r="H10" s="606"/>
      <c r="I10" s="469"/>
      <c r="J10" s="160"/>
      <c r="K10" s="160"/>
    </row>
    <row r="11" spans="1:11" ht="6" customHeight="1" thickBot="1" x14ac:dyDescent="0.3">
      <c r="A11" s="470"/>
      <c r="B11" s="475"/>
      <c r="C11" s="475"/>
      <c r="D11" s="475"/>
      <c r="E11" s="475"/>
      <c r="F11" s="475"/>
      <c r="G11" s="475"/>
      <c r="H11" s="475"/>
      <c r="I11" s="471"/>
      <c r="J11" s="160"/>
      <c r="K11" s="160"/>
    </row>
    <row r="12" spans="1:11" x14ac:dyDescent="0.25">
      <c r="A12" s="3"/>
      <c r="B12" s="5"/>
      <c r="C12" s="5"/>
      <c r="D12" s="5"/>
      <c r="E12" s="5"/>
      <c r="F12" s="5"/>
      <c r="G12" s="5"/>
      <c r="H12" s="5"/>
      <c r="I12" s="7"/>
      <c r="J12" s="160"/>
      <c r="K12" s="160"/>
    </row>
    <row r="13" spans="1:11" ht="60" customHeight="1" x14ac:dyDescent="0.25">
      <c r="A13" s="3"/>
      <c r="B13" s="5"/>
      <c r="C13" s="5"/>
      <c r="D13" s="5"/>
      <c r="E13" s="5"/>
      <c r="F13" s="5"/>
      <c r="G13" s="5"/>
      <c r="H13" s="5"/>
      <c r="I13" s="7"/>
      <c r="J13" s="160"/>
      <c r="K13" s="160"/>
    </row>
    <row r="14" spans="1:11" hidden="1" x14ac:dyDescent="0.25">
      <c r="A14" s="3"/>
      <c r="B14" s="5"/>
      <c r="C14" s="5"/>
      <c r="D14" s="5"/>
      <c r="E14" s="5"/>
      <c r="F14" s="5"/>
      <c r="G14" s="5"/>
      <c r="H14" s="5"/>
      <c r="I14" s="7"/>
      <c r="J14" s="160"/>
      <c r="K14" s="160"/>
    </row>
    <row r="15" spans="1:11" ht="30" hidden="1" customHeight="1" thickBot="1" x14ac:dyDescent="0.3">
      <c r="A15" s="3"/>
      <c r="B15" s="188" t="s">
        <v>279</v>
      </c>
      <c r="C15" s="189"/>
      <c r="D15" s="189"/>
      <c r="E15" s="189"/>
      <c r="F15" s="190"/>
      <c r="G15" s="190"/>
      <c r="H15" s="191"/>
      <c r="I15" s="7"/>
      <c r="J15" s="160"/>
      <c r="K15" s="160"/>
    </row>
    <row r="16" spans="1:11" hidden="1" x14ac:dyDescent="0.25">
      <c r="A16" s="3"/>
      <c r="B16" s="5"/>
      <c r="C16" s="5"/>
      <c r="D16" s="5"/>
      <c r="E16" s="5"/>
      <c r="F16" s="5"/>
      <c r="G16" s="5"/>
      <c r="H16" s="5"/>
      <c r="I16" s="7"/>
      <c r="J16" s="160"/>
      <c r="K16" s="160"/>
    </row>
    <row r="17" spans="1:11" x14ac:dyDescent="0.25">
      <c r="A17" s="3"/>
      <c r="B17" s="5"/>
      <c r="C17" s="5"/>
      <c r="D17" s="5"/>
      <c r="E17" s="5"/>
      <c r="F17" s="5"/>
      <c r="G17" s="5"/>
      <c r="H17" s="5"/>
      <c r="I17" s="7"/>
      <c r="J17" s="160"/>
      <c r="K17" s="160"/>
    </row>
    <row r="18" spans="1:11" x14ac:dyDescent="0.25">
      <c r="A18" s="3"/>
      <c r="B18" s="5"/>
      <c r="C18" s="5"/>
      <c r="D18" s="605" t="s">
        <v>400</v>
      </c>
      <c r="E18" s="605"/>
      <c r="F18" s="5"/>
      <c r="G18" s="5"/>
      <c r="H18" s="5"/>
      <c r="I18" s="7"/>
      <c r="J18" s="160"/>
      <c r="K18" s="160"/>
    </row>
    <row r="19" spans="1:11" ht="105" customHeight="1" x14ac:dyDescent="0.25">
      <c r="A19" s="3"/>
      <c r="B19" s="5"/>
      <c r="C19" s="5"/>
      <c r="D19" s="5"/>
      <c r="E19" s="5"/>
      <c r="F19" s="5"/>
      <c r="G19" s="5"/>
      <c r="H19" s="5"/>
      <c r="I19" s="7"/>
      <c r="J19" s="160"/>
      <c r="K19" s="160"/>
    </row>
    <row r="20" spans="1:11" ht="15" customHeight="1" x14ac:dyDescent="0.25">
      <c r="A20" s="3"/>
      <c r="B20" s="5"/>
      <c r="C20" s="5"/>
      <c r="D20" s="5"/>
      <c r="E20" s="5"/>
      <c r="F20" s="5"/>
      <c r="G20" s="5"/>
      <c r="H20" s="5"/>
      <c r="I20" s="7"/>
      <c r="J20" s="160"/>
      <c r="K20" s="160"/>
    </row>
    <row r="21" spans="1:11" ht="15.75" thickBot="1" x14ac:dyDescent="0.3">
      <c r="A21" s="142"/>
      <c r="B21" s="167"/>
      <c r="C21" s="167"/>
      <c r="D21" s="167"/>
      <c r="E21" s="167"/>
      <c r="F21" s="167"/>
      <c r="G21" s="167"/>
      <c r="H21" s="167"/>
      <c r="I21" s="26"/>
      <c r="J21" s="160"/>
      <c r="K21" s="160"/>
    </row>
    <row r="22" spans="1:11" x14ac:dyDescent="0.25"/>
    <row r="23" spans="1:11" hidden="1" x14ac:dyDescent="0.25"/>
    <row r="24" spans="1:11" hidden="1" x14ac:dyDescent="0.25"/>
    <row r="25" spans="1:11" hidden="1" x14ac:dyDescent="0.25"/>
    <row r="26" spans="1:11" ht="15" hidden="1" customHeight="1" x14ac:dyDescent="0.25"/>
    <row r="27" spans="1:11" ht="15" hidden="1" customHeight="1" x14ac:dyDescent="0.25"/>
    <row r="28" spans="1:11" ht="15" hidden="1" customHeight="1" x14ac:dyDescent="0.25"/>
    <row r="29" spans="1:11" ht="15" hidden="1" customHeight="1" x14ac:dyDescent="0.25"/>
    <row r="30" spans="1:11" ht="15" hidden="1" customHeight="1" x14ac:dyDescent="0.25"/>
    <row r="31" spans="1:11" ht="15" hidden="1" customHeight="1" x14ac:dyDescent="0.25"/>
    <row r="32" spans="1:1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sheetData>
  <sheetProtection password="B84E" sheet="1" objects="1" scenarios="1"/>
  <mergeCells count="7">
    <mergeCell ref="D18:E18"/>
    <mergeCell ref="B5:H5"/>
    <mergeCell ref="B8:H8"/>
    <mergeCell ref="B10:H10"/>
    <mergeCell ref="B9:H9"/>
    <mergeCell ref="B6:H6"/>
    <mergeCell ref="B7:H7"/>
  </mergeCells>
  <printOptions horizontalCentered="1"/>
  <pageMargins left="0.23622047244094491" right="0.23622047244094491" top="0.74803149606299213" bottom="0.74803149606299213" header="0.31496062992125984" footer="0.31496062992125984"/>
  <pageSetup paperSize="9" scale="80" fitToHeight="0" orientation="landscape" r:id="rId1"/>
  <headerFooter>
    <oddFooter>&amp;L&amp;D&amp;C- Page &amp;P / &amp;N -
&amp;R&amp;8
&amp;Z&amp;F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102"/>
  <sheetViews>
    <sheetView showGridLines="0" showRowColHeaders="0" zoomScaleNormal="100" zoomScaleSheetLayoutView="85" workbookViewId="0">
      <pane ySplit="5" topLeftCell="A6" activePane="bottomLeft" state="frozen"/>
      <selection pane="bottomLeft" activeCell="A6" sqref="A6"/>
    </sheetView>
  </sheetViews>
  <sheetFormatPr baseColWidth="10" defaultColWidth="0" defaultRowHeight="15" customHeight="1" zeroHeight="1" x14ac:dyDescent="0.25"/>
  <cols>
    <col min="1" max="1" width="2.7109375" style="9" customWidth="1"/>
    <col min="2" max="3" width="5.7109375" style="9" customWidth="1"/>
    <col min="4" max="4" width="20.7109375" style="9" customWidth="1"/>
    <col min="5" max="6" width="30.7109375" style="9" customWidth="1"/>
    <col min="7" max="8" width="20.7109375" style="9" customWidth="1"/>
    <col min="9" max="9" width="50.7109375" style="9" customWidth="1"/>
    <col min="10" max="11" width="2.7109375" style="9" customWidth="1"/>
    <col min="12" max="12" width="11.42578125" style="9" hidden="1" customWidth="1"/>
    <col min="13" max="22" width="0" style="9" hidden="1" customWidth="1"/>
    <col min="23" max="16384" width="11.42578125" style="9" hidden="1"/>
  </cols>
  <sheetData>
    <row r="1" spans="1:12" s="428" customFormat="1" ht="23.25" x14ac:dyDescent="0.25">
      <c r="A1" s="333" t="s">
        <v>298</v>
      </c>
      <c r="B1" s="348"/>
      <c r="C1" s="348"/>
      <c r="D1" s="348"/>
      <c r="E1" s="348"/>
      <c r="F1" s="348"/>
      <c r="G1" s="348"/>
      <c r="H1" s="348"/>
      <c r="I1" s="348"/>
      <c r="J1" s="426"/>
    </row>
    <row r="2" spans="1:12" s="432" customFormat="1" ht="21.75" thickBot="1" x14ac:dyDescent="0.3">
      <c r="A2" s="330" t="s">
        <v>256</v>
      </c>
      <c r="B2" s="349"/>
      <c r="C2" s="349"/>
      <c r="D2" s="349"/>
      <c r="E2" s="349"/>
      <c r="F2" s="349"/>
      <c r="G2" s="349"/>
      <c r="H2" s="349"/>
      <c r="I2" s="349"/>
      <c r="J2" s="174"/>
      <c r="K2" s="161"/>
      <c r="L2" s="161"/>
    </row>
    <row r="3" spans="1:12" ht="6" customHeight="1" x14ac:dyDescent="0.25">
      <c r="A3" s="141"/>
      <c r="B3" s="168"/>
      <c r="C3" s="168"/>
      <c r="D3" s="341"/>
      <c r="E3" s="168"/>
      <c r="F3" s="168"/>
      <c r="G3" s="168"/>
      <c r="H3" s="168"/>
      <c r="I3" s="168"/>
      <c r="J3" s="169"/>
      <c r="K3" s="160"/>
      <c r="L3" s="160"/>
    </row>
    <row r="4" spans="1:12" ht="114" customHeight="1" x14ac:dyDescent="0.25">
      <c r="A4" s="3"/>
      <c r="B4" s="164"/>
      <c r="C4" s="164"/>
      <c r="D4" s="165"/>
      <c r="E4" s="164"/>
      <c r="F4" s="164"/>
      <c r="G4" s="164"/>
      <c r="H4" s="164"/>
      <c r="I4" s="164"/>
      <c r="J4" s="7"/>
      <c r="K4" s="160"/>
      <c r="L4" s="160"/>
    </row>
    <row r="5" spans="1:12" ht="6" customHeight="1" thickBot="1" x14ac:dyDescent="0.3">
      <c r="A5" s="142"/>
      <c r="B5" s="167"/>
      <c r="C5" s="167"/>
      <c r="D5" s="565"/>
      <c r="E5" s="167"/>
      <c r="F5" s="167"/>
      <c r="G5" s="167"/>
      <c r="H5" s="167"/>
      <c r="I5" s="167"/>
      <c r="J5" s="26"/>
      <c r="K5" s="160"/>
      <c r="L5" s="160"/>
    </row>
    <row r="6" spans="1:12" x14ac:dyDescent="0.25">
      <c r="A6" s="3"/>
      <c r="B6" s="164"/>
      <c r="C6" s="164"/>
      <c r="D6" s="164"/>
      <c r="E6" s="164"/>
      <c r="F6" s="164"/>
      <c r="G6" s="164"/>
      <c r="H6" s="164"/>
      <c r="I6" s="164"/>
      <c r="J6" s="7"/>
      <c r="K6" s="160"/>
      <c r="L6" s="160"/>
    </row>
    <row r="7" spans="1:12" x14ac:dyDescent="0.25">
      <c r="A7" s="3"/>
      <c r="B7" s="5" t="s">
        <v>507</v>
      </c>
      <c r="C7" s="5"/>
      <c r="D7" s="5"/>
      <c r="E7" s="5"/>
      <c r="F7" s="5"/>
      <c r="G7" s="5"/>
      <c r="H7" s="5"/>
      <c r="I7" s="5"/>
      <c r="J7" s="7"/>
      <c r="K7" s="160"/>
      <c r="L7" s="160"/>
    </row>
    <row r="8" spans="1:12" x14ac:dyDescent="0.25">
      <c r="A8" s="3"/>
      <c r="B8" s="5" t="s">
        <v>506</v>
      </c>
      <c r="C8" s="5"/>
      <c r="D8" s="5"/>
      <c r="E8" s="5"/>
      <c r="F8" s="5"/>
      <c r="G8" s="5"/>
      <c r="H8" s="5"/>
      <c r="I8" s="5"/>
      <c r="J8" s="7"/>
      <c r="K8" s="160"/>
      <c r="L8" s="160"/>
    </row>
    <row r="9" spans="1:12" ht="15.75" thickBot="1" x14ac:dyDescent="0.3">
      <c r="A9" s="3"/>
      <c r="B9" s="5"/>
      <c r="C9" s="5"/>
      <c r="D9" s="5"/>
      <c r="E9" s="5"/>
      <c r="F9" s="5"/>
      <c r="G9" s="5"/>
      <c r="H9" s="5"/>
      <c r="I9" s="5"/>
      <c r="J9" s="7"/>
      <c r="K9" s="160"/>
      <c r="L9" s="160"/>
    </row>
    <row r="10" spans="1:12" ht="30" customHeight="1" thickBot="1" x14ac:dyDescent="0.3">
      <c r="A10" s="3"/>
      <c r="B10" s="188" t="s">
        <v>257</v>
      </c>
      <c r="C10" s="189"/>
      <c r="D10" s="189"/>
      <c r="E10" s="189"/>
      <c r="F10" s="190"/>
      <c r="G10" s="190"/>
      <c r="H10" s="190"/>
      <c r="I10" s="191"/>
      <c r="J10" s="7"/>
      <c r="K10" s="160"/>
      <c r="L10" s="160"/>
    </row>
    <row r="11" spans="1:12" x14ac:dyDescent="0.25">
      <c r="A11" s="3"/>
      <c r="B11" s="344"/>
      <c r="C11" s="344"/>
      <c r="D11" s="344"/>
      <c r="E11" s="344"/>
      <c r="F11" s="129"/>
      <c r="G11" s="129"/>
      <c r="H11" s="129"/>
      <c r="I11" s="129"/>
      <c r="J11" s="7"/>
      <c r="K11" s="160"/>
      <c r="L11" s="160"/>
    </row>
    <row r="12" spans="1:12" ht="15.75" x14ac:dyDescent="0.25">
      <c r="A12" s="3"/>
      <c r="B12" s="251" t="s">
        <v>77</v>
      </c>
      <c r="C12" s="255"/>
      <c r="D12" s="255"/>
      <c r="E12" s="255"/>
      <c r="F12" s="185"/>
      <c r="G12" s="185"/>
      <c r="H12" s="185"/>
      <c r="I12" s="185"/>
      <c r="J12" s="7"/>
      <c r="K12" s="160"/>
      <c r="L12" s="160"/>
    </row>
    <row r="13" spans="1:12" x14ac:dyDescent="0.25">
      <c r="A13" s="3"/>
      <c r="B13" s="185"/>
      <c r="C13" s="185"/>
      <c r="D13" s="185"/>
      <c r="E13" s="185"/>
      <c r="F13" s="185"/>
      <c r="G13" s="185"/>
      <c r="H13" s="185"/>
      <c r="I13" s="185"/>
      <c r="J13" s="7"/>
      <c r="K13" s="160"/>
      <c r="L13" s="160"/>
    </row>
    <row r="14" spans="1:12" ht="30" customHeight="1" x14ac:dyDescent="0.25">
      <c r="A14" s="3"/>
      <c r="B14" s="256"/>
      <c r="C14" s="257" t="s">
        <v>235</v>
      </c>
      <c r="D14" s="258"/>
      <c r="E14" s="258"/>
      <c r="F14" s="185"/>
      <c r="G14" s="185"/>
      <c r="H14" s="185"/>
      <c r="I14" s="185"/>
      <c r="J14" s="7"/>
      <c r="K14" s="160"/>
      <c r="L14" s="160"/>
    </row>
    <row r="15" spans="1:12" x14ac:dyDescent="0.25">
      <c r="A15" s="3"/>
      <c r="B15" s="5"/>
      <c r="C15" s="235"/>
      <c r="D15" s="235" t="s">
        <v>408</v>
      </c>
      <c r="E15" s="252"/>
      <c r="F15" s="185"/>
      <c r="G15" s="185"/>
      <c r="H15" s="185"/>
      <c r="I15" s="185"/>
      <c r="J15" s="7"/>
      <c r="K15" s="160"/>
      <c r="L15" s="160"/>
    </row>
    <row r="16" spans="1:12" x14ac:dyDescent="0.25">
      <c r="A16" s="3"/>
      <c r="B16" s="252"/>
      <c r="C16" s="235"/>
      <c r="D16" s="235" t="s">
        <v>409</v>
      </c>
      <c r="E16" s="252"/>
      <c r="F16" s="185"/>
      <c r="G16" s="185"/>
      <c r="H16" s="185"/>
      <c r="I16" s="185"/>
      <c r="J16" s="7"/>
      <c r="K16" s="160"/>
      <c r="L16" s="160"/>
    </row>
    <row r="17" spans="1:12" x14ac:dyDescent="0.25">
      <c r="A17" s="3"/>
      <c r="B17" s="252"/>
      <c r="C17" s="235"/>
      <c r="D17" s="235" t="s">
        <v>475</v>
      </c>
      <c r="E17" s="252"/>
      <c r="F17" s="231"/>
      <c r="G17" s="231"/>
      <c r="H17" s="231"/>
      <c r="I17" s="231"/>
      <c r="J17" s="7"/>
      <c r="K17" s="160"/>
      <c r="L17" s="160"/>
    </row>
    <row r="18" spans="1:12" x14ac:dyDescent="0.25">
      <c r="A18" s="3"/>
      <c r="B18" s="252"/>
      <c r="C18" s="235"/>
      <c r="D18" s="235" t="s">
        <v>63</v>
      </c>
      <c r="E18" s="252"/>
      <c r="F18" s="231"/>
      <c r="G18" s="231"/>
      <c r="H18" s="231"/>
      <c r="I18" s="231"/>
      <c r="J18" s="7"/>
      <c r="K18" s="160"/>
      <c r="L18" s="160"/>
    </row>
    <row r="19" spans="1:12" x14ac:dyDescent="0.25">
      <c r="A19" s="3"/>
      <c r="B19" s="252"/>
      <c r="C19" s="235"/>
      <c r="D19" s="235" t="s">
        <v>64</v>
      </c>
      <c r="E19" s="252"/>
      <c r="F19" s="231"/>
      <c r="G19" s="231"/>
      <c r="H19" s="231"/>
      <c r="I19" s="231"/>
      <c r="J19" s="7"/>
      <c r="K19" s="160"/>
      <c r="L19" s="160"/>
    </row>
    <row r="20" spans="1:12" ht="30" customHeight="1" x14ac:dyDescent="0.25">
      <c r="A20" s="3"/>
      <c r="B20" s="323"/>
      <c r="C20" s="235"/>
      <c r="D20" s="609" t="s">
        <v>522</v>
      </c>
      <c r="E20" s="609"/>
      <c r="F20" s="609"/>
      <c r="G20" s="609"/>
      <c r="H20" s="609"/>
      <c r="I20" s="609"/>
      <c r="J20" s="7"/>
      <c r="K20" s="160"/>
      <c r="L20" s="160"/>
    </row>
    <row r="21" spans="1:12" ht="30" customHeight="1" x14ac:dyDescent="0.25">
      <c r="A21" s="3"/>
      <c r="B21" s="256"/>
      <c r="C21" s="257" t="s">
        <v>306</v>
      </c>
      <c r="D21" s="109"/>
      <c r="E21" s="109"/>
      <c r="F21" s="109"/>
      <c r="G21" s="109"/>
      <c r="H21" s="109"/>
      <c r="I21" s="109"/>
      <c r="J21" s="7"/>
      <c r="K21" s="160"/>
      <c r="L21" s="160"/>
    </row>
    <row r="22" spans="1:12" x14ac:dyDescent="0.25">
      <c r="A22" s="3"/>
      <c r="B22" s="323"/>
      <c r="C22" s="235"/>
      <c r="D22" s="609" t="s">
        <v>527</v>
      </c>
      <c r="E22" s="609"/>
      <c r="F22" s="609"/>
      <c r="G22" s="609"/>
      <c r="H22" s="609"/>
      <c r="I22" s="609"/>
      <c r="J22" s="7"/>
      <c r="K22" s="160"/>
      <c r="L22" s="160"/>
    </row>
    <row r="23" spans="1:12" ht="15" customHeight="1" x14ac:dyDescent="0.25">
      <c r="A23" s="3"/>
      <c r="B23" s="323"/>
      <c r="C23" s="235"/>
      <c r="D23" s="609" t="s">
        <v>65</v>
      </c>
      <c r="E23" s="609"/>
      <c r="F23" s="609"/>
      <c r="G23" s="609"/>
      <c r="H23" s="609"/>
      <c r="I23" s="609"/>
      <c r="J23" s="7"/>
      <c r="K23" s="160"/>
      <c r="L23" s="160"/>
    </row>
    <row r="24" spans="1:12" ht="15" customHeight="1" x14ac:dyDescent="0.25">
      <c r="A24" s="3"/>
      <c r="B24" s="323"/>
      <c r="C24" s="321"/>
      <c r="D24" s="321"/>
      <c r="E24" s="321"/>
      <c r="F24" s="321"/>
      <c r="G24" s="321"/>
      <c r="H24" s="321"/>
      <c r="I24" s="321"/>
      <c r="J24" s="7"/>
      <c r="K24" s="160"/>
      <c r="L24" s="160"/>
    </row>
    <row r="25" spans="1:12" ht="30" customHeight="1" x14ac:dyDescent="0.25">
      <c r="A25" s="3"/>
      <c r="B25" s="256"/>
      <c r="C25" s="610" t="str">
        <f>"Travaux non démarrés à la date limite de notification des aides, soit le "&amp;listes!$D$5&amp;" (les prestations intellectuelles ne constituent pas un début de réalisation de l'opération consécutive à ces prestations)"</f>
        <v>Travaux non démarrés à la date limite de notification des aides, soit le 15 novembre 2022 (les prestations intellectuelles ne constituent pas un début de réalisation de l'opération consécutive à ces prestations)</v>
      </c>
      <c r="D25" s="611"/>
      <c r="E25" s="611"/>
      <c r="F25" s="611"/>
      <c r="G25" s="611"/>
      <c r="H25" s="611"/>
      <c r="I25" s="611"/>
      <c r="J25" s="7"/>
      <c r="K25" s="160"/>
      <c r="L25" s="160"/>
    </row>
    <row r="26" spans="1:12" s="63" customFormat="1" x14ac:dyDescent="0.25">
      <c r="A26" s="253"/>
      <c r="B26" s="5"/>
      <c r="C26" s="252"/>
      <c r="D26" s="252"/>
      <c r="E26" s="252"/>
      <c r="F26" s="231"/>
      <c r="G26" s="231"/>
      <c r="H26" s="231"/>
      <c r="I26" s="231"/>
      <c r="J26" s="254"/>
      <c r="K26" s="238"/>
      <c r="L26" s="238"/>
    </row>
    <row r="27" spans="1:12" s="63" customFormat="1" x14ac:dyDescent="0.25">
      <c r="A27" s="253"/>
      <c r="B27" s="185"/>
      <c r="C27" s="185"/>
      <c r="D27" s="185"/>
      <c r="E27" s="185"/>
      <c r="F27" s="185"/>
      <c r="G27" s="185"/>
      <c r="H27" s="185"/>
      <c r="I27" s="185"/>
      <c r="J27" s="254"/>
      <c r="K27" s="238"/>
      <c r="L27" s="238"/>
    </row>
    <row r="28" spans="1:12" s="63" customFormat="1" ht="15.75" x14ac:dyDescent="0.25">
      <c r="A28" s="253"/>
      <c r="B28" s="251" t="s">
        <v>75</v>
      </c>
      <c r="C28" s="255"/>
      <c r="D28" s="255"/>
      <c r="E28" s="255"/>
      <c r="F28" s="185"/>
      <c r="G28" s="185"/>
      <c r="H28" s="185"/>
      <c r="I28" s="185"/>
      <c r="J28" s="254"/>
      <c r="K28" s="238"/>
      <c r="L28" s="238"/>
    </row>
    <row r="29" spans="1:12" s="63" customFormat="1" x14ac:dyDescent="0.25">
      <c r="A29" s="253"/>
      <c r="B29" s="185"/>
      <c r="C29" s="185"/>
      <c r="D29" s="185"/>
      <c r="E29" s="185"/>
      <c r="F29" s="185"/>
      <c r="G29" s="185"/>
      <c r="H29" s="185"/>
      <c r="I29" s="185"/>
      <c r="J29" s="254"/>
      <c r="K29" s="238"/>
      <c r="L29" s="238"/>
    </row>
    <row r="30" spans="1:12" x14ac:dyDescent="0.25">
      <c r="A30" s="3"/>
      <c r="B30" s="235" t="s">
        <v>230</v>
      </c>
      <c r="C30" s="159"/>
      <c r="D30" s="159"/>
      <c r="E30" s="159"/>
      <c r="F30" s="185"/>
      <c r="G30" s="185"/>
      <c r="H30" s="185"/>
      <c r="I30" s="185"/>
      <c r="J30" s="7"/>
      <c r="K30" s="160"/>
      <c r="L30" s="160"/>
    </row>
    <row r="31" spans="1:12" ht="30" customHeight="1" x14ac:dyDescent="0.25">
      <c r="A31" s="3"/>
      <c r="B31" s="609" t="s">
        <v>231</v>
      </c>
      <c r="C31" s="609"/>
      <c r="D31" s="609"/>
      <c r="E31" s="609"/>
      <c r="F31" s="609"/>
      <c r="G31" s="609"/>
      <c r="H31" s="609"/>
      <c r="I31" s="609"/>
      <c r="J31" s="7"/>
      <c r="K31" s="160"/>
      <c r="L31" s="160"/>
    </row>
    <row r="32" spans="1:12" x14ac:dyDescent="0.25">
      <c r="A32" s="3"/>
      <c r="B32" s="609" t="s">
        <v>307</v>
      </c>
      <c r="C32" s="609"/>
      <c r="D32" s="609"/>
      <c r="E32" s="609"/>
      <c r="F32" s="609"/>
      <c r="G32" s="609"/>
      <c r="H32" s="609"/>
      <c r="I32" s="609"/>
      <c r="J32" s="7"/>
      <c r="K32" s="160"/>
      <c r="L32" s="160"/>
    </row>
    <row r="33" spans="1:12" x14ac:dyDescent="0.25">
      <c r="A33" s="3"/>
      <c r="B33" s="259"/>
      <c r="C33" s="259"/>
      <c r="D33" s="259"/>
      <c r="E33" s="259"/>
      <c r="F33" s="185"/>
      <c r="G33" s="185"/>
      <c r="H33" s="185"/>
      <c r="I33" s="185"/>
      <c r="J33" s="7"/>
      <c r="K33" s="160"/>
      <c r="L33" s="160"/>
    </row>
    <row r="34" spans="1:12" x14ac:dyDescent="0.25">
      <c r="A34" s="3"/>
      <c r="B34" s="12" t="str">
        <f>"Lien vers l'instruction technique CNSA relative à la mise en œuvre du PAI immobilier "&amp;listes!$B$5&amp;" :"</f>
        <v>Lien vers l'instruction technique CNSA relative à la mise en œuvre du PAI immobilier 2022 :</v>
      </c>
      <c r="C34" s="250"/>
      <c r="D34" s="250"/>
      <c r="E34" s="24"/>
      <c r="F34" s="5"/>
      <c r="G34" s="5"/>
      <c r="H34" s="5"/>
      <c r="I34" s="5"/>
      <c r="J34" s="7" t="s">
        <v>234</v>
      </c>
      <c r="K34" s="160"/>
      <c r="L34" s="160"/>
    </row>
    <row r="35" spans="1:12" x14ac:dyDescent="0.25">
      <c r="A35" s="3"/>
      <c r="B35" s="612" t="s">
        <v>410</v>
      </c>
      <c r="C35" s="612"/>
      <c r="D35" s="612"/>
      <c r="E35" s="612"/>
      <c r="F35" s="612"/>
      <c r="G35" s="612"/>
      <c r="H35" s="612"/>
      <c r="I35" s="612"/>
      <c r="J35" s="7"/>
      <c r="K35" s="160"/>
      <c r="L35" s="160"/>
    </row>
    <row r="36" spans="1:12" x14ac:dyDescent="0.25">
      <c r="A36" s="3"/>
      <c r="B36" s="249"/>
      <c r="C36" s="249"/>
      <c r="D36" s="249"/>
      <c r="E36" s="249"/>
      <c r="F36" s="5"/>
      <c r="G36" s="5"/>
      <c r="H36" s="5"/>
      <c r="I36" s="5"/>
      <c r="J36" s="7"/>
      <c r="K36" s="160"/>
      <c r="L36" s="160"/>
    </row>
    <row r="37" spans="1:12" ht="15.75" thickBot="1" x14ac:dyDescent="0.3">
      <c r="A37" s="3"/>
      <c r="B37" s="249"/>
      <c r="C37" s="249"/>
      <c r="D37" s="249"/>
      <c r="E37" s="249"/>
      <c r="F37" s="5"/>
      <c r="G37" s="5"/>
      <c r="H37" s="5"/>
      <c r="I37" s="5"/>
      <c r="J37" s="7"/>
      <c r="K37" s="160"/>
      <c r="L37" s="160"/>
    </row>
    <row r="38" spans="1:12" ht="30" customHeight="1" thickBot="1" x14ac:dyDescent="0.3">
      <c r="A38" s="3"/>
      <c r="B38" s="188" t="s">
        <v>258</v>
      </c>
      <c r="C38" s="189"/>
      <c r="D38" s="189"/>
      <c r="E38" s="189"/>
      <c r="F38" s="190"/>
      <c r="G38" s="190"/>
      <c r="H38" s="190"/>
      <c r="I38" s="191"/>
      <c r="J38" s="7"/>
      <c r="K38" s="160"/>
      <c r="L38" s="160"/>
    </row>
    <row r="39" spans="1:12" x14ac:dyDescent="0.25">
      <c r="A39" s="3"/>
      <c r="B39" s="344"/>
      <c r="C39" s="344"/>
      <c r="D39" s="344"/>
      <c r="E39" s="344"/>
      <c r="F39" s="129"/>
      <c r="G39" s="129"/>
      <c r="H39" s="129"/>
      <c r="I39" s="129"/>
      <c r="J39" s="7"/>
      <c r="K39" s="160"/>
      <c r="L39" s="160"/>
    </row>
    <row r="40" spans="1:12" ht="30" customHeight="1" x14ac:dyDescent="0.25">
      <c r="A40" s="3"/>
      <c r="B40" s="609" t="s">
        <v>411</v>
      </c>
      <c r="C40" s="609"/>
      <c r="D40" s="609"/>
      <c r="E40" s="609"/>
      <c r="F40" s="609"/>
      <c r="G40" s="609"/>
      <c r="H40" s="609"/>
      <c r="I40" s="609"/>
      <c r="J40" s="7"/>
      <c r="K40" s="160"/>
      <c r="L40" s="160"/>
    </row>
    <row r="41" spans="1:12" ht="21" customHeight="1" x14ac:dyDescent="0.25">
      <c r="A41" s="3"/>
      <c r="B41" s="258" t="s">
        <v>415</v>
      </c>
      <c r="C41" s="583"/>
      <c r="D41" s="583"/>
      <c r="E41" s="583"/>
      <c r="F41" s="583"/>
      <c r="G41" s="583"/>
      <c r="H41" s="583"/>
      <c r="I41" s="583"/>
      <c r="J41" s="7"/>
      <c r="K41" s="160"/>
      <c r="L41" s="160"/>
    </row>
    <row r="42" spans="1:12" ht="21" customHeight="1" x14ac:dyDescent="0.25">
      <c r="A42" s="3"/>
      <c r="B42" s="258" t="s">
        <v>416</v>
      </c>
      <c r="C42" s="583"/>
      <c r="D42" s="583"/>
      <c r="E42" s="583"/>
      <c r="F42" s="583"/>
      <c r="G42" s="583"/>
      <c r="H42" s="583"/>
      <c r="I42" s="583"/>
      <c r="J42" s="7"/>
      <c r="K42" s="160"/>
      <c r="L42" s="160"/>
    </row>
    <row r="43" spans="1:12" ht="21" customHeight="1" x14ac:dyDescent="0.25">
      <c r="A43" s="3"/>
      <c r="B43" s="258" t="s">
        <v>417</v>
      </c>
      <c r="C43" s="583"/>
      <c r="D43" s="583"/>
      <c r="E43" s="583"/>
      <c r="F43" s="583"/>
      <c r="G43" s="583"/>
      <c r="H43" s="583"/>
      <c r="I43" s="583"/>
      <c r="J43" s="7"/>
      <c r="K43" s="160"/>
      <c r="L43" s="160"/>
    </row>
    <row r="44" spans="1:12" ht="21" customHeight="1" x14ac:dyDescent="0.25">
      <c r="A44" s="3"/>
      <c r="B44" s="590" t="s">
        <v>418</v>
      </c>
      <c r="C44" s="235"/>
      <c r="D44" s="235"/>
      <c r="E44" s="235"/>
      <c r="F44" s="235"/>
      <c r="G44" s="235"/>
      <c r="H44" s="235"/>
      <c r="I44" s="235"/>
      <c r="J44" s="7"/>
      <c r="K44" s="160"/>
      <c r="L44" s="160"/>
    </row>
    <row r="45" spans="1:12" ht="21" customHeight="1" x14ac:dyDescent="0.25">
      <c r="A45" s="3"/>
      <c r="B45" s="590" t="s">
        <v>419</v>
      </c>
      <c r="C45" s="235"/>
      <c r="D45" s="235"/>
      <c r="E45" s="235"/>
      <c r="F45" s="235"/>
      <c r="G45" s="235"/>
      <c r="H45" s="235"/>
      <c r="I45" s="235"/>
      <c r="J45" s="7"/>
      <c r="K45" s="160"/>
      <c r="L45" s="160"/>
    </row>
    <row r="46" spans="1:12" ht="21" customHeight="1" x14ac:dyDescent="0.25">
      <c r="A46" s="3"/>
      <c r="B46" s="590" t="s">
        <v>420</v>
      </c>
      <c r="C46" s="235"/>
      <c r="D46" s="235"/>
      <c r="E46" s="235"/>
      <c r="F46" s="235"/>
      <c r="G46" s="235"/>
      <c r="H46" s="235"/>
      <c r="I46" s="235"/>
      <c r="J46" s="7"/>
      <c r="K46" s="160"/>
      <c r="L46" s="160"/>
    </row>
    <row r="47" spans="1:12" ht="36" customHeight="1" x14ac:dyDescent="0.25">
      <c r="A47" s="3"/>
      <c r="B47" s="609" t="s">
        <v>414</v>
      </c>
      <c r="C47" s="609"/>
      <c r="D47" s="609"/>
      <c r="E47" s="609"/>
      <c r="F47" s="609"/>
      <c r="G47" s="609"/>
      <c r="H47" s="609"/>
      <c r="I47" s="609"/>
      <c r="J47" s="7"/>
      <c r="K47" s="160"/>
      <c r="L47" s="160"/>
    </row>
    <row r="48" spans="1:12" ht="24" customHeight="1" x14ac:dyDescent="0.25">
      <c r="A48" s="3"/>
      <c r="B48" s="609" t="s">
        <v>412</v>
      </c>
      <c r="C48" s="609"/>
      <c r="D48" s="609"/>
      <c r="E48" s="609"/>
      <c r="F48" s="609"/>
      <c r="G48" s="609"/>
      <c r="H48" s="609"/>
      <c r="I48" s="609"/>
      <c r="J48" s="7"/>
      <c r="K48" s="160"/>
      <c r="L48" s="160"/>
    </row>
    <row r="49" spans="1:12" ht="24" customHeight="1" x14ac:dyDescent="0.25">
      <c r="A49" s="3"/>
      <c r="B49" s="609" t="s">
        <v>413</v>
      </c>
      <c r="C49" s="609"/>
      <c r="D49" s="609"/>
      <c r="E49" s="609"/>
      <c r="F49" s="609"/>
      <c r="G49" s="609"/>
      <c r="H49" s="609"/>
      <c r="I49" s="609"/>
      <c r="J49" s="7"/>
      <c r="K49" s="160"/>
      <c r="L49" s="160"/>
    </row>
    <row r="50" spans="1:12" ht="36" customHeight="1" x14ac:dyDescent="0.25">
      <c r="A50" s="3"/>
      <c r="B50" s="609" t="s">
        <v>524</v>
      </c>
      <c r="C50" s="609"/>
      <c r="D50" s="609"/>
      <c r="E50" s="609"/>
      <c r="F50" s="609"/>
      <c r="G50" s="609"/>
      <c r="H50" s="609"/>
      <c r="I50" s="609"/>
      <c r="J50" s="7"/>
      <c r="K50" s="160"/>
      <c r="L50" s="160"/>
    </row>
    <row r="51" spans="1:12" ht="15.75" thickBot="1" x14ac:dyDescent="0.3">
      <c r="A51" s="142"/>
      <c r="B51" s="167"/>
      <c r="C51" s="167"/>
      <c r="D51" s="167"/>
      <c r="E51" s="167"/>
      <c r="F51" s="167"/>
      <c r="G51" s="167"/>
      <c r="H51" s="167"/>
      <c r="I51" s="167"/>
      <c r="J51" s="26"/>
      <c r="K51" s="160"/>
      <c r="L51" s="160"/>
    </row>
    <row r="52" spans="1:12" x14ac:dyDescent="0.25"/>
    <row r="53" spans="1:12" hidden="1" x14ac:dyDescent="0.25"/>
    <row r="54" spans="1:12" hidden="1" x14ac:dyDescent="0.25"/>
    <row r="55" spans="1:12" hidden="1" x14ac:dyDescent="0.25"/>
    <row r="56" spans="1:12" ht="15" hidden="1" customHeight="1" x14ac:dyDescent="0.25"/>
    <row r="57" spans="1:12" ht="15" hidden="1" customHeight="1" x14ac:dyDescent="0.25"/>
    <row r="58" spans="1:12" ht="15" hidden="1" customHeight="1" x14ac:dyDescent="0.25"/>
    <row r="59" spans="1:12" ht="15" hidden="1" customHeight="1" x14ac:dyDescent="0.25"/>
    <row r="60" spans="1:12" ht="15" hidden="1" customHeight="1" x14ac:dyDescent="0.25"/>
    <row r="61" spans="1:12" ht="15" hidden="1" customHeight="1" x14ac:dyDescent="0.25"/>
    <row r="62" spans="1:12" ht="15" hidden="1" customHeight="1" x14ac:dyDescent="0.25"/>
    <row r="63" spans="1:12" ht="15" hidden="1" customHeight="1" x14ac:dyDescent="0.25"/>
    <row r="64" spans="1:12"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sheetData>
  <sheetProtection password="B84E" sheet="1" objects="1" scenarios="1"/>
  <mergeCells count="12">
    <mergeCell ref="B50:I50"/>
    <mergeCell ref="B35:I35"/>
    <mergeCell ref="B40:I40"/>
    <mergeCell ref="B49:I49"/>
    <mergeCell ref="B48:I48"/>
    <mergeCell ref="B47:I47"/>
    <mergeCell ref="B32:I32"/>
    <mergeCell ref="D20:I20"/>
    <mergeCell ref="D22:I22"/>
    <mergeCell ref="D23:I23"/>
    <mergeCell ref="B31:I31"/>
    <mergeCell ref="C25:I25"/>
  </mergeCells>
  <hyperlinks>
    <hyperlink ref="B35" r:id="rId1"/>
  </hyperlinks>
  <printOptions horizontalCentered="1"/>
  <pageMargins left="0.23622047244094491" right="0.23622047244094491" top="0.74803149606299213" bottom="0.74803149606299213" header="0.31496062992125984" footer="0.31496062992125984"/>
  <pageSetup paperSize="9" scale="74" fitToHeight="0" orientation="landscape" r:id="rId2"/>
  <headerFooter>
    <oddFooter>&amp;L&amp;D&amp;C- Page &amp;P / &amp;N -
&amp;R&amp;8
&amp;Z&amp;F</oddFooter>
  </headerFooter>
  <rowBreaks count="1" manualBreakCount="1">
    <brk id="26" max="9" man="1"/>
  </rowBreaks>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B21 B14 B25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139"/>
  <sheetViews>
    <sheetView showGridLines="0" showRowColHeaders="0" zoomScaleNormal="100" zoomScaleSheetLayoutView="80" workbookViewId="0">
      <pane ySplit="5" topLeftCell="A6" activePane="bottomLeft" state="frozen"/>
      <selection pane="bottomLeft" activeCell="A6" sqref="A6"/>
    </sheetView>
  </sheetViews>
  <sheetFormatPr baseColWidth="10" defaultColWidth="0" defaultRowHeight="15" customHeight="1" zeroHeight="1" x14ac:dyDescent="0.25"/>
  <cols>
    <col min="1" max="1" width="2.7109375" style="9" customWidth="1"/>
    <col min="2" max="2" width="3.7109375" style="9" customWidth="1"/>
    <col min="3" max="3" width="2.7109375" style="9" customWidth="1"/>
    <col min="4" max="4" width="20.7109375" style="9" customWidth="1"/>
    <col min="5" max="6" width="30.7109375" style="9" customWidth="1"/>
    <col min="7" max="7" width="20.7109375" style="9" customWidth="1"/>
    <col min="8" max="8" width="26.7109375" style="9" customWidth="1"/>
    <col min="9" max="9" width="50.7109375" style="9" customWidth="1"/>
    <col min="10" max="11" width="2.7109375" style="9" customWidth="1"/>
    <col min="12" max="12" width="11.42578125" style="9" hidden="1" customWidth="1"/>
    <col min="13" max="22" width="0" style="9" hidden="1" customWidth="1"/>
    <col min="23" max="16384" width="11.42578125" style="9" hidden="1"/>
  </cols>
  <sheetData>
    <row r="1" spans="1:12" s="428" customFormat="1" ht="23.25" x14ac:dyDescent="0.25">
      <c r="A1" s="333" t="s">
        <v>298</v>
      </c>
      <c r="B1" s="348"/>
      <c r="C1" s="348"/>
      <c r="D1" s="348"/>
      <c r="E1" s="348"/>
      <c r="F1" s="348"/>
      <c r="G1" s="348"/>
      <c r="H1" s="348"/>
      <c r="I1" s="348"/>
      <c r="J1" s="426"/>
    </row>
    <row r="2" spans="1:12" s="432" customFormat="1" ht="21.75" thickBot="1" x14ac:dyDescent="0.3">
      <c r="A2" s="330" t="s">
        <v>259</v>
      </c>
      <c r="B2" s="349"/>
      <c r="C2" s="349"/>
      <c r="D2" s="349"/>
      <c r="E2" s="349"/>
      <c r="F2" s="349"/>
      <c r="G2" s="349"/>
      <c r="H2" s="349"/>
      <c r="I2" s="349"/>
      <c r="J2" s="174"/>
      <c r="K2" s="161"/>
      <c r="L2" s="161"/>
    </row>
    <row r="3" spans="1:12" ht="6" customHeight="1" x14ac:dyDescent="0.25">
      <c r="A3" s="141"/>
      <c r="B3" s="168"/>
      <c r="C3" s="168"/>
      <c r="D3" s="341"/>
      <c r="E3" s="168"/>
      <c r="F3" s="168"/>
      <c r="G3" s="168"/>
      <c r="H3" s="168"/>
      <c r="I3" s="168"/>
      <c r="J3" s="169"/>
    </row>
    <row r="4" spans="1:12" ht="114" customHeight="1" x14ac:dyDescent="0.25">
      <c r="A4" s="3"/>
      <c r="B4" s="164"/>
      <c r="C4" s="164"/>
      <c r="D4" s="165"/>
      <c r="E4" s="164"/>
      <c r="F4" s="164"/>
      <c r="G4" s="164"/>
      <c r="H4" s="164"/>
      <c r="I4" s="164"/>
      <c r="J4" s="7"/>
    </row>
    <row r="5" spans="1:12" ht="6" customHeight="1" thickBot="1" x14ac:dyDescent="0.3">
      <c r="A5" s="142"/>
      <c r="B5" s="167"/>
      <c r="C5" s="167"/>
      <c r="D5" s="565"/>
      <c r="E5" s="167"/>
      <c r="F5" s="167"/>
      <c r="G5" s="167"/>
      <c r="H5" s="167"/>
      <c r="I5" s="167"/>
      <c r="J5" s="26"/>
    </row>
    <row r="6" spans="1:12" ht="15.75" thickBot="1" x14ac:dyDescent="0.3">
      <c r="A6" s="3"/>
      <c r="B6" s="167"/>
      <c r="C6" s="167"/>
      <c r="D6" s="167"/>
      <c r="E6" s="167"/>
      <c r="F6" s="167"/>
      <c r="G6" s="167"/>
      <c r="H6" s="167"/>
      <c r="I6" s="167"/>
      <c r="J6" s="7"/>
    </row>
    <row r="7" spans="1:12" ht="30" customHeight="1" thickBot="1" x14ac:dyDescent="0.3">
      <c r="A7" s="3"/>
      <c r="B7" s="188" t="s">
        <v>251</v>
      </c>
      <c r="C7" s="189"/>
      <c r="D7" s="189"/>
      <c r="E7" s="189"/>
      <c r="F7" s="190"/>
      <c r="G7" s="190"/>
      <c r="H7" s="190"/>
      <c r="I7" s="191"/>
      <c r="J7" s="7"/>
      <c r="K7" s="160"/>
      <c r="L7" s="160"/>
    </row>
    <row r="8" spans="1:12" x14ac:dyDescent="0.25">
      <c r="A8" s="3"/>
      <c r="B8" s="5"/>
      <c r="C8" s="5"/>
      <c r="D8" s="5"/>
      <c r="E8" s="5"/>
      <c r="F8" s="5"/>
      <c r="G8" s="5"/>
      <c r="H8" s="5"/>
      <c r="I8" s="5"/>
      <c r="J8" s="7"/>
      <c r="K8" s="160"/>
      <c r="L8" s="160"/>
    </row>
    <row r="9" spans="1:12" ht="21" x14ac:dyDescent="0.25">
      <c r="A9" s="3"/>
      <c r="B9" s="545" t="s">
        <v>299</v>
      </c>
      <c r="C9" s="5"/>
      <c r="D9" s="5"/>
      <c r="E9" s="5"/>
      <c r="F9" s="5"/>
      <c r="G9" s="5"/>
      <c r="H9" s="5"/>
      <c r="I9" s="5"/>
      <c r="J9" s="7"/>
      <c r="K9" s="160"/>
      <c r="L9" s="160"/>
    </row>
    <row r="10" spans="1:12" ht="15.75" customHeight="1" x14ac:dyDescent="0.25">
      <c r="A10" s="3"/>
      <c r="B10" s="256"/>
      <c r="C10" s="5"/>
      <c r="D10" s="5" t="s">
        <v>348</v>
      </c>
      <c r="E10" s="5"/>
      <c r="F10" s="5"/>
      <c r="G10" s="5"/>
      <c r="H10" s="5"/>
      <c r="I10" s="5"/>
      <c r="J10" s="7"/>
      <c r="K10" s="160"/>
      <c r="L10" s="160"/>
    </row>
    <row r="11" spans="1:12" ht="6" customHeight="1" x14ac:dyDescent="0.25">
      <c r="A11" s="3"/>
      <c r="B11" s="5"/>
      <c r="C11" s="5"/>
      <c r="D11" s="5"/>
      <c r="E11" s="5"/>
      <c r="F11" s="5"/>
      <c r="G11" s="5"/>
      <c r="H11" s="5"/>
      <c r="I11" s="5"/>
      <c r="J11" s="7"/>
      <c r="K11" s="160"/>
      <c r="L11" s="160"/>
    </row>
    <row r="12" spans="1:12" ht="14.45" customHeight="1" x14ac:dyDescent="0.25">
      <c r="A12" s="3"/>
      <c r="B12" s="256"/>
      <c r="C12" s="5"/>
      <c r="D12" s="5" t="s">
        <v>349</v>
      </c>
      <c r="E12" s="5"/>
      <c r="F12" s="5"/>
      <c r="G12" s="5"/>
      <c r="H12" s="5"/>
      <c r="I12" s="5"/>
      <c r="J12" s="7"/>
      <c r="K12" s="160"/>
      <c r="L12" s="160"/>
    </row>
    <row r="13" spans="1:12" ht="6" customHeight="1" x14ac:dyDescent="0.25">
      <c r="A13" s="3"/>
      <c r="B13" s="5"/>
      <c r="C13" s="5"/>
      <c r="D13" s="5"/>
      <c r="E13" s="5"/>
      <c r="F13" s="5"/>
      <c r="G13" s="5"/>
      <c r="H13" s="5"/>
      <c r="I13" s="5"/>
      <c r="J13" s="7"/>
      <c r="K13" s="160"/>
      <c r="L13" s="160"/>
    </row>
    <row r="14" spans="1:12" ht="14.45" customHeight="1" x14ac:dyDescent="0.25">
      <c r="A14" s="3"/>
      <c r="B14" s="256"/>
      <c r="C14" s="5"/>
      <c r="D14" s="5" t="s">
        <v>350</v>
      </c>
      <c r="E14" s="5"/>
      <c r="F14" s="5"/>
      <c r="G14" s="5"/>
      <c r="H14" s="5"/>
      <c r="I14" s="5"/>
      <c r="J14" s="7"/>
      <c r="K14" s="160"/>
      <c r="L14" s="160"/>
    </row>
    <row r="15" spans="1:12" ht="6" customHeight="1" x14ac:dyDescent="0.25">
      <c r="A15" s="3"/>
      <c r="B15" s="5"/>
      <c r="C15" s="5"/>
      <c r="D15" s="5"/>
      <c r="E15" s="5"/>
      <c r="F15" s="5"/>
      <c r="G15" s="5"/>
      <c r="H15" s="5"/>
      <c r="I15" s="5"/>
      <c r="J15" s="7"/>
      <c r="K15" s="160"/>
      <c r="L15" s="160"/>
    </row>
    <row r="16" spans="1:12" ht="14.45" customHeight="1" x14ac:dyDescent="0.25">
      <c r="A16" s="3"/>
      <c r="B16" s="256"/>
      <c r="C16" s="5"/>
      <c r="D16" s="5" t="s">
        <v>345</v>
      </c>
      <c r="E16" s="5"/>
      <c r="F16" s="5"/>
      <c r="G16" s="5"/>
      <c r="H16" s="5"/>
      <c r="I16" s="5"/>
      <c r="J16" s="7"/>
      <c r="K16" s="160"/>
      <c r="L16" s="160"/>
    </row>
    <row r="17" spans="1:12" ht="6" customHeight="1" x14ac:dyDescent="0.25">
      <c r="A17" s="3"/>
      <c r="B17" s="5"/>
      <c r="C17" s="5"/>
      <c r="D17" s="5"/>
      <c r="E17" s="5"/>
      <c r="F17" s="5"/>
      <c r="G17" s="5"/>
      <c r="H17" s="5"/>
      <c r="I17" s="5"/>
      <c r="J17" s="7"/>
      <c r="K17" s="160"/>
      <c r="L17" s="160"/>
    </row>
    <row r="18" spans="1:12" ht="14.45" customHeight="1" x14ac:dyDescent="0.25">
      <c r="A18" s="3"/>
      <c r="B18" s="256"/>
      <c r="C18" s="5"/>
      <c r="D18" s="5" t="s">
        <v>39</v>
      </c>
      <c r="E18" s="5"/>
      <c r="F18" s="5"/>
      <c r="G18" s="5"/>
      <c r="H18" s="5"/>
      <c r="I18" s="5"/>
      <c r="J18" s="7"/>
      <c r="K18" s="160"/>
      <c r="L18" s="160"/>
    </row>
    <row r="19" spans="1:12" ht="6" customHeight="1" x14ac:dyDescent="0.25">
      <c r="A19" s="3"/>
      <c r="B19" s="5"/>
      <c r="C19" s="5"/>
      <c r="D19" s="5"/>
      <c r="E19" s="5"/>
      <c r="F19" s="5"/>
      <c r="G19" s="5"/>
      <c r="H19" s="5"/>
      <c r="I19" s="5"/>
      <c r="J19" s="7"/>
      <c r="K19" s="160"/>
      <c r="L19" s="160"/>
    </row>
    <row r="20" spans="1:12" ht="14.45" customHeight="1" x14ac:dyDescent="0.25">
      <c r="A20" s="3"/>
      <c r="B20" s="256"/>
      <c r="C20" s="5"/>
      <c r="D20" s="5" t="s">
        <v>346</v>
      </c>
      <c r="E20" s="5"/>
      <c r="F20" s="5"/>
      <c r="G20" s="5"/>
      <c r="H20" s="5"/>
      <c r="I20" s="5"/>
      <c r="J20" s="7"/>
      <c r="K20" s="160"/>
      <c r="L20" s="160"/>
    </row>
    <row r="21" spans="1:12" ht="6" customHeight="1" x14ac:dyDescent="0.25">
      <c r="A21" s="3"/>
      <c r="B21" s="5"/>
      <c r="C21" s="5"/>
      <c r="D21" s="5"/>
      <c r="E21" s="5"/>
      <c r="F21" s="5"/>
      <c r="G21" s="5"/>
      <c r="H21" s="5"/>
      <c r="I21" s="5"/>
      <c r="J21" s="7"/>
      <c r="K21" s="160"/>
      <c r="L21" s="160"/>
    </row>
    <row r="22" spans="1:12" ht="14.45" customHeight="1" x14ac:dyDescent="0.25">
      <c r="A22" s="3"/>
      <c r="B22" s="256"/>
      <c r="C22" s="5"/>
      <c r="D22" s="5" t="s">
        <v>352</v>
      </c>
      <c r="E22" s="5"/>
      <c r="F22" s="5"/>
      <c r="G22" s="5"/>
      <c r="H22" s="5"/>
      <c r="I22" s="5"/>
      <c r="J22" s="7"/>
      <c r="K22" s="160"/>
      <c r="L22" s="160"/>
    </row>
    <row r="23" spans="1:12" ht="6" customHeight="1" x14ac:dyDescent="0.25">
      <c r="A23" s="3"/>
      <c r="B23" s="5"/>
      <c r="C23" s="5"/>
      <c r="D23" s="5"/>
      <c r="E23" s="5"/>
      <c r="F23" s="5"/>
      <c r="G23" s="5"/>
      <c r="H23" s="5"/>
      <c r="I23" s="5"/>
      <c r="J23" s="7"/>
      <c r="K23" s="160"/>
      <c r="L23" s="160"/>
    </row>
    <row r="24" spans="1:12" ht="14.45" customHeight="1" x14ac:dyDescent="0.25">
      <c r="A24" s="3"/>
      <c r="B24" s="256"/>
      <c r="C24" s="5"/>
      <c r="D24" s="5" t="s">
        <v>351</v>
      </c>
      <c r="E24" s="5"/>
      <c r="F24" s="5"/>
      <c r="G24" s="5"/>
      <c r="H24" s="5"/>
      <c r="I24" s="5"/>
      <c r="J24" s="7"/>
      <c r="K24" s="160"/>
      <c r="L24" s="160"/>
    </row>
    <row r="25" spans="1:12" ht="6" customHeight="1" x14ac:dyDescent="0.25">
      <c r="A25" s="3"/>
      <c r="B25" s="5"/>
      <c r="C25" s="5"/>
      <c r="D25" s="5"/>
      <c r="E25" s="5"/>
      <c r="F25" s="5"/>
      <c r="G25" s="5"/>
      <c r="H25" s="5"/>
      <c r="I25" s="5"/>
      <c r="J25" s="7"/>
      <c r="K25" s="160"/>
      <c r="L25" s="160"/>
    </row>
    <row r="26" spans="1:12" ht="15" customHeight="1" x14ac:dyDescent="0.25">
      <c r="A26" s="3"/>
      <c r="B26" s="256"/>
      <c r="C26" s="5"/>
      <c r="D26" s="5" t="s">
        <v>38</v>
      </c>
      <c r="E26" s="5"/>
      <c r="F26" s="5"/>
      <c r="G26" s="5"/>
      <c r="H26" s="5"/>
      <c r="I26" s="5"/>
      <c r="J26" s="7"/>
      <c r="K26" s="160"/>
      <c r="L26" s="160"/>
    </row>
    <row r="27" spans="1:12" ht="6" customHeight="1" x14ac:dyDescent="0.25">
      <c r="A27" s="3"/>
      <c r="B27" s="5"/>
      <c r="C27" s="5"/>
      <c r="D27" s="5"/>
      <c r="E27" s="5"/>
      <c r="F27" s="5"/>
      <c r="G27" s="5"/>
      <c r="H27" s="5"/>
      <c r="I27" s="5"/>
      <c r="J27" s="7"/>
      <c r="K27" s="160"/>
      <c r="L27" s="160"/>
    </row>
    <row r="28" spans="1:12" ht="14.45" customHeight="1" x14ac:dyDescent="0.25">
      <c r="A28" s="3"/>
      <c r="B28" s="256"/>
      <c r="C28" s="5"/>
      <c r="D28" s="5" t="s">
        <v>358</v>
      </c>
      <c r="E28" s="5"/>
      <c r="F28" s="5"/>
      <c r="G28" s="5"/>
      <c r="H28" s="5"/>
      <c r="I28" s="5"/>
      <c r="J28" s="7"/>
      <c r="K28" s="160"/>
      <c r="L28" s="160"/>
    </row>
    <row r="29" spans="1:12" ht="6" customHeight="1" x14ac:dyDescent="0.25">
      <c r="A29" s="3"/>
      <c r="B29" s="5"/>
      <c r="C29" s="5"/>
      <c r="D29" s="5"/>
      <c r="E29" s="5"/>
      <c r="F29" s="5"/>
      <c r="G29" s="5"/>
      <c r="H29" s="5"/>
      <c r="I29" s="5"/>
      <c r="J29" s="7"/>
      <c r="K29" s="160"/>
      <c r="L29" s="160"/>
    </row>
    <row r="30" spans="1:12" ht="14.45" customHeight="1" x14ac:dyDescent="0.25">
      <c r="A30" s="3"/>
      <c r="B30" s="256"/>
      <c r="C30" s="5"/>
      <c r="D30" s="604" t="s">
        <v>564</v>
      </c>
      <c r="E30" s="5"/>
      <c r="F30" s="5"/>
      <c r="G30" s="5"/>
      <c r="H30" s="5"/>
      <c r="I30" s="5"/>
      <c r="J30" s="7"/>
      <c r="K30" s="160"/>
      <c r="L30" s="160"/>
    </row>
    <row r="31" spans="1:12" ht="14.45" customHeight="1" x14ac:dyDescent="0.25">
      <c r="A31" s="3"/>
      <c r="B31" s="5"/>
      <c r="C31" s="5"/>
      <c r="D31" s="604" t="s">
        <v>565</v>
      </c>
      <c r="E31" s="5"/>
      <c r="F31" s="5"/>
      <c r="G31" s="5"/>
      <c r="H31" s="5"/>
      <c r="I31" s="5"/>
      <c r="J31" s="7"/>
      <c r="K31" s="160"/>
      <c r="L31" s="160"/>
    </row>
    <row r="32" spans="1:12" ht="6" customHeight="1" x14ac:dyDescent="0.25">
      <c r="A32" s="3"/>
      <c r="B32" s="5"/>
      <c r="C32" s="5"/>
      <c r="D32" s="5"/>
      <c r="E32" s="5"/>
      <c r="F32" s="5"/>
      <c r="G32" s="5"/>
      <c r="H32" s="5"/>
      <c r="I32" s="5"/>
      <c r="J32" s="7"/>
      <c r="K32" s="160"/>
      <c r="L32" s="160"/>
    </row>
    <row r="33" spans="1:12" ht="6" customHeight="1" x14ac:dyDescent="0.25">
      <c r="A33" s="3"/>
      <c r="B33" s="5"/>
      <c r="C33" s="5"/>
      <c r="D33" s="5"/>
      <c r="E33" s="5"/>
      <c r="F33" s="5"/>
      <c r="G33" s="5"/>
      <c r="H33" s="5"/>
      <c r="I33" s="5"/>
      <c r="J33" s="7"/>
      <c r="K33" s="160"/>
      <c r="L33" s="160"/>
    </row>
    <row r="34" spans="1:12" ht="14.45" customHeight="1" x14ac:dyDescent="0.25">
      <c r="A34" s="3"/>
      <c r="B34" s="5"/>
      <c r="C34" s="5"/>
      <c r="D34" s="5"/>
      <c r="E34" s="5"/>
      <c r="F34" s="5"/>
      <c r="G34" s="5"/>
      <c r="H34" s="5"/>
      <c r="I34" s="5"/>
      <c r="J34" s="7"/>
      <c r="K34" s="160"/>
      <c r="L34" s="160"/>
    </row>
    <row r="35" spans="1:12" ht="21" customHeight="1" x14ac:dyDescent="0.25">
      <c r="A35" s="3"/>
      <c r="B35" s="546" t="s">
        <v>353</v>
      </c>
      <c r="C35" s="5"/>
      <c r="D35" s="5"/>
      <c r="E35" s="5"/>
      <c r="F35" s="5"/>
      <c r="G35" s="5"/>
      <c r="H35" s="5"/>
      <c r="I35" s="5"/>
      <c r="J35" s="7"/>
      <c r="K35" s="160"/>
      <c r="L35" s="160"/>
    </row>
    <row r="36" spans="1:12" ht="14.45" customHeight="1" x14ac:dyDescent="0.25">
      <c r="A36" s="3"/>
      <c r="B36" s="256"/>
      <c r="C36" s="5"/>
      <c r="D36" s="5" t="s">
        <v>347</v>
      </c>
      <c r="E36" s="5"/>
      <c r="F36" s="5"/>
      <c r="G36" s="5"/>
      <c r="H36" s="5"/>
      <c r="I36" s="5"/>
      <c r="J36" s="7"/>
      <c r="K36" s="160"/>
      <c r="L36" s="160"/>
    </row>
    <row r="37" spans="1:12" ht="6" customHeight="1" x14ac:dyDescent="0.25">
      <c r="A37" s="3"/>
      <c r="B37" s="5"/>
      <c r="C37" s="5"/>
      <c r="D37" s="5"/>
      <c r="E37" s="5"/>
      <c r="F37" s="5"/>
      <c r="G37" s="5"/>
      <c r="H37" s="5"/>
      <c r="I37" s="5"/>
      <c r="J37" s="7"/>
      <c r="K37" s="160"/>
      <c r="L37" s="160"/>
    </row>
    <row r="38" spans="1:12" ht="14.45" customHeight="1" x14ac:dyDescent="0.25">
      <c r="A38" s="3"/>
      <c r="B38" s="256"/>
      <c r="C38" s="5"/>
      <c r="D38" s="5" t="s">
        <v>354</v>
      </c>
      <c r="E38" s="5"/>
      <c r="F38" s="5"/>
      <c r="G38" s="5"/>
      <c r="H38" s="5"/>
      <c r="I38" s="5"/>
      <c r="J38" s="7"/>
      <c r="K38" s="160"/>
      <c r="L38" s="160"/>
    </row>
    <row r="39" spans="1:12" ht="6" customHeight="1" x14ac:dyDescent="0.25">
      <c r="A39" s="3"/>
      <c r="B39" s="5"/>
      <c r="C39" s="5"/>
      <c r="D39" s="5"/>
      <c r="E39" s="5"/>
      <c r="F39" s="5"/>
      <c r="G39" s="5"/>
      <c r="H39" s="5"/>
      <c r="I39" s="5"/>
      <c r="J39" s="7"/>
      <c r="K39" s="160"/>
      <c r="L39" s="160"/>
    </row>
    <row r="40" spans="1:12" ht="14.45" customHeight="1" x14ac:dyDescent="0.25">
      <c r="A40" s="3"/>
      <c r="B40" s="256"/>
      <c r="C40" s="5"/>
      <c r="D40" s="5" t="s">
        <v>103</v>
      </c>
      <c r="E40" s="5"/>
      <c r="F40" s="5"/>
      <c r="G40" s="5"/>
      <c r="H40" s="5"/>
      <c r="I40" s="5"/>
      <c r="J40" s="7"/>
      <c r="K40" s="160"/>
      <c r="L40" s="160"/>
    </row>
    <row r="41" spans="1:12" ht="6" customHeight="1" x14ac:dyDescent="0.25">
      <c r="A41" s="3"/>
      <c r="B41" s="5"/>
      <c r="C41" s="5"/>
      <c r="D41" s="5"/>
      <c r="E41" s="5"/>
      <c r="F41" s="5"/>
      <c r="G41" s="5"/>
      <c r="H41" s="5"/>
      <c r="I41" s="5"/>
      <c r="J41" s="7"/>
      <c r="K41" s="160"/>
      <c r="L41" s="160"/>
    </row>
    <row r="42" spans="1:12" ht="14.45" customHeight="1" x14ac:dyDescent="0.25">
      <c r="A42" s="3"/>
      <c r="B42" s="5"/>
      <c r="C42" s="5"/>
      <c r="D42" s="5"/>
      <c r="E42" s="5"/>
      <c r="F42" s="5"/>
      <c r="G42" s="5"/>
      <c r="H42" s="5"/>
      <c r="I42" s="5"/>
      <c r="J42" s="7"/>
      <c r="K42" s="160"/>
      <c r="L42" s="160"/>
    </row>
    <row r="43" spans="1:12" ht="15" customHeight="1" thickBot="1" x14ac:dyDescent="0.3">
      <c r="A43" s="3"/>
      <c r="B43" s="5"/>
      <c r="C43" s="5"/>
      <c r="D43" s="5"/>
      <c r="E43" s="5"/>
      <c r="F43" s="5"/>
      <c r="G43" s="5"/>
      <c r="H43" s="5"/>
      <c r="I43" s="5"/>
      <c r="J43" s="7"/>
      <c r="K43" s="160"/>
      <c r="L43" s="160"/>
    </row>
    <row r="44" spans="1:12" ht="30" customHeight="1" thickBot="1" x14ac:dyDescent="0.3">
      <c r="A44" s="3"/>
      <c r="B44" s="188" t="s">
        <v>520</v>
      </c>
      <c r="C44" s="189"/>
      <c r="D44" s="189"/>
      <c r="E44" s="189"/>
      <c r="F44" s="190"/>
      <c r="G44" s="190"/>
      <c r="H44" s="190"/>
      <c r="I44" s="191"/>
      <c r="J44" s="7"/>
      <c r="K44" s="160"/>
      <c r="L44" s="160"/>
    </row>
    <row r="45" spans="1:12" x14ac:dyDescent="0.25">
      <c r="A45" s="3"/>
      <c r="B45" s="5"/>
      <c r="C45" s="5"/>
      <c r="D45" s="5"/>
      <c r="E45" s="5"/>
      <c r="F45" s="5"/>
      <c r="G45" s="5"/>
      <c r="H45" s="5"/>
      <c r="I45" s="5"/>
      <c r="J45" s="7"/>
      <c r="K45" s="160"/>
      <c r="L45" s="160"/>
    </row>
    <row r="46" spans="1:12" x14ac:dyDescent="0.25">
      <c r="A46" s="3"/>
      <c r="B46" s="5" t="s">
        <v>252</v>
      </c>
      <c r="C46" s="5"/>
      <c r="D46" s="5"/>
      <c r="E46" s="5"/>
      <c r="F46" s="5"/>
      <c r="G46" s="5"/>
      <c r="H46" s="5"/>
      <c r="I46" s="5"/>
      <c r="J46" s="7"/>
      <c r="K46" s="160"/>
      <c r="L46" s="160"/>
    </row>
    <row r="47" spans="1:12" x14ac:dyDescent="0.25">
      <c r="A47" s="3"/>
      <c r="B47" s="5" t="s">
        <v>104</v>
      </c>
      <c r="C47" s="5"/>
      <c r="D47" s="5"/>
      <c r="E47" s="5"/>
      <c r="F47" s="5"/>
      <c r="G47" s="5"/>
      <c r="H47" s="5"/>
      <c r="I47" s="5"/>
      <c r="J47" s="7"/>
      <c r="K47" s="160"/>
      <c r="L47" s="160"/>
    </row>
    <row r="48" spans="1:12" x14ac:dyDescent="0.25">
      <c r="A48" s="3"/>
      <c r="B48" s="5" t="s">
        <v>105</v>
      </c>
      <c r="C48" s="5"/>
      <c r="D48" s="5"/>
      <c r="E48" s="5"/>
      <c r="F48" s="5"/>
      <c r="G48" s="5"/>
      <c r="H48" s="5"/>
      <c r="I48" s="5"/>
      <c r="J48" s="7"/>
      <c r="K48" s="160"/>
      <c r="L48" s="160"/>
    </row>
    <row r="49" spans="1:12" x14ac:dyDescent="0.25">
      <c r="A49" s="3"/>
      <c r="B49" s="5" t="s">
        <v>317</v>
      </c>
      <c r="C49" s="5"/>
      <c r="D49" s="5"/>
      <c r="E49" s="5"/>
      <c r="F49" s="5"/>
      <c r="G49" s="5"/>
      <c r="H49" s="5"/>
      <c r="I49" s="5"/>
      <c r="J49" s="7"/>
      <c r="K49" s="160"/>
      <c r="L49" s="160"/>
    </row>
    <row r="50" spans="1:12" x14ac:dyDescent="0.25">
      <c r="A50" s="3"/>
      <c r="B50" s="5" t="s">
        <v>318</v>
      </c>
      <c r="C50" s="5"/>
      <c r="D50" s="5"/>
      <c r="E50" s="5"/>
      <c r="F50" s="5"/>
      <c r="G50" s="5"/>
      <c r="H50" s="5"/>
      <c r="I50" s="5"/>
      <c r="J50" s="7"/>
      <c r="K50" s="160"/>
      <c r="L50" s="160"/>
    </row>
    <row r="51" spans="1:12" ht="30" customHeight="1" x14ac:dyDescent="0.25">
      <c r="A51" s="3"/>
      <c r="B51" s="613" t="s">
        <v>319</v>
      </c>
      <c r="C51" s="613"/>
      <c r="D51" s="613"/>
      <c r="E51" s="613"/>
      <c r="F51" s="613"/>
      <c r="G51" s="613"/>
      <c r="H51" s="613"/>
      <c r="I51" s="613"/>
      <c r="J51" s="7"/>
      <c r="K51" s="160"/>
      <c r="L51" s="160"/>
    </row>
    <row r="52" spans="1:12" x14ac:dyDescent="0.25">
      <c r="A52" s="3"/>
      <c r="B52" s="5" t="s">
        <v>320</v>
      </c>
      <c r="C52" s="5"/>
      <c r="D52" s="5"/>
      <c r="E52" s="5"/>
      <c r="F52" s="5"/>
      <c r="G52" s="5"/>
      <c r="H52" s="5"/>
      <c r="I52" s="5"/>
      <c r="J52" s="7"/>
      <c r="K52" s="160"/>
      <c r="L52" s="160"/>
    </row>
    <row r="53" spans="1:12" x14ac:dyDescent="0.25">
      <c r="A53" s="3"/>
      <c r="B53" s="5" t="s">
        <v>355</v>
      </c>
      <c r="C53" s="5"/>
      <c r="D53" s="5"/>
      <c r="E53" s="5"/>
      <c r="F53" s="5"/>
      <c r="G53" s="5"/>
      <c r="H53" s="5"/>
      <c r="I53" s="5"/>
      <c r="J53" s="7"/>
      <c r="K53" s="160"/>
      <c r="L53" s="160"/>
    </row>
    <row r="54" spans="1:12" ht="15.75" thickBot="1" x14ac:dyDescent="0.3">
      <c r="A54" s="142"/>
      <c r="B54" s="167"/>
      <c r="C54" s="167"/>
      <c r="D54" s="167"/>
      <c r="E54" s="167"/>
      <c r="F54" s="167"/>
      <c r="G54" s="167"/>
      <c r="H54" s="167"/>
      <c r="I54" s="167"/>
      <c r="J54" s="26"/>
      <c r="K54" s="160"/>
      <c r="L54" s="160"/>
    </row>
    <row r="55" spans="1:12" x14ac:dyDescent="0.25"/>
    <row r="56" spans="1:12" hidden="1" x14ac:dyDescent="0.25"/>
    <row r="57" spans="1:12" hidden="1" x14ac:dyDescent="0.25"/>
    <row r="58" spans="1:12" hidden="1" x14ac:dyDescent="0.25"/>
    <row r="59" spans="1:12" ht="15" hidden="1" customHeight="1" x14ac:dyDescent="0.25"/>
    <row r="60" spans="1:12" ht="15" hidden="1" customHeight="1" x14ac:dyDescent="0.25"/>
    <row r="61" spans="1:12" ht="15" hidden="1" customHeight="1" x14ac:dyDescent="0.25"/>
    <row r="62" spans="1:12" ht="15" hidden="1" customHeight="1" x14ac:dyDescent="0.25"/>
    <row r="63" spans="1:12" ht="15" hidden="1" customHeight="1" x14ac:dyDescent="0.25"/>
    <row r="64" spans="1:12"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sheetData>
  <sheetProtection password="B84E" sheet="1" objects="1" scenarios="1"/>
  <mergeCells count="1">
    <mergeCell ref="B51:I51"/>
  </mergeCells>
  <printOptions horizontalCentered="1"/>
  <pageMargins left="0.23622047244094491" right="0.23622047244094491" top="0.74803149606299213" bottom="0.74803149606299213" header="0.31496062992125984" footer="0.31496062992125984"/>
  <pageSetup paperSize="9" scale="74" fitToHeight="0" orientation="landscape" r:id="rId1"/>
  <headerFooter>
    <oddFooter>&amp;L&amp;D&amp;C- Page &amp;P / &amp;N -
&amp;R&amp;8
&amp;Z&amp;F</oddFooter>
  </headerFooter>
  <rowBreaks count="1" manualBreakCount="1">
    <brk id="42" max="9"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B30 B10 B12 B14 B16 B18 B20 B22 B24 B26 B28 B36 B38 B40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130"/>
  <sheetViews>
    <sheetView showGridLines="0" showRowColHeaders="0" zoomScaleNormal="100" zoomScaleSheetLayoutView="100" workbookViewId="0">
      <pane ySplit="5" topLeftCell="A6" activePane="bottomLeft" state="frozen"/>
      <selection pane="bottomLeft" activeCell="A6" sqref="A6"/>
    </sheetView>
  </sheetViews>
  <sheetFormatPr baseColWidth="10" defaultColWidth="0" defaultRowHeight="15" zeroHeight="1" x14ac:dyDescent="0.25"/>
  <cols>
    <col min="1" max="2" width="2.7109375" style="9" customWidth="1"/>
    <col min="3" max="3" width="23.7109375" style="9" customWidth="1"/>
    <col min="4" max="4" width="30.7109375" style="9" customWidth="1"/>
    <col min="5" max="5" width="20.7109375" style="9" customWidth="1"/>
    <col min="6" max="6" width="30.7109375" style="9" customWidth="1"/>
    <col min="7" max="7" width="20.7109375" style="9" customWidth="1"/>
    <col min="8" max="8" width="50.7109375" style="9" customWidth="1"/>
    <col min="9" max="10" width="2.7109375" style="9" customWidth="1"/>
    <col min="11" max="11" width="11.42578125" style="9" hidden="1" customWidth="1"/>
    <col min="12" max="21" width="0" style="9" hidden="1" customWidth="1"/>
    <col min="22" max="16384" width="11.42578125" style="9" hidden="1"/>
  </cols>
  <sheetData>
    <row r="1" spans="1:11" s="428" customFormat="1" ht="23.25" x14ac:dyDescent="0.25">
      <c r="A1" s="333" t="s">
        <v>298</v>
      </c>
      <c r="B1" s="348"/>
      <c r="C1" s="348"/>
      <c r="D1" s="348"/>
      <c r="E1" s="348"/>
      <c r="F1" s="348"/>
      <c r="G1" s="348"/>
      <c r="H1" s="348"/>
      <c r="I1" s="426"/>
    </row>
    <row r="2" spans="1:11" s="432" customFormat="1" ht="21.75" thickBot="1" x14ac:dyDescent="0.3">
      <c r="A2" s="330" t="s">
        <v>271</v>
      </c>
      <c r="B2" s="349"/>
      <c r="C2" s="349"/>
      <c r="D2" s="349"/>
      <c r="E2" s="349"/>
      <c r="F2" s="349"/>
      <c r="G2" s="349"/>
      <c r="H2" s="349"/>
      <c r="I2" s="174"/>
      <c r="J2" s="161"/>
      <c r="K2" s="161"/>
    </row>
    <row r="3" spans="1:11" ht="6" customHeight="1" x14ac:dyDescent="0.25">
      <c r="A3" s="141"/>
      <c r="B3" s="168"/>
      <c r="C3" s="341"/>
      <c r="D3" s="168"/>
      <c r="E3" s="168"/>
      <c r="F3" s="168"/>
      <c r="G3" s="168"/>
      <c r="H3" s="168"/>
      <c r="I3" s="169"/>
      <c r="J3" s="160"/>
      <c r="K3" s="160"/>
    </row>
    <row r="4" spans="1:11" ht="132" customHeight="1" x14ac:dyDescent="0.25">
      <c r="A4" s="3"/>
      <c r="B4" s="320"/>
      <c r="C4" s="342"/>
      <c r="D4" s="320"/>
      <c r="E4" s="320"/>
      <c r="F4" s="320"/>
      <c r="G4" s="320"/>
      <c r="H4" s="320"/>
      <c r="I4" s="7"/>
      <c r="J4" s="160"/>
      <c r="K4" s="160"/>
    </row>
    <row r="5" spans="1:11" ht="6" customHeight="1" thickBot="1" x14ac:dyDescent="0.3">
      <c r="A5" s="142"/>
      <c r="B5" s="340"/>
      <c r="C5" s="343"/>
      <c r="D5" s="340"/>
      <c r="E5" s="340"/>
      <c r="F5" s="340"/>
      <c r="G5" s="340"/>
      <c r="H5" s="340"/>
      <c r="I5" s="26"/>
      <c r="J5" s="160"/>
      <c r="K5" s="160"/>
    </row>
    <row r="6" spans="1:11" ht="6" customHeight="1" x14ac:dyDescent="0.25">
      <c r="A6" s="466"/>
      <c r="B6" s="472"/>
      <c r="C6" s="472"/>
      <c r="D6" s="472"/>
      <c r="E6" s="472"/>
      <c r="F6" s="472"/>
      <c r="G6" s="472"/>
      <c r="H6" s="472"/>
      <c r="I6" s="467"/>
      <c r="J6" s="160"/>
      <c r="K6" s="160"/>
    </row>
    <row r="7" spans="1:11" ht="18.75" customHeight="1" x14ac:dyDescent="0.25">
      <c r="A7" s="468"/>
      <c r="B7" s="453" t="s">
        <v>300</v>
      </c>
      <c r="C7" s="473"/>
      <c r="D7" s="473"/>
      <c r="E7" s="473"/>
      <c r="F7" s="473"/>
      <c r="G7" s="618" t="s">
        <v>342</v>
      </c>
      <c r="H7" s="619"/>
      <c r="I7" s="469"/>
      <c r="J7" s="160"/>
      <c r="K7" s="160"/>
    </row>
    <row r="8" spans="1:11" ht="15" customHeight="1" x14ac:dyDescent="0.25">
      <c r="A8" s="468"/>
      <c r="B8" s="256"/>
      <c r="C8" s="513" t="s">
        <v>347</v>
      </c>
      <c r="D8" s="473"/>
      <c r="E8" s="473"/>
      <c r="F8" s="473"/>
      <c r="G8" s="618"/>
      <c r="H8" s="619"/>
      <c r="I8" s="469"/>
      <c r="J8" s="160"/>
      <c r="K8" s="160"/>
    </row>
    <row r="9" spans="1:11" ht="15" customHeight="1" x14ac:dyDescent="0.25">
      <c r="A9" s="468"/>
      <c r="B9" s="256"/>
      <c r="C9" s="513" t="s">
        <v>356</v>
      </c>
      <c r="D9" s="473"/>
      <c r="E9" s="473"/>
      <c r="F9" s="473"/>
      <c r="G9" s="618"/>
      <c r="H9" s="619"/>
      <c r="I9" s="469"/>
      <c r="J9" s="160"/>
      <c r="K9" s="160"/>
    </row>
    <row r="10" spans="1:11" ht="15" customHeight="1" x14ac:dyDescent="0.25">
      <c r="A10" s="468"/>
      <c r="B10" s="487"/>
      <c r="C10" s="513" t="s">
        <v>357</v>
      </c>
      <c r="D10" s="531"/>
      <c r="E10" s="531"/>
      <c r="F10" s="531"/>
      <c r="G10" s="618"/>
      <c r="H10" s="619"/>
      <c r="I10" s="469"/>
      <c r="J10" s="160"/>
      <c r="K10" s="160"/>
    </row>
    <row r="11" spans="1:11" ht="6" customHeight="1" thickBot="1" x14ac:dyDescent="0.3">
      <c r="A11" s="470"/>
      <c r="B11" s="475"/>
      <c r="C11" s="475"/>
      <c r="D11" s="475"/>
      <c r="E11" s="475"/>
      <c r="F11" s="475"/>
      <c r="G11" s="475"/>
      <c r="H11" s="475"/>
      <c r="I11" s="471"/>
      <c r="J11" s="160"/>
      <c r="K11" s="160"/>
    </row>
    <row r="12" spans="1:11" ht="15.75" thickBot="1" x14ac:dyDescent="0.3">
      <c r="A12" s="3"/>
      <c r="B12" s="5"/>
      <c r="C12" s="5"/>
      <c r="D12" s="5"/>
      <c r="E12" s="5"/>
      <c r="F12" s="5"/>
      <c r="G12" s="5"/>
      <c r="H12" s="5"/>
      <c r="I12" s="7"/>
      <c r="J12" s="160"/>
      <c r="K12" s="160"/>
    </row>
    <row r="13" spans="1:11" ht="30" customHeight="1" thickBot="1" x14ac:dyDescent="0.3">
      <c r="A13" s="3"/>
      <c r="B13" s="188" t="s">
        <v>253</v>
      </c>
      <c r="C13" s="189"/>
      <c r="D13" s="189"/>
      <c r="E13" s="189"/>
      <c r="F13" s="190"/>
      <c r="G13" s="190"/>
      <c r="H13" s="191"/>
      <c r="I13" s="7"/>
      <c r="J13" s="160"/>
      <c r="K13" s="160"/>
    </row>
    <row r="14" spans="1:11" x14ac:dyDescent="0.25">
      <c r="A14" s="3"/>
      <c r="B14" s="5"/>
      <c r="C14" s="5"/>
      <c r="D14" s="5"/>
      <c r="E14" s="5"/>
      <c r="F14" s="5"/>
      <c r="G14" s="5"/>
      <c r="H14" s="5"/>
      <c r="I14" s="7"/>
      <c r="J14" s="160"/>
      <c r="K14" s="160"/>
    </row>
    <row r="15" spans="1:11" ht="30" customHeight="1" x14ac:dyDescent="0.25">
      <c r="A15" s="3"/>
      <c r="B15" s="620" t="s">
        <v>82</v>
      </c>
      <c r="C15" s="620"/>
      <c r="D15" s="620"/>
      <c r="E15" s="621"/>
      <c r="F15" s="265" t="s">
        <v>76</v>
      </c>
      <c r="G15" s="143"/>
      <c r="H15" s="5"/>
      <c r="I15" s="7"/>
      <c r="J15" s="163"/>
      <c r="K15" s="163"/>
    </row>
    <row r="16" spans="1:11" x14ac:dyDescent="0.25">
      <c r="A16" s="3"/>
      <c r="B16" s="5"/>
      <c r="C16" s="5"/>
      <c r="D16" s="5"/>
      <c r="E16" s="158"/>
      <c r="F16" s="164"/>
      <c r="G16" s="164"/>
      <c r="H16" s="164"/>
      <c r="I16" s="165"/>
      <c r="J16" s="163"/>
      <c r="K16" s="163"/>
    </row>
    <row r="17" spans="1:11" ht="30" customHeight="1" x14ac:dyDescent="0.25">
      <c r="A17" s="3"/>
      <c r="B17" s="620" t="s">
        <v>85</v>
      </c>
      <c r="C17" s="620"/>
      <c r="D17" s="620"/>
      <c r="E17" s="621"/>
      <c r="F17" s="265" t="s">
        <v>86</v>
      </c>
      <c r="G17" s="164"/>
      <c r="H17" s="164"/>
      <c r="I17" s="7"/>
      <c r="J17" s="163"/>
      <c r="K17" s="163"/>
    </row>
    <row r="18" spans="1:11" x14ac:dyDescent="0.25">
      <c r="A18" s="3"/>
      <c r="B18" s="5"/>
      <c r="C18" s="5"/>
      <c r="D18" s="5"/>
      <c r="E18" s="158"/>
      <c r="F18" s="164"/>
      <c r="G18" s="164"/>
      <c r="H18" s="164"/>
      <c r="I18" s="165"/>
      <c r="J18" s="163"/>
      <c r="K18" s="163"/>
    </row>
    <row r="19" spans="1:11" ht="30" customHeight="1" x14ac:dyDescent="0.25">
      <c r="A19" s="3"/>
      <c r="B19" s="620" t="s">
        <v>81</v>
      </c>
      <c r="C19" s="620"/>
      <c r="D19" s="620"/>
      <c r="E19" s="621"/>
      <c r="F19" s="162"/>
      <c r="G19" s="164"/>
      <c r="H19" s="164"/>
      <c r="I19" s="7"/>
      <c r="J19" s="163"/>
      <c r="K19" s="163"/>
    </row>
    <row r="20" spans="1:11" x14ac:dyDescent="0.25">
      <c r="A20" s="3"/>
      <c r="B20" s="5"/>
      <c r="C20" s="5"/>
      <c r="D20" s="5"/>
      <c r="E20" s="158"/>
      <c r="F20" s="164"/>
      <c r="G20" s="164"/>
      <c r="H20" s="164"/>
      <c r="I20" s="165"/>
      <c r="J20" s="163"/>
      <c r="K20" s="163"/>
    </row>
    <row r="21" spans="1:11" ht="30" customHeight="1" x14ac:dyDescent="0.25">
      <c r="A21" s="3"/>
      <c r="B21" s="5"/>
      <c r="C21" s="5"/>
      <c r="D21" s="5"/>
      <c r="E21" s="158" t="s">
        <v>78</v>
      </c>
      <c r="F21" s="622"/>
      <c r="G21" s="622"/>
      <c r="H21" s="622"/>
      <c r="I21" s="7"/>
      <c r="J21" s="163"/>
      <c r="K21" s="163"/>
    </row>
    <row r="22" spans="1:11" x14ac:dyDescent="0.25">
      <c r="A22" s="3"/>
      <c r="B22" s="5"/>
      <c r="C22" s="5"/>
      <c r="D22" s="5"/>
      <c r="E22" s="158"/>
      <c r="F22" s="164"/>
      <c r="G22" s="164"/>
      <c r="H22" s="164"/>
      <c r="I22" s="165"/>
      <c r="J22" s="163"/>
      <c r="K22" s="163"/>
    </row>
    <row r="23" spans="1:11" ht="30" customHeight="1" x14ac:dyDescent="0.25">
      <c r="A23" s="3"/>
      <c r="B23" s="5"/>
      <c r="C23" s="5"/>
      <c r="D23" s="5"/>
      <c r="E23" s="158" t="s">
        <v>79</v>
      </c>
      <c r="F23" s="622"/>
      <c r="G23" s="622"/>
      <c r="H23" s="622"/>
      <c r="I23" s="7"/>
      <c r="J23" s="163"/>
      <c r="K23" s="163"/>
    </row>
    <row r="24" spans="1:11" x14ac:dyDescent="0.25">
      <c r="A24" s="3"/>
      <c r="B24" s="5"/>
      <c r="C24" s="5"/>
      <c r="D24" s="5"/>
      <c r="E24" s="158"/>
      <c r="F24" s="164"/>
      <c r="G24" s="164"/>
      <c r="H24" s="164"/>
      <c r="I24" s="165"/>
      <c r="J24" s="163"/>
      <c r="K24" s="163"/>
    </row>
    <row r="25" spans="1:11" ht="30" customHeight="1" x14ac:dyDescent="0.25">
      <c r="A25" s="3"/>
      <c r="B25" s="5"/>
      <c r="C25" s="5"/>
      <c r="D25" s="5"/>
      <c r="E25" s="158" t="s">
        <v>80</v>
      </c>
      <c r="F25" s="166"/>
      <c r="G25" s="164"/>
      <c r="H25" s="164"/>
      <c r="I25" s="7"/>
      <c r="J25" s="160"/>
      <c r="K25" s="160"/>
    </row>
    <row r="26" spans="1:11" x14ac:dyDescent="0.25">
      <c r="A26" s="3"/>
      <c r="B26" s="158"/>
      <c r="C26" s="158"/>
      <c r="D26" s="158"/>
      <c r="E26" s="158"/>
      <c r="F26" s="164"/>
      <c r="G26" s="164"/>
      <c r="H26" s="164"/>
      <c r="I26" s="7"/>
      <c r="J26" s="163"/>
      <c r="K26" s="163"/>
    </row>
    <row r="27" spans="1:11" ht="15.75" thickBot="1" x14ac:dyDescent="0.3">
      <c r="A27" s="3"/>
      <c r="B27" s="158"/>
      <c r="C27" s="158"/>
      <c r="D27" s="158"/>
      <c r="E27" s="158"/>
      <c r="F27" s="164"/>
      <c r="G27" s="164"/>
      <c r="H27" s="164"/>
      <c r="I27" s="7"/>
      <c r="J27" s="163"/>
      <c r="K27" s="163"/>
    </row>
    <row r="28" spans="1:11" ht="30" customHeight="1" thickBot="1" x14ac:dyDescent="0.3">
      <c r="A28" s="3"/>
      <c r="B28" s="188" t="s">
        <v>250</v>
      </c>
      <c r="C28" s="189"/>
      <c r="D28" s="189"/>
      <c r="E28" s="189"/>
      <c r="F28" s="190"/>
      <c r="G28" s="190"/>
      <c r="H28" s="191"/>
      <c r="I28" s="7"/>
      <c r="J28" s="160"/>
      <c r="K28" s="160"/>
    </row>
    <row r="29" spans="1:11" x14ac:dyDescent="0.25">
      <c r="A29" s="3"/>
      <c r="B29" s="158"/>
      <c r="C29" s="158"/>
      <c r="D29" s="158"/>
      <c r="E29" s="158"/>
      <c r="F29" s="164"/>
      <c r="G29" s="164"/>
      <c r="H29" s="164"/>
      <c r="I29" s="7"/>
      <c r="J29" s="163"/>
      <c r="K29" s="163"/>
    </row>
    <row r="30" spans="1:11" ht="24" customHeight="1" x14ac:dyDescent="0.25">
      <c r="A30" s="3"/>
      <c r="B30" s="538" t="s">
        <v>289</v>
      </c>
      <c r="C30" s="539"/>
      <c r="D30" s="539"/>
      <c r="E30" s="539"/>
      <c r="F30" s="540"/>
      <c r="G30" s="540"/>
      <c r="H30" s="540"/>
      <c r="I30" s="7"/>
      <c r="J30" s="163"/>
      <c r="K30" s="163"/>
    </row>
    <row r="31" spans="1:11" x14ac:dyDescent="0.25">
      <c r="A31" s="3"/>
      <c r="B31" s="158"/>
      <c r="C31" s="158"/>
      <c r="D31" s="158"/>
      <c r="E31" s="158"/>
      <c r="F31" s="164"/>
      <c r="G31" s="164"/>
      <c r="H31" s="164"/>
      <c r="I31" s="7"/>
      <c r="J31" s="163"/>
      <c r="K31" s="163"/>
    </row>
    <row r="32" spans="1:11" ht="180" customHeight="1" x14ac:dyDescent="0.25">
      <c r="A32" s="3"/>
      <c r="B32" s="614" t="s">
        <v>523</v>
      </c>
      <c r="C32" s="614"/>
      <c r="D32" s="614"/>
      <c r="E32" s="615"/>
      <c r="F32" s="616"/>
      <c r="G32" s="616"/>
      <c r="H32" s="617"/>
      <c r="I32" s="7"/>
      <c r="J32" s="163"/>
      <c r="K32" s="163"/>
    </row>
    <row r="33" spans="1:11" x14ac:dyDescent="0.25">
      <c r="A33" s="3"/>
      <c r="B33" s="158"/>
      <c r="C33" s="158"/>
      <c r="D33" s="158"/>
      <c r="E33" s="158"/>
      <c r="F33" s="164"/>
      <c r="G33" s="164"/>
      <c r="H33" s="164"/>
      <c r="I33" s="7"/>
      <c r="J33" s="163"/>
      <c r="K33" s="163"/>
    </row>
    <row r="34" spans="1:11" ht="120" customHeight="1" x14ac:dyDescent="0.25">
      <c r="A34" s="3"/>
      <c r="B34" s="614" t="s">
        <v>525</v>
      </c>
      <c r="C34" s="614"/>
      <c r="D34" s="614"/>
      <c r="E34" s="615"/>
      <c r="F34" s="616"/>
      <c r="G34" s="616"/>
      <c r="H34" s="617"/>
      <c r="I34" s="7"/>
      <c r="J34" s="163"/>
      <c r="K34" s="163"/>
    </row>
    <row r="35" spans="1:11" x14ac:dyDescent="0.25">
      <c r="A35" s="3"/>
      <c r="B35" s="158"/>
      <c r="C35" s="158"/>
      <c r="D35" s="158"/>
      <c r="E35" s="158"/>
      <c r="F35" s="164"/>
      <c r="G35" s="164"/>
      <c r="H35" s="164"/>
      <c r="I35" s="7"/>
      <c r="J35" s="163"/>
      <c r="K35" s="163"/>
    </row>
    <row r="36" spans="1:11" ht="100.15" customHeight="1" x14ac:dyDescent="0.25">
      <c r="A36" s="3"/>
      <c r="B36" s="614" t="s">
        <v>205</v>
      </c>
      <c r="C36" s="614"/>
      <c r="D36" s="614"/>
      <c r="E36" s="615"/>
      <c r="F36" s="616"/>
      <c r="G36" s="616"/>
      <c r="H36" s="617"/>
      <c r="I36" s="7"/>
      <c r="J36" s="163"/>
      <c r="K36" s="163"/>
    </row>
    <row r="37" spans="1:11" x14ac:dyDescent="0.25">
      <c r="A37" s="3"/>
      <c r="B37" s="158"/>
      <c r="C37" s="158"/>
      <c r="D37" s="158"/>
      <c r="E37" s="158"/>
      <c r="F37" s="164"/>
      <c r="G37" s="164"/>
      <c r="H37" s="164"/>
      <c r="I37" s="7"/>
      <c r="J37" s="163"/>
      <c r="K37" s="163"/>
    </row>
    <row r="38" spans="1:11" ht="100.15" customHeight="1" x14ac:dyDescent="0.25">
      <c r="A38" s="3"/>
      <c r="B38" s="614" t="s">
        <v>526</v>
      </c>
      <c r="C38" s="614"/>
      <c r="D38" s="614"/>
      <c r="E38" s="615"/>
      <c r="F38" s="616"/>
      <c r="G38" s="616"/>
      <c r="H38" s="617"/>
      <c r="I38" s="7"/>
      <c r="J38" s="163"/>
      <c r="K38" s="163"/>
    </row>
    <row r="39" spans="1:11" x14ac:dyDescent="0.25">
      <c r="A39" s="3"/>
      <c r="B39" s="158"/>
      <c r="C39" s="158"/>
      <c r="D39" s="158"/>
      <c r="E39" s="158"/>
      <c r="F39" s="164"/>
      <c r="G39" s="164"/>
      <c r="H39" s="164"/>
      <c r="I39" s="7"/>
      <c r="J39" s="163"/>
      <c r="K39" s="163"/>
    </row>
    <row r="40" spans="1:11" ht="100.15" customHeight="1" x14ac:dyDescent="0.25">
      <c r="A40" s="3"/>
      <c r="B40" s="614" t="s">
        <v>167</v>
      </c>
      <c r="C40" s="614"/>
      <c r="D40" s="614"/>
      <c r="E40" s="615"/>
      <c r="F40" s="616"/>
      <c r="G40" s="616"/>
      <c r="H40" s="617"/>
      <c r="I40" s="7"/>
      <c r="J40" s="163"/>
      <c r="K40" s="163"/>
    </row>
    <row r="41" spans="1:11" x14ac:dyDescent="0.25">
      <c r="A41" s="3"/>
      <c r="B41" s="158"/>
      <c r="C41" s="158"/>
      <c r="D41" s="158"/>
      <c r="E41" s="158"/>
      <c r="F41" s="164"/>
      <c r="G41" s="164"/>
      <c r="H41" s="164"/>
      <c r="I41" s="7"/>
      <c r="J41" s="163"/>
      <c r="K41" s="163"/>
    </row>
    <row r="42" spans="1:11" x14ac:dyDescent="0.25">
      <c r="A42" s="3"/>
      <c r="B42" s="158"/>
      <c r="C42" s="158"/>
      <c r="D42" s="158"/>
      <c r="E42" s="158"/>
      <c r="F42" s="164"/>
      <c r="G42" s="164"/>
      <c r="H42" s="164"/>
      <c r="I42" s="7"/>
      <c r="J42" s="163"/>
      <c r="K42" s="163"/>
    </row>
    <row r="43" spans="1:11" ht="21" customHeight="1" x14ac:dyDescent="0.25">
      <c r="A43" s="3"/>
      <c r="B43" s="158"/>
      <c r="C43" s="158"/>
      <c r="D43" s="158"/>
      <c r="E43" s="158"/>
      <c r="F43" s="164"/>
      <c r="G43" s="164"/>
      <c r="H43" s="164"/>
      <c r="I43" s="7"/>
      <c r="J43" s="163"/>
      <c r="K43" s="163"/>
    </row>
    <row r="44" spans="1:11" ht="15.75" thickBot="1" x14ac:dyDescent="0.3">
      <c r="A44" s="142"/>
      <c r="B44" s="167"/>
      <c r="C44" s="167"/>
      <c r="D44" s="167"/>
      <c r="E44" s="167"/>
      <c r="F44" s="167"/>
      <c r="G44" s="167"/>
      <c r="H44" s="167"/>
      <c r="I44" s="26"/>
      <c r="J44" s="160"/>
      <c r="K44" s="160"/>
    </row>
    <row r="45" spans="1:11" x14ac:dyDescent="0.25"/>
    <row r="46" spans="1:11" hidden="1" x14ac:dyDescent="0.25"/>
    <row r="47" spans="1:11" hidden="1" x14ac:dyDescent="0.25"/>
    <row r="48" spans="1: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sheetData>
  <sheetProtection password="B84E" sheet="1" objects="1" scenarios="1"/>
  <mergeCells count="16">
    <mergeCell ref="G7:H10"/>
    <mergeCell ref="B15:E15"/>
    <mergeCell ref="B17:E17"/>
    <mergeCell ref="F23:H23"/>
    <mergeCell ref="F21:H21"/>
    <mergeCell ref="B19:E19"/>
    <mergeCell ref="B40:D40"/>
    <mergeCell ref="E40:H40"/>
    <mergeCell ref="B32:D32"/>
    <mergeCell ref="E32:H32"/>
    <mergeCell ref="B36:D36"/>
    <mergeCell ref="E36:H36"/>
    <mergeCell ref="B34:D34"/>
    <mergeCell ref="E34:H34"/>
    <mergeCell ref="B38:D38"/>
    <mergeCell ref="E38:H38"/>
  </mergeCells>
  <printOptions horizontalCentered="1"/>
  <pageMargins left="0.23622047244094491" right="0.23622047244094491" top="0.74803149606299213" bottom="0.74803149606299213" header="0.31496062992125984" footer="0.31496062992125984"/>
  <pageSetup paperSize="9" scale="77" fitToHeight="0" orientation="landscape" r:id="rId1"/>
  <headerFooter>
    <oddFooter>&amp;L&amp;D&amp;C- Page &amp;P / &amp;N -
&amp;R&amp;8
&amp;Z&amp;F</oddFooter>
  </headerFooter>
  <rowBreaks count="2" manualBreakCount="2">
    <brk id="26" max="8" man="1"/>
    <brk id="36"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listes!$K$5:$K$9</xm:f>
          </x14:formula1>
          <xm:sqref>F19</xm:sqref>
        </x14:dataValidation>
        <x14:dataValidation type="list" allowBlank="1" showInputMessage="1" showErrorMessage="1">
          <x14:formula1>
            <xm:f>listes!$M$5:$M$6</xm:f>
          </x14:formula1>
          <xm:sqref>B8:B9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5"/>
  <sheetViews>
    <sheetView showGridLines="0" showRowColHeaders="0" zoomScaleNormal="100" zoomScaleSheetLayoutView="80" workbookViewId="0">
      <pane ySplit="5" topLeftCell="A6" activePane="bottomLeft" state="frozen"/>
      <selection pane="bottomLeft" activeCell="A6" sqref="A6"/>
    </sheetView>
  </sheetViews>
  <sheetFormatPr baseColWidth="10" defaultColWidth="0" defaultRowHeight="15" customHeight="1" zeroHeight="1" x14ac:dyDescent="0.25"/>
  <cols>
    <col min="1" max="1" width="2.7109375" style="9" customWidth="1"/>
    <col min="2" max="2" width="3.7109375" style="9" customWidth="1"/>
    <col min="3" max="3" width="12.7109375" style="9" customWidth="1"/>
    <col min="4" max="5" width="12.7109375" style="2" customWidth="1"/>
    <col min="6" max="6" width="3.7109375" style="2" customWidth="1"/>
    <col min="7" max="7" width="18.7109375" style="2" customWidth="1"/>
    <col min="8" max="8" width="12.7109375" style="2" customWidth="1"/>
    <col min="9" max="9" width="3.7109375" style="2" customWidth="1"/>
    <col min="10" max="11" width="12.7109375" style="2" customWidth="1"/>
    <col min="12" max="12" width="3.7109375" style="2" customWidth="1"/>
    <col min="13" max="18" width="10.7109375" style="2" customWidth="1"/>
    <col min="19" max="21" width="2.7109375" style="2" customWidth="1"/>
    <col min="22" max="23" width="11.42578125" style="2" hidden="1" customWidth="1"/>
    <col min="24" max="39" width="0" style="2" hidden="1" customWidth="1"/>
    <col min="40" max="16384" width="11.42578125" style="2" hidden="1"/>
  </cols>
  <sheetData>
    <row r="1" spans="1:31" s="427" customFormat="1" ht="23.25" x14ac:dyDescent="0.25">
      <c r="A1" s="333" t="str">
        <f>'1_Présentation'!$A$1</f>
        <v>Demande d’aide à l’investissement immobilier</v>
      </c>
      <c r="B1" s="348"/>
      <c r="C1" s="348"/>
      <c r="D1" s="348"/>
      <c r="E1" s="348"/>
      <c r="F1" s="348"/>
      <c r="G1" s="348"/>
      <c r="H1" s="348"/>
      <c r="I1" s="348"/>
      <c r="J1" s="348"/>
      <c r="K1" s="348"/>
      <c r="L1" s="348"/>
      <c r="M1" s="348"/>
      <c r="N1" s="348"/>
      <c r="O1" s="348"/>
      <c r="P1" s="348"/>
      <c r="Q1" s="348"/>
      <c r="R1" s="348"/>
      <c r="S1" s="348"/>
      <c r="T1" s="426"/>
      <c r="V1" s="428"/>
      <c r="W1" s="428"/>
      <c r="X1" s="428"/>
      <c r="Y1" s="428"/>
      <c r="Z1" s="428"/>
      <c r="AA1" s="428"/>
      <c r="AB1" s="428"/>
      <c r="AC1" s="428"/>
      <c r="AD1" s="428"/>
      <c r="AE1" s="428"/>
    </row>
    <row r="2" spans="1:31" s="431" customFormat="1" ht="21.75" thickBot="1" x14ac:dyDescent="0.3">
      <c r="A2" s="330" t="s">
        <v>270</v>
      </c>
      <c r="B2" s="429"/>
      <c r="C2" s="429"/>
      <c r="D2" s="429"/>
      <c r="E2" s="429"/>
      <c r="F2" s="429"/>
      <c r="G2" s="429"/>
      <c r="H2" s="429"/>
      <c r="I2" s="429"/>
      <c r="J2" s="429"/>
      <c r="K2" s="429"/>
      <c r="L2" s="429"/>
      <c r="M2" s="429"/>
      <c r="N2" s="429"/>
      <c r="O2" s="429"/>
      <c r="P2" s="429"/>
      <c r="Q2" s="429"/>
      <c r="R2" s="429"/>
      <c r="S2" s="429"/>
      <c r="T2" s="430"/>
      <c r="V2" s="432"/>
      <c r="W2" s="432"/>
      <c r="X2" s="432"/>
      <c r="Y2" s="432"/>
      <c r="Z2" s="432"/>
      <c r="AA2" s="432"/>
      <c r="AB2" s="432"/>
      <c r="AC2" s="432"/>
      <c r="AD2" s="432"/>
      <c r="AE2" s="432"/>
    </row>
    <row r="3" spans="1:31" ht="6" customHeight="1" x14ac:dyDescent="0.25">
      <c r="A3" s="141"/>
      <c r="B3" s="129"/>
      <c r="C3" s="129"/>
      <c r="D3" s="169"/>
      <c r="E3" s="129"/>
      <c r="F3" s="129"/>
      <c r="G3" s="129"/>
      <c r="H3" s="129"/>
      <c r="I3" s="129"/>
      <c r="J3" s="129"/>
      <c r="K3" s="129"/>
      <c r="L3" s="129"/>
      <c r="M3" s="129"/>
      <c r="N3" s="129"/>
      <c r="O3" s="129"/>
      <c r="P3" s="129"/>
      <c r="Q3" s="129"/>
      <c r="R3" s="129"/>
      <c r="S3" s="129"/>
      <c r="T3" s="169"/>
    </row>
    <row r="4" spans="1:31" ht="114" customHeight="1" x14ac:dyDescent="0.25">
      <c r="A4" s="3"/>
      <c r="B4" s="5"/>
      <c r="C4" s="5"/>
      <c r="D4" s="7"/>
      <c r="E4" s="5"/>
      <c r="F4" s="5"/>
      <c r="G4" s="5"/>
      <c r="H4" s="5"/>
      <c r="I4" s="5"/>
      <c r="J4" s="5"/>
      <c r="K4" s="5"/>
      <c r="L4" s="5"/>
      <c r="M4" s="5"/>
      <c r="N4" s="5"/>
      <c r="O4" s="5"/>
      <c r="P4" s="5"/>
      <c r="Q4" s="5"/>
      <c r="R4" s="5"/>
      <c r="S4" s="5"/>
      <c r="T4" s="7"/>
    </row>
    <row r="5" spans="1:31" ht="6" customHeight="1" thickBot="1" x14ac:dyDescent="0.3">
      <c r="A5" s="142"/>
      <c r="B5" s="25"/>
      <c r="C5" s="25"/>
      <c r="D5" s="26"/>
      <c r="E5" s="25"/>
      <c r="F5" s="25"/>
      <c r="G5" s="25"/>
      <c r="H5" s="25"/>
      <c r="I5" s="25"/>
      <c r="J5" s="25"/>
      <c r="K5" s="25"/>
      <c r="L5" s="25"/>
      <c r="M5" s="25"/>
      <c r="N5" s="25"/>
      <c r="O5" s="25"/>
      <c r="P5" s="25"/>
      <c r="Q5" s="25"/>
      <c r="R5" s="25"/>
      <c r="S5" s="25"/>
      <c r="T5" s="26"/>
    </row>
    <row r="6" spans="1:31" ht="6" customHeight="1" x14ac:dyDescent="0.25">
      <c r="A6" s="466"/>
      <c r="B6" s="472"/>
      <c r="C6" s="472"/>
      <c r="D6" s="472"/>
      <c r="E6" s="472"/>
      <c r="F6" s="472"/>
      <c r="G6" s="472"/>
      <c r="H6" s="472"/>
      <c r="I6" s="472"/>
      <c r="J6" s="472"/>
      <c r="K6" s="472"/>
      <c r="L6" s="472"/>
      <c r="M6" s="472"/>
      <c r="N6" s="472"/>
      <c r="O6" s="543"/>
      <c r="P6" s="543"/>
      <c r="Q6" s="543"/>
      <c r="R6" s="543"/>
      <c r="S6" s="543"/>
      <c r="T6" s="467"/>
    </row>
    <row r="7" spans="1:31" ht="18.75" customHeight="1" x14ac:dyDescent="0.25">
      <c r="A7" s="468"/>
      <c r="B7" s="453" t="s">
        <v>300</v>
      </c>
      <c r="C7" s="453"/>
      <c r="D7" s="473"/>
      <c r="E7" s="473"/>
      <c r="F7" s="473"/>
      <c r="G7" s="473"/>
      <c r="H7" s="473"/>
      <c r="I7" s="473"/>
      <c r="J7" s="473"/>
      <c r="K7" s="473"/>
      <c r="L7" s="473"/>
      <c r="M7" s="473"/>
      <c r="N7" s="623" t="s">
        <v>342</v>
      </c>
      <c r="O7" s="624"/>
      <c r="P7" s="624"/>
      <c r="Q7" s="624"/>
      <c r="R7" s="624"/>
      <c r="S7" s="624"/>
      <c r="T7" s="469"/>
    </row>
    <row r="8" spans="1:31" ht="15.75" x14ac:dyDescent="0.25">
      <c r="A8" s="468"/>
      <c r="B8" s="256"/>
      <c r="C8" s="458" t="s">
        <v>238</v>
      </c>
      <c r="D8" s="473"/>
      <c r="E8" s="473"/>
      <c r="F8" s="473"/>
      <c r="G8" s="473"/>
      <c r="H8" s="473"/>
      <c r="I8" s="473"/>
      <c r="J8" s="473"/>
      <c r="K8" s="473"/>
      <c r="L8" s="473"/>
      <c r="M8" s="473"/>
      <c r="N8" s="623"/>
      <c r="O8" s="624"/>
      <c r="P8" s="624"/>
      <c r="Q8" s="624"/>
      <c r="R8" s="624"/>
      <c r="S8" s="624"/>
      <c r="T8" s="469"/>
    </row>
    <row r="9" spans="1:31" ht="15.75" x14ac:dyDescent="0.25">
      <c r="A9" s="468"/>
      <c r="B9" s="473"/>
      <c r="C9" s="458" t="s">
        <v>239</v>
      </c>
      <c r="D9" s="473"/>
      <c r="E9" s="473"/>
      <c r="F9" s="473"/>
      <c r="G9" s="473"/>
      <c r="H9" s="473"/>
      <c r="I9" s="473"/>
      <c r="J9" s="473"/>
      <c r="K9" s="473"/>
      <c r="L9" s="473"/>
      <c r="M9" s="473"/>
      <c r="N9" s="623"/>
      <c r="O9" s="624"/>
      <c r="P9" s="624"/>
      <c r="Q9" s="624"/>
      <c r="R9" s="624"/>
      <c r="S9" s="624"/>
      <c r="T9" s="469"/>
    </row>
    <row r="10" spans="1:31" ht="15.75" x14ac:dyDescent="0.25">
      <c r="A10" s="468"/>
      <c r="B10" s="256"/>
      <c r="C10" s="458" t="s">
        <v>103</v>
      </c>
      <c r="D10" s="473"/>
      <c r="E10" s="473"/>
      <c r="F10" s="473"/>
      <c r="G10" s="473"/>
      <c r="H10" s="473"/>
      <c r="I10" s="473"/>
      <c r="J10" s="473"/>
      <c r="K10" s="473"/>
      <c r="L10" s="473"/>
      <c r="M10" s="473"/>
      <c r="N10" s="623"/>
      <c r="O10" s="624"/>
      <c r="P10" s="624"/>
      <c r="Q10" s="624"/>
      <c r="R10" s="624"/>
      <c r="S10" s="624"/>
      <c r="T10" s="469"/>
    </row>
    <row r="11" spans="1:31" ht="6" customHeight="1" thickBot="1" x14ac:dyDescent="0.3">
      <c r="A11" s="470"/>
      <c r="B11" s="474"/>
      <c r="C11" s="474"/>
      <c r="D11" s="475"/>
      <c r="E11" s="475"/>
      <c r="F11" s="475"/>
      <c r="G11" s="475"/>
      <c r="H11" s="475"/>
      <c r="I11" s="475"/>
      <c r="J11" s="475"/>
      <c r="K11" s="475"/>
      <c r="L11" s="475"/>
      <c r="M11" s="475"/>
      <c r="N11" s="475"/>
      <c r="O11" s="544"/>
      <c r="P11" s="544"/>
      <c r="Q11" s="544"/>
      <c r="R11" s="544"/>
      <c r="S11" s="544"/>
      <c r="T11" s="471"/>
    </row>
    <row r="12" spans="1:31" x14ac:dyDescent="0.25">
      <c r="A12" s="3"/>
      <c r="B12" s="5"/>
      <c r="C12" s="5"/>
      <c r="D12" s="5"/>
      <c r="E12" s="5"/>
      <c r="F12" s="5"/>
      <c r="G12" s="5"/>
      <c r="H12" s="5"/>
      <c r="I12" s="5"/>
      <c r="J12" s="5"/>
      <c r="K12" s="5"/>
      <c r="L12" s="5"/>
      <c r="M12" s="5"/>
      <c r="N12" s="5"/>
      <c r="O12" s="449"/>
      <c r="P12" s="449"/>
      <c r="Q12" s="449"/>
      <c r="R12" s="449"/>
      <c r="S12" s="5"/>
      <c r="T12" s="7"/>
    </row>
    <row r="13" spans="1:31" ht="18.75" x14ac:dyDescent="0.25">
      <c r="A13" s="3"/>
      <c r="B13" s="5"/>
      <c r="C13" s="39" t="s">
        <v>31</v>
      </c>
      <c r="D13" s="625" t="str">
        <f>IF('1_Présentation'!$F$23="","",VLOOKUP('1_Présentation'!$F$15,listes!$H:$I,COLUMNS(listes!$H:$I),FALSE)&amp;" - "&amp;IF('1_Présentation'!$F$19="","",LEFT('1_Présentation'!$F$19,2)&amp;" ")&amp;IF('1_Présentation'!$F$21="","",UPPER('1_Présentation'!$F$21)&amp;" - ")&amp;IF('1_Présentation'!$F$23="","",'1_Présentation'!$F$23))</f>
        <v/>
      </c>
      <c r="E13" s="626"/>
      <c r="F13" s="626"/>
      <c r="G13" s="626"/>
      <c r="H13" s="626"/>
      <c r="I13" s="626"/>
      <c r="J13" s="626"/>
      <c r="K13" s="626"/>
      <c r="L13" s="626"/>
      <c r="M13" s="626"/>
      <c r="N13" s="626"/>
      <c r="O13" s="626"/>
      <c r="P13" s="626"/>
      <c r="Q13" s="626"/>
      <c r="R13" s="626"/>
      <c r="S13" s="627"/>
      <c r="T13" s="7"/>
    </row>
    <row r="14" spans="1:31" x14ac:dyDescent="0.25">
      <c r="A14" s="3"/>
      <c r="B14" s="5"/>
      <c r="C14" s="5"/>
      <c r="D14" s="5"/>
      <c r="E14" s="5"/>
      <c r="F14" s="5"/>
      <c r="G14" s="5"/>
      <c r="H14" s="5"/>
      <c r="I14" s="5"/>
      <c r="J14" s="5"/>
      <c r="K14" s="5"/>
      <c r="L14" s="5"/>
      <c r="M14" s="5"/>
      <c r="N14" s="5"/>
      <c r="O14" s="5"/>
      <c r="P14" s="5"/>
      <c r="Q14" s="5"/>
      <c r="R14" s="5"/>
      <c r="S14" s="5"/>
      <c r="T14" s="7"/>
    </row>
    <row r="15" spans="1:31" x14ac:dyDescent="0.25">
      <c r="A15" s="3"/>
      <c r="B15" s="5"/>
      <c r="C15" s="5"/>
      <c r="D15" s="5"/>
      <c r="E15" s="5"/>
      <c r="F15" s="5"/>
      <c r="G15" s="5"/>
      <c r="H15" s="5"/>
      <c r="I15" s="5"/>
      <c r="J15" s="5"/>
      <c r="K15" s="5"/>
      <c r="L15" s="5"/>
      <c r="M15" s="5"/>
      <c r="N15" s="5"/>
      <c r="O15" s="5"/>
      <c r="P15" s="5"/>
      <c r="Q15" s="5"/>
      <c r="R15" s="5"/>
      <c r="S15" s="5"/>
      <c r="T15" s="7"/>
    </row>
    <row r="16" spans="1:31" ht="30" customHeight="1" x14ac:dyDescent="0.25">
      <c r="A16" s="3"/>
      <c r="B16" s="156" t="s">
        <v>254</v>
      </c>
      <c r="C16" s="157"/>
      <c r="D16" s="157"/>
      <c r="E16" s="157"/>
      <c r="F16" s="157"/>
      <c r="G16" s="157"/>
      <c r="H16" s="157"/>
      <c r="I16" s="157"/>
      <c r="J16" s="157"/>
      <c r="K16" s="157"/>
      <c r="L16" s="157"/>
      <c r="M16" s="157"/>
      <c r="N16" s="157"/>
      <c r="O16" s="157"/>
      <c r="P16" s="157"/>
      <c r="Q16" s="157"/>
      <c r="R16" s="157"/>
      <c r="S16" s="176"/>
      <c r="T16" s="7"/>
    </row>
    <row r="17" spans="1:20" ht="15.75" thickBot="1" x14ac:dyDescent="0.3">
      <c r="A17" s="3"/>
      <c r="B17" s="5"/>
      <c r="C17" s="5"/>
      <c r="D17" s="5"/>
      <c r="E17" s="5"/>
      <c r="F17" s="5"/>
      <c r="G17" s="5"/>
      <c r="H17" s="5"/>
      <c r="I17" s="5"/>
      <c r="J17" s="5"/>
      <c r="K17" s="5"/>
      <c r="L17" s="5"/>
      <c r="M17" s="5"/>
      <c r="N17" s="5"/>
      <c r="O17" s="5"/>
      <c r="P17" s="5"/>
      <c r="Q17" s="5"/>
      <c r="R17" s="5"/>
      <c r="S17" s="5"/>
      <c r="T17" s="7"/>
    </row>
    <row r="18" spans="1:20" ht="30" customHeight="1" x14ac:dyDescent="0.25">
      <c r="A18" s="3"/>
      <c r="B18" s="628" t="s">
        <v>163</v>
      </c>
      <c r="C18" s="629"/>
      <c r="D18" s="192"/>
      <c r="E18" s="5"/>
      <c r="F18" s="24" t="s">
        <v>128</v>
      </c>
      <c r="G18" s="637"/>
      <c r="H18" s="638"/>
      <c r="I18" s="638"/>
      <c r="J18" s="638"/>
      <c r="K18" s="638"/>
      <c r="L18" s="638"/>
      <c r="M18" s="638"/>
      <c r="N18" s="638"/>
      <c r="O18" s="638"/>
      <c r="P18" s="638"/>
      <c r="Q18" s="638"/>
      <c r="R18" s="639"/>
      <c r="S18" s="5"/>
      <c r="T18" s="175"/>
    </row>
    <row r="19" spans="1:20" x14ac:dyDescent="0.25">
      <c r="A19" s="3"/>
      <c r="B19" s="630"/>
      <c r="C19" s="631"/>
      <c r="D19" s="192"/>
      <c r="E19" s="5"/>
      <c r="F19" s="5"/>
      <c r="G19" s="5"/>
      <c r="H19" s="5"/>
      <c r="I19" s="5"/>
      <c r="J19" s="5"/>
      <c r="K19" s="5"/>
      <c r="L19" s="5"/>
      <c r="M19" s="5"/>
      <c r="N19" s="5"/>
      <c r="O19" s="5"/>
      <c r="P19" s="5"/>
      <c r="Q19" s="5"/>
      <c r="R19" s="5"/>
      <c r="S19" s="5"/>
      <c r="T19" s="175"/>
    </row>
    <row r="20" spans="1:20" x14ac:dyDescent="0.25">
      <c r="A20" s="3"/>
      <c r="B20" s="630"/>
      <c r="C20" s="631"/>
      <c r="D20" s="192"/>
      <c r="E20" s="24" t="s">
        <v>130</v>
      </c>
      <c r="F20" s="256"/>
      <c r="G20" s="192" t="s">
        <v>421</v>
      </c>
      <c r="H20" s="249"/>
      <c r="I20" s="5"/>
      <c r="J20" s="5"/>
      <c r="K20" s="24" t="s">
        <v>422</v>
      </c>
      <c r="L20" s="256"/>
      <c r="M20" s="192" t="s">
        <v>423</v>
      </c>
      <c r="N20" s="5"/>
      <c r="O20" s="5"/>
      <c r="P20" s="5"/>
      <c r="Q20" s="5"/>
      <c r="R20" s="5"/>
      <c r="S20" s="5"/>
      <c r="T20" s="175"/>
    </row>
    <row r="21" spans="1:20" x14ac:dyDescent="0.25">
      <c r="A21" s="3"/>
      <c r="B21" s="630"/>
      <c r="C21" s="631"/>
      <c r="D21" s="192"/>
      <c r="E21" s="5"/>
      <c r="F21" s="256"/>
      <c r="G21" s="192" t="s">
        <v>424</v>
      </c>
      <c r="H21" s="249"/>
      <c r="I21" s="5"/>
      <c r="J21" s="5"/>
      <c r="K21" s="5"/>
      <c r="L21" s="256"/>
      <c r="M21" s="192" t="s">
        <v>425</v>
      </c>
      <c r="N21" s="5"/>
      <c r="O21" s="5"/>
      <c r="P21" s="5"/>
      <c r="Q21" s="5"/>
      <c r="R21" s="5"/>
      <c r="S21" s="5"/>
      <c r="T21" s="175"/>
    </row>
    <row r="22" spans="1:20" x14ac:dyDescent="0.25">
      <c r="A22" s="3"/>
      <c r="B22" s="630"/>
      <c r="C22" s="631"/>
      <c r="D22" s="192"/>
      <c r="E22" s="5"/>
      <c r="F22" s="256"/>
      <c r="G22" s="192" t="s">
        <v>426</v>
      </c>
      <c r="H22" s="249"/>
      <c r="I22" s="5"/>
      <c r="J22" s="5"/>
      <c r="K22" s="5"/>
      <c r="L22" s="256"/>
      <c r="M22" s="192" t="s">
        <v>427</v>
      </c>
      <c r="N22" s="5"/>
      <c r="O22" s="5"/>
      <c r="P22" s="5"/>
      <c r="Q22" s="5"/>
      <c r="R22" s="5"/>
      <c r="S22" s="5"/>
      <c r="T22" s="175"/>
    </row>
    <row r="23" spans="1:20" x14ac:dyDescent="0.25">
      <c r="A23" s="3"/>
      <c r="B23" s="630"/>
      <c r="C23" s="631"/>
      <c r="D23" s="192"/>
      <c r="E23" s="5"/>
      <c r="F23" s="256"/>
      <c r="G23" s="192" t="s">
        <v>428</v>
      </c>
      <c r="H23" s="249"/>
      <c r="I23" s="5"/>
      <c r="J23" s="5"/>
      <c r="K23" s="5"/>
      <c r="L23" s="256"/>
      <c r="M23" s="192" t="s">
        <v>429</v>
      </c>
      <c r="N23" s="5"/>
      <c r="O23" s="5"/>
      <c r="P23" s="5"/>
      <c r="Q23" s="5"/>
      <c r="R23" s="5"/>
      <c r="S23" s="5"/>
      <c r="T23" s="175"/>
    </row>
    <row r="24" spans="1:20" x14ac:dyDescent="0.25">
      <c r="A24" s="3"/>
      <c r="B24" s="630"/>
      <c r="C24" s="631"/>
      <c r="D24" s="192"/>
      <c r="E24" s="5"/>
      <c r="F24" s="5"/>
      <c r="G24" s="5"/>
      <c r="H24" s="5"/>
      <c r="I24" s="5"/>
      <c r="J24" s="5"/>
      <c r="K24" s="5"/>
      <c r="L24" s="256"/>
      <c r="M24" s="192" t="s">
        <v>430</v>
      </c>
      <c r="N24" s="5"/>
      <c r="O24" s="5"/>
      <c r="P24" s="5"/>
      <c r="Q24" s="5"/>
      <c r="R24" s="5"/>
      <c r="S24" s="5"/>
      <c r="T24" s="175"/>
    </row>
    <row r="25" spans="1:20" ht="15" customHeight="1" x14ac:dyDescent="0.25">
      <c r="A25" s="3"/>
      <c r="B25" s="630"/>
      <c r="C25" s="631"/>
      <c r="D25" s="192"/>
      <c r="E25" s="24" t="s">
        <v>431</v>
      </c>
      <c r="F25" s="256"/>
      <c r="G25" s="192" t="s">
        <v>436</v>
      </c>
      <c r="H25" s="249"/>
      <c r="I25" s="5"/>
      <c r="J25" s="5"/>
      <c r="K25" s="5"/>
      <c r="L25" s="256"/>
      <c r="M25" s="192" t="s">
        <v>433</v>
      </c>
      <c r="N25" s="5"/>
      <c r="O25" s="5"/>
      <c r="P25" s="5"/>
      <c r="Q25" s="5"/>
      <c r="R25" s="5"/>
      <c r="S25" s="5"/>
      <c r="T25" s="175"/>
    </row>
    <row r="26" spans="1:20" x14ac:dyDescent="0.25">
      <c r="A26" s="3"/>
      <c r="B26" s="630"/>
      <c r="C26" s="631"/>
      <c r="D26" s="192"/>
      <c r="E26" s="5"/>
      <c r="F26" s="256"/>
      <c r="G26" s="192" t="s">
        <v>434</v>
      </c>
      <c r="H26" s="249"/>
      <c r="I26" s="5"/>
      <c r="J26" s="5"/>
      <c r="K26" s="5"/>
      <c r="L26" s="256"/>
      <c r="M26" s="192" t="s">
        <v>435</v>
      </c>
      <c r="N26" s="5"/>
      <c r="O26" s="5"/>
      <c r="P26" s="5"/>
      <c r="Q26" s="5"/>
      <c r="R26" s="5"/>
      <c r="S26" s="5"/>
      <c r="T26" s="175"/>
    </row>
    <row r="27" spans="1:20" x14ac:dyDescent="0.25">
      <c r="A27" s="3"/>
      <c r="B27" s="630"/>
      <c r="C27" s="631"/>
      <c r="D27" s="192"/>
      <c r="E27" s="5"/>
      <c r="F27" s="256"/>
      <c r="G27" s="192" t="s">
        <v>432</v>
      </c>
      <c r="H27" s="249"/>
      <c r="I27" s="5"/>
      <c r="J27" s="5"/>
      <c r="K27" s="5"/>
      <c r="L27" s="256"/>
      <c r="M27" s="192" t="s">
        <v>437</v>
      </c>
      <c r="N27" s="5"/>
      <c r="O27" s="637"/>
      <c r="P27" s="638"/>
      <c r="Q27" s="638"/>
      <c r="R27" s="639"/>
      <c r="S27" s="5"/>
      <c r="T27" s="175"/>
    </row>
    <row r="28" spans="1:20" x14ac:dyDescent="0.25">
      <c r="A28" s="3"/>
      <c r="B28" s="630"/>
      <c r="C28" s="631"/>
      <c r="D28" s="192"/>
      <c r="E28" s="5"/>
      <c r="F28" s="5"/>
      <c r="G28" s="5"/>
      <c r="H28" s="5"/>
      <c r="I28" s="5"/>
      <c r="J28" s="5"/>
      <c r="K28" s="5"/>
      <c r="L28" s="5"/>
      <c r="M28" s="5"/>
      <c r="N28" s="5"/>
      <c r="O28" s="5"/>
      <c r="P28" s="5"/>
      <c r="Q28" s="5"/>
      <c r="R28" s="5"/>
      <c r="S28" s="5"/>
      <c r="T28" s="175"/>
    </row>
    <row r="29" spans="1:20" ht="30" customHeight="1" thickBot="1" x14ac:dyDescent="0.3">
      <c r="A29" s="3"/>
      <c r="B29" s="632"/>
      <c r="C29" s="633"/>
      <c r="D29" s="192"/>
      <c r="E29" s="5"/>
      <c r="F29" s="24" t="s">
        <v>498</v>
      </c>
      <c r="G29" s="637"/>
      <c r="H29" s="638"/>
      <c r="I29" s="638"/>
      <c r="J29" s="638"/>
      <c r="K29" s="638"/>
      <c r="L29" s="638"/>
      <c r="M29" s="638"/>
      <c r="N29" s="638"/>
      <c r="O29" s="638"/>
      <c r="P29" s="638"/>
      <c r="Q29" s="638"/>
      <c r="R29" s="639"/>
      <c r="S29" s="5"/>
      <c r="T29" s="175"/>
    </row>
    <row r="30" spans="1:20" ht="15.75" thickBot="1" x14ac:dyDescent="0.3">
      <c r="A30" s="3"/>
      <c r="B30" s="192"/>
      <c r="C30" s="192"/>
      <c r="D30" s="192"/>
      <c r="E30" s="5"/>
      <c r="F30" s="5"/>
      <c r="G30" s="5"/>
      <c r="H30" s="5"/>
      <c r="I30" s="5"/>
      <c r="J30" s="5"/>
      <c r="K30" s="5"/>
      <c r="L30" s="5"/>
      <c r="M30" s="5"/>
      <c r="N30" s="5"/>
      <c r="O30" s="5"/>
      <c r="P30" s="5"/>
      <c r="Q30" s="5"/>
      <c r="R30" s="5"/>
      <c r="S30" s="5"/>
      <c r="T30" s="175"/>
    </row>
    <row r="31" spans="1:20" ht="24" customHeight="1" x14ac:dyDescent="0.25">
      <c r="A31" s="3"/>
      <c r="B31" s="628" t="s">
        <v>476</v>
      </c>
      <c r="C31" s="629"/>
      <c r="D31" s="634" t="s">
        <v>131</v>
      </c>
      <c r="E31" s="634"/>
      <c r="F31" s="256"/>
      <c r="G31" s="192" t="s">
        <v>174</v>
      </c>
      <c r="H31" s="268"/>
      <c r="I31" s="5"/>
      <c r="J31" s="5"/>
      <c r="K31" s="5"/>
      <c r="L31" s="256"/>
      <c r="M31" s="234" t="s">
        <v>155</v>
      </c>
      <c r="N31" s="5"/>
      <c r="O31" s="5"/>
      <c r="P31" s="5"/>
      <c r="Q31" s="5"/>
      <c r="R31" s="5"/>
      <c r="S31" s="5"/>
      <c r="T31" s="175"/>
    </row>
    <row r="32" spans="1:20" x14ac:dyDescent="0.25">
      <c r="A32" s="3"/>
      <c r="B32" s="630"/>
      <c r="C32" s="631"/>
      <c r="D32" s="192"/>
      <c r="E32" s="5"/>
      <c r="F32" s="5"/>
      <c r="G32" s="5"/>
      <c r="H32" s="5"/>
      <c r="I32" s="5"/>
      <c r="J32" s="5"/>
      <c r="K32" s="5"/>
      <c r="L32" s="5"/>
      <c r="M32" s="5"/>
      <c r="N32" s="5"/>
      <c r="O32" s="5"/>
      <c r="P32" s="5"/>
      <c r="Q32" s="5"/>
      <c r="R32" s="5"/>
      <c r="S32" s="5"/>
      <c r="T32" s="175"/>
    </row>
    <row r="33" spans="1:20" ht="24" customHeight="1" x14ac:dyDescent="0.25">
      <c r="A33" s="3"/>
      <c r="B33" s="630"/>
      <c r="C33" s="631"/>
      <c r="D33" s="634" t="s">
        <v>127</v>
      </c>
      <c r="E33" s="634"/>
      <c r="F33" s="256"/>
      <c r="G33" s="192" t="s">
        <v>174</v>
      </c>
      <c r="H33" s="268"/>
      <c r="I33" s="5"/>
      <c r="J33" s="5"/>
      <c r="K33" s="5"/>
      <c r="L33" s="256"/>
      <c r="M33" s="234" t="s">
        <v>155</v>
      </c>
      <c r="N33" s="5"/>
      <c r="O33" s="5"/>
      <c r="P33" s="5"/>
      <c r="Q33" s="5"/>
      <c r="R33" s="5"/>
      <c r="S33" s="5"/>
      <c r="T33" s="175"/>
    </row>
    <row r="34" spans="1:20" x14ac:dyDescent="0.25">
      <c r="A34" s="3"/>
      <c r="B34" s="630"/>
      <c r="C34" s="631"/>
      <c r="D34" s="192"/>
      <c r="E34" s="5"/>
      <c r="F34" s="5"/>
      <c r="G34" s="5"/>
      <c r="H34" s="5"/>
      <c r="I34" s="5"/>
      <c r="J34" s="5"/>
      <c r="K34" s="5"/>
      <c r="L34" s="5"/>
      <c r="M34" s="5"/>
      <c r="N34" s="5"/>
      <c r="O34" s="5"/>
      <c r="P34" s="5"/>
      <c r="Q34" s="5"/>
      <c r="R34" s="5"/>
      <c r="S34" s="5"/>
      <c r="T34" s="175"/>
    </row>
    <row r="35" spans="1:20" ht="15" customHeight="1" x14ac:dyDescent="0.25">
      <c r="A35" s="3"/>
      <c r="B35" s="630"/>
      <c r="C35" s="631"/>
      <c r="D35" s="634" t="s">
        <v>438</v>
      </c>
      <c r="E35" s="634"/>
      <c r="F35" s="635"/>
      <c r="G35" s="640" t="s">
        <v>439</v>
      </c>
      <c r="H35" s="640"/>
      <c r="I35" s="192" t="s">
        <v>440</v>
      </c>
      <c r="J35" s="5"/>
      <c r="K35" s="5"/>
      <c r="L35" s="5"/>
      <c r="M35" s="5"/>
      <c r="N35" s="5"/>
      <c r="O35" s="5"/>
      <c r="P35" s="5"/>
      <c r="Q35" s="5"/>
      <c r="R35" s="5"/>
      <c r="S35" s="5"/>
      <c r="T35" s="175"/>
    </row>
    <row r="36" spans="1:20" x14ac:dyDescent="0.25">
      <c r="A36" s="3"/>
      <c r="B36" s="630"/>
      <c r="C36" s="631"/>
      <c r="D36" s="634"/>
      <c r="E36" s="634"/>
      <c r="F36" s="635"/>
      <c r="G36" s="640" t="s">
        <v>439</v>
      </c>
      <c r="H36" s="640"/>
      <c r="I36" s="192" t="s">
        <v>441</v>
      </c>
      <c r="J36" s="5"/>
      <c r="K36" s="5"/>
      <c r="L36" s="5"/>
      <c r="M36" s="5"/>
      <c r="N36" s="5"/>
      <c r="O36" s="5"/>
      <c r="P36" s="5"/>
      <c r="Q36" s="5"/>
      <c r="R36" s="5"/>
      <c r="S36" s="5"/>
      <c r="T36" s="175"/>
    </row>
    <row r="37" spans="1:20" x14ac:dyDescent="0.25">
      <c r="A37" s="3"/>
      <c r="B37" s="630"/>
      <c r="C37" s="631"/>
      <c r="D37" s="634"/>
      <c r="E37" s="634"/>
      <c r="F37" s="635"/>
      <c r="G37" s="640" t="s">
        <v>439</v>
      </c>
      <c r="H37" s="640"/>
      <c r="I37" s="192" t="s">
        <v>442</v>
      </c>
      <c r="J37" s="5"/>
      <c r="K37" s="5"/>
      <c r="L37" s="5"/>
      <c r="M37" s="5"/>
      <c r="N37" s="5"/>
      <c r="O37" s="5"/>
      <c r="P37" s="5"/>
      <c r="Q37" s="5"/>
      <c r="R37" s="5"/>
      <c r="S37" s="5"/>
      <c r="T37" s="175"/>
    </row>
    <row r="38" spans="1:20" x14ac:dyDescent="0.25">
      <c r="A38" s="3"/>
      <c r="B38" s="630"/>
      <c r="C38" s="631"/>
      <c r="D38" s="634"/>
      <c r="E38" s="634"/>
      <c r="F38" s="635"/>
      <c r="G38" s="640" t="s">
        <v>439</v>
      </c>
      <c r="H38" s="640"/>
      <c r="I38" s="192" t="s">
        <v>443</v>
      </c>
      <c r="J38" s="5"/>
      <c r="K38" s="5"/>
      <c r="L38" s="5"/>
      <c r="M38" s="5"/>
      <c r="N38" s="5"/>
      <c r="O38" s="5"/>
      <c r="P38" s="5"/>
      <c r="Q38" s="5"/>
      <c r="R38" s="5"/>
      <c r="S38" s="5"/>
      <c r="T38" s="175"/>
    </row>
    <row r="39" spans="1:20" x14ac:dyDescent="0.25">
      <c r="A39" s="3"/>
      <c r="B39" s="630"/>
      <c r="C39" s="631"/>
      <c r="D39" s="634"/>
      <c r="E39" s="634"/>
      <c r="F39" s="635"/>
      <c r="G39" s="640" t="s">
        <v>439</v>
      </c>
      <c r="H39" s="640"/>
      <c r="I39" s="192" t="s">
        <v>444</v>
      </c>
      <c r="J39" s="5"/>
      <c r="K39" s="5"/>
      <c r="L39" s="5"/>
      <c r="M39" s="5"/>
      <c r="N39" s="5"/>
      <c r="O39" s="5"/>
      <c r="P39" s="5"/>
      <c r="Q39" s="5"/>
      <c r="R39" s="5"/>
      <c r="S39" s="5"/>
      <c r="T39" s="175"/>
    </row>
    <row r="40" spans="1:20" x14ac:dyDescent="0.25">
      <c r="A40" s="3"/>
      <c r="B40" s="630"/>
      <c r="C40" s="631"/>
      <c r="D40" s="192"/>
      <c r="E40" s="5"/>
      <c r="F40" s="5"/>
      <c r="G40" s="5"/>
      <c r="H40" s="5"/>
      <c r="I40" s="5"/>
      <c r="J40" s="5"/>
      <c r="K40" s="5"/>
      <c r="L40" s="5"/>
      <c r="M40" s="5"/>
      <c r="N40" s="5"/>
      <c r="O40" s="5"/>
      <c r="P40" s="5"/>
      <c r="Q40" s="5"/>
      <c r="R40" s="5"/>
      <c r="S40" s="5"/>
      <c r="T40" s="175"/>
    </row>
    <row r="41" spans="1:20" ht="15" customHeight="1" x14ac:dyDescent="0.25">
      <c r="A41" s="3"/>
      <c r="B41" s="630"/>
      <c r="C41" s="631"/>
      <c r="D41" s="192"/>
      <c r="E41" s="5"/>
      <c r="F41" s="5"/>
      <c r="G41" s="5"/>
      <c r="H41" s="601" t="s">
        <v>129</v>
      </c>
      <c r="I41" s="256"/>
      <c r="J41" s="192" t="s">
        <v>164</v>
      </c>
      <c r="K41" s="5"/>
      <c r="L41" s="256"/>
      <c r="M41" s="234" t="s">
        <v>155</v>
      </c>
      <c r="N41" s="5"/>
      <c r="O41" s="5"/>
      <c r="P41" s="5"/>
      <c r="Q41" s="5"/>
      <c r="R41" s="5"/>
      <c r="S41" s="5"/>
      <c r="T41" s="175"/>
    </row>
    <row r="42" spans="1:20" x14ac:dyDescent="0.25">
      <c r="A42" s="3"/>
      <c r="B42" s="630"/>
      <c r="C42" s="631"/>
      <c r="D42" s="192"/>
      <c r="E42" s="5"/>
      <c r="F42" s="164" t="s">
        <v>165</v>
      </c>
      <c r="G42" s="164"/>
      <c r="H42" s="5"/>
      <c r="I42" s="5"/>
      <c r="J42" s="5"/>
      <c r="K42" s="5"/>
      <c r="L42" s="5"/>
      <c r="M42" s="5"/>
      <c r="N42" s="5"/>
      <c r="O42" s="5"/>
      <c r="P42" s="5"/>
      <c r="Q42" s="5"/>
      <c r="R42" s="5"/>
      <c r="S42" s="5"/>
      <c r="T42" s="175"/>
    </row>
    <row r="43" spans="1:20" x14ac:dyDescent="0.25">
      <c r="A43" s="3"/>
      <c r="B43" s="630"/>
      <c r="C43" s="631"/>
      <c r="D43" s="192"/>
      <c r="E43" s="5"/>
      <c r="F43" s="256"/>
      <c r="G43" s="192" t="s">
        <v>161</v>
      </c>
      <c r="H43" s="5"/>
      <c r="I43" s="5"/>
      <c r="J43" s="5"/>
      <c r="K43" s="5"/>
      <c r="L43" s="5"/>
      <c r="M43" s="24" t="s">
        <v>157</v>
      </c>
      <c r="N43" s="268"/>
      <c r="O43" s="5"/>
      <c r="P43" s="5"/>
      <c r="Q43" s="5"/>
      <c r="R43" s="5"/>
      <c r="S43" s="5"/>
      <c r="T43" s="175"/>
    </row>
    <row r="44" spans="1:20" x14ac:dyDescent="0.25">
      <c r="A44" s="3"/>
      <c r="B44" s="630"/>
      <c r="C44" s="631"/>
      <c r="D44" s="192"/>
      <c r="E44" s="5"/>
      <c r="F44" s="256"/>
      <c r="G44" s="192" t="s">
        <v>237</v>
      </c>
      <c r="H44" s="5"/>
      <c r="I44" s="5"/>
      <c r="J44" s="5"/>
      <c r="K44" s="5"/>
      <c r="L44" s="5"/>
      <c r="M44" s="24" t="s">
        <v>157</v>
      </c>
      <c r="N44" s="268"/>
      <c r="O44" s="5"/>
      <c r="P44" s="5"/>
      <c r="Q44" s="5"/>
      <c r="R44" s="5"/>
      <c r="S44" s="5"/>
      <c r="T44" s="175"/>
    </row>
    <row r="45" spans="1:20" x14ac:dyDescent="0.25">
      <c r="A45" s="3"/>
      <c r="B45" s="630"/>
      <c r="C45" s="631"/>
      <c r="D45" s="192"/>
      <c r="E45" s="5"/>
      <c r="F45" s="256"/>
      <c r="G45" s="192" t="s">
        <v>162</v>
      </c>
      <c r="H45" s="5"/>
      <c r="I45" s="5"/>
      <c r="J45" s="5"/>
      <c r="K45" s="5"/>
      <c r="L45" s="5"/>
      <c r="M45" s="24" t="s">
        <v>157</v>
      </c>
      <c r="N45" s="268"/>
      <c r="O45" s="5"/>
      <c r="P45" s="5"/>
      <c r="Q45" s="5"/>
      <c r="R45" s="5"/>
      <c r="S45" s="5"/>
      <c r="T45" s="175"/>
    </row>
    <row r="46" spans="1:20" x14ac:dyDescent="0.25">
      <c r="A46" s="3"/>
      <c r="B46" s="630"/>
      <c r="C46" s="631"/>
      <c r="D46" s="192"/>
      <c r="E46" s="5"/>
      <c r="F46" s="256"/>
      <c r="G46" s="192" t="s">
        <v>158</v>
      </c>
      <c r="H46" s="5"/>
      <c r="I46" s="5"/>
      <c r="J46" s="5"/>
      <c r="K46" s="5"/>
      <c r="L46" s="5"/>
      <c r="M46" s="24" t="s">
        <v>157</v>
      </c>
      <c r="N46" s="268"/>
      <c r="O46" s="5"/>
      <c r="P46" s="5"/>
      <c r="Q46" s="5"/>
      <c r="R46" s="5"/>
      <c r="S46" s="5"/>
      <c r="T46" s="175"/>
    </row>
    <row r="47" spans="1:20" x14ac:dyDescent="0.25">
      <c r="A47" s="3"/>
      <c r="B47" s="630"/>
      <c r="C47" s="631"/>
      <c r="D47" s="192"/>
      <c r="E47" s="5"/>
      <c r="F47" s="256"/>
      <c r="G47" s="192" t="s">
        <v>236</v>
      </c>
      <c r="H47" s="5"/>
      <c r="I47" s="5"/>
      <c r="J47" s="5"/>
      <c r="K47" s="5"/>
      <c r="L47" s="5"/>
      <c r="M47" s="24" t="s">
        <v>157</v>
      </c>
      <c r="N47" s="268"/>
      <c r="O47" s="5"/>
      <c r="P47" s="5"/>
      <c r="Q47" s="5"/>
      <c r="R47" s="5"/>
      <c r="S47" s="5"/>
      <c r="T47" s="175"/>
    </row>
    <row r="48" spans="1:20" x14ac:dyDescent="0.25">
      <c r="A48" s="3"/>
      <c r="B48" s="630"/>
      <c r="C48" s="631"/>
      <c r="D48" s="192"/>
      <c r="E48" s="5"/>
      <c r="F48" s="256"/>
      <c r="G48" s="192" t="s">
        <v>159</v>
      </c>
      <c r="H48" s="5"/>
      <c r="I48" s="5"/>
      <c r="J48" s="5"/>
      <c r="K48" s="5"/>
      <c r="L48" s="5"/>
      <c r="M48" s="24" t="s">
        <v>157</v>
      </c>
      <c r="N48" s="268"/>
      <c r="O48" s="5"/>
      <c r="P48" s="5"/>
      <c r="Q48" s="5"/>
      <c r="R48" s="5"/>
      <c r="S48" s="5"/>
      <c r="T48" s="175"/>
    </row>
    <row r="49" spans="1:20" x14ac:dyDescent="0.25">
      <c r="A49" s="3"/>
      <c r="B49" s="630"/>
      <c r="C49" s="631"/>
      <c r="D49" s="192"/>
      <c r="E49" s="5"/>
      <c r="F49" s="5"/>
      <c r="G49" s="5"/>
      <c r="H49" s="5"/>
      <c r="I49" s="5"/>
      <c r="J49" s="5"/>
      <c r="K49" s="5"/>
      <c r="L49" s="5"/>
      <c r="M49" s="5"/>
      <c r="N49" s="5"/>
      <c r="O49" s="5"/>
      <c r="P49" s="5"/>
      <c r="Q49" s="5"/>
      <c r="R49" s="5"/>
      <c r="S49" s="5"/>
      <c r="T49" s="175"/>
    </row>
    <row r="50" spans="1:20" ht="30" customHeight="1" thickBot="1" x14ac:dyDescent="0.3">
      <c r="A50" s="3"/>
      <c r="B50" s="632"/>
      <c r="C50" s="633"/>
      <c r="D50" s="636" t="s">
        <v>160</v>
      </c>
      <c r="E50" s="636"/>
      <c r="F50" s="256"/>
      <c r="G50" s="192" t="s">
        <v>164</v>
      </c>
      <c r="H50" s="5"/>
      <c r="I50" s="256"/>
      <c r="J50" s="192" t="s">
        <v>166</v>
      </c>
      <c r="K50" s="5"/>
      <c r="L50" s="256"/>
      <c r="M50" s="234" t="s">
        <v>155</v>
      </c>
      <c r="N50" s="5"/>
      <c r="O50" s="5"/>
      <c r="P50" s="5"/>
      <c r="Q50" s="5"/>
      <c r="R50" s="5"/>
      <c r="S50" s="5"/>
      <c r="T50" s="175"/>
    </row>
    <row r="51" spans="1:20" x14ac:dyDescent="0.25">
      <c r="A51" s="3"/>
      <c r="B51" s="5"/>
      <c r="C51" s="5"/>
      <c r="D51" s="5"/>
      <c r="E51" s="5"/>
      <c r="F51" s="5"/>
      <c r="G51" s="5"/>
      <c r="H51" s="5"/>
      <c r="I51" s="5"/>
      <c r="J51" s="5"/>
      <c r="K51" s="5"/>
      <c r="L51" s="5"/>
      <c r="M51" s="5"/>
      <c r="N51" s="5"/>
      <c r="O51" s="5"/>
      <c r="P51" s="5"/>
      <c r="Q51" s="5"/>
      <c r="R51" s="5"/>
      <c r="S51" s="5"/>
      <c r="T51" s="7"/>
    </row>
    <row r="52" spans="1:20" x14ac:dyDescent="0.25">
      <c r="A52" s="3"/>
      <c r="B52" s="5"/>
      <c r="C52" s="5"/>
      <c r="D52" s="5"/>
      <c r="E52" s="5"/>
      <c r="F52" s="5"/>
      <c r="G52" s="5"/>
      <c r="H52" s="5"/>
      <c r="I52" s="5"/>
      <c r="J52" s="5"/>
      <c r="K52" s="5"/>
      <c r="L52" s="5"/>
      <c r="M52" s="5"/>
      <c r="N52" s="5"/>
      <c r="O52" s="5"/>
      <c r="P52" s="5"/>
      <c r="Q52" s="5"/>
      <c r="R52" s="5"/>
      <c r="S52" s="5"/>
      <c r="T52" s="7"/>
    </row>
    <row r="53" spans="1:20" ht="30" customHeight="1" x14ac:dyDescent="0.25">
      <c r="A53" s="3"/>
      <c r="B53" s="156" t="s">
        <v>255</v>
      </c>
      <c r="C53" s="157"/>
      <c r="D53" s="157"/>
      <c r="E53" s="157"/>
      <c r="F53" s="157"/>
      <c r="G53" s="157"/>
      <c r="H53" s="157"/>
      <c r="I53" s="157"/>
      <c r="J53" s="157"/>
      <c r="K53" s="157"/>
      <c r="L53" s="157"/>
      <c r="M53" s="157"/>
      <c r="N53" s="157"/>
      <c r="O53" s="157"/>
      <c r="P53" s="157"/>
      <c r="Q53" s="157"/>
      <c r="R53" s="157"/>
      <c r="S53" s="176"/>
      <c r="T53" s="7"/>
    </row>
    <row r="54" spans="1:20" ht="15.75" thickBot="1" x14ac:dyDescent="0.3">
      <c r="A54" s="3"/>
      <c r="B54" s="5"/>
      <c r="C54" s="5"/>
      <c r="D54" s="5"/>
      <c r="E54" s="5"/>
      <c r="F54" s="5"/>
      <c r="G54" s="5"/>
      <c r="H54" s="5"/>
      <c r="I54" s="5"/>
      <c r="J54" s="5"/>
      <c r="K54" s="5"/>
      <c r="L54" s="5"/>
      <c r="M54" s="5"/>
      <c r="N54" s="5"/>
      <c r="O54" s="5"/>
      <c r="P54" s="5"/>
      <c r="Q54" s="5"/>
      <c r="R54" s="5"/>
      <c r="S54" s="5"/>
      <c r="T54" s="7"/>
    </row>
    <row r="55" spans="1:20" ht="15" customHeight="1" x14ac:dyDescent="0.25">
      <c r="A55" s="3"/>
      <c r="B55" s="628" t="s">
        <v>124</v>
      </c>
      <c r="C55" s="629"/>
      <c r="D55" s="129"/>
      <c r="E55" s="129"/>
      <c r="F55" s="129"/>
      <c r="G55" s="129"/>
      <c r="H55" s="129"/>
      <c r="I55" s="129"/>
      <c r="J55" s="129"/>
      <c r="K55" s="129"/>
      <c r="L55" s="129"/>
      <c r="M55" s="129"/>
      <c r="N55" s="129"/>
      <c r="O55" s="129"/>
      <c r="P55" s="129"/>
      <c r="Q55" s="129"/>
      <c r="R55" s="129"/>
      <c r="S55" s="169"/>
      <c r="T55" s="7"/>
    </row>
    <row r="56" spans="1:20" ht="39" customHeight="1" x14ac:dyDescent="0.25">
      <c r="A56" s="3"/>
      <c r="B56" s="630"/>
      <c r="C56" s="631"/>
      <c r="D56" s="192" t="s">
        <v>125</v>
      </c>
      <c r="E56" s="5"/>
      <c r="F56" s="643"/>
      <c r="G56" s="644"/>
      <c r="H56" s="645"/>
      <c r="I56" s="5"/>
      <c r="J56" s="5" t="s">
        <v>111</v>
      </c>
      <c r="K56" s="5"/>
      <c r="L56" s="643"/>
      <c r="M56" s="644"/>
      <c r="N56" s="644"/>
      <c r="O56" s="644"/>
      <c r="P56" s="644"/>
      <c r="Q56" s="644"/>
      <c r="R56" s="645"/>
      <c r="S56" s="7"/>
      <c r="T56" s="7"/>
    </row>
    <row r="57" spans="1:20" x14ac:dyDescent="0.25">
      <c r="A57" s="3"/>
      <c r="B57" s="630"/>
      <c r="C57" s="631"/>
      <c r="D57" s="5"/>
      <c r="E57" s="5"/>
      <c r="F57" s="5"/>
      <c r="G57" s="5"/>
      <c r="H57" s="5"/>
      <c r="I57" s="5"/>
      <c r="J57" s="5"/>
      <c r="K57" s="5"/>
      <c r="L57" s="5"/>
      <c r="M57" s="5"/>
      <c r="N57" s="5"/>
      <c r="O57" s="5"/>
      <c r="P57" s="5"/>
      <c r="Q57" s="5"/>
      <c r="R57" s="5"/>
      <c r="S57" s="7"/>
      <c r="T57" s="7"/>
    </row>
    <row r="58" spans="1:20" ht="30" customHeight="1" x14ac:dyDescent="0.25">
      <c r="A58" s="3"/>
      <c r="B58" s="630"/>
      <c r="C58" s="631"/>
      <c r="D58" s="192" t="s">
        <v>109</v>
      </c>
      <c r="E58" s="5"/>
      <c r="F58" s="643"/>
      <c r="G58" s="644"/>
      <c r="H58" s="645"/>
      <c r="I58" s="5"/>
      <c r="J58" s="5" t="s">
        <v>126</v>
      </c>
      <c r="K58" s="5"/>
      <c r="L58" s="647"/>
      <c r="M58" s="647"/>
      <c r="N58" s="647"/>
      <c r="O58" s="5"/>
      <c r="P58" s="5"/>
      <c r="Q58" s="5"/>
      <c r="R58" s="5"/>
      <c r="S58" s="7"/>
      <c r="T58" s="7"/>
    </row>
    <row r="59" spans="1:20" ht="15.75" thickBot="1" x14ac:dyDescent="0.3">
      <c r="A59" s="3"/>
      <c r="B59" s="632"/>
      <c r="C59" s="633"/>
      <c r="D59" s="25"/>
      <c r="E59" s="25"/>
      <c r="F59" s="25"/>
      <c r="G59" s="25"/>
      <c r="H59" s="25"/>
      <c r="I59" s="25"/>
      <c r="J59" s="25"/>
      <c r="K59" s="25"/>
      <c r="L59" s="25"/>
      <c r="M59" s="25"/>
      <c r="N59" s="25"/>
      <c r="O59" s="25"/>
      <c r="P59" s="25"/>
      <c r="Q59" s="25"/>
      <c r="R59" s="25"/>
      <c r="S59" s="26"/>
      <c r="T59" s="7"/>
    </row>
    <row r="60" spans="1:20" ht="15.75" thickBot="1" x14ac:dyDescent="0.3">
      <c r="A60" s="3"/>
      <c r="B60" s="5"/>
      <c r="C60" s="5"/>
      <c r="D60" s="5"/>
      <c r="E60" s="5"/>
      <c r="F60" s="5"/>
      <c r="G60" s="5"/>
      <c r="H60" s="5"/>
      <c r="I60" s="5"/>
      <c r="J60" s="5"/>
      <c r="K60" s="5"/>
      <c r="L60" s="5"/>
      <c r="M60" s="5"/>
      <c r="N60" s="5"/>
      <c r="O60" s="5"/>
      <c r="P60" s="5"/>
      <c r="Q60" s="5"/>
      <c r="R60" s="5"/>
      <c r="S60" s="5"/>
      <c r="T60" s="7"/>
    </row>
    <row r="61" spans="1:20" ht="15" customHeight="1" x14ac:dyDescent="0.25">
      <c r="A61" s="3"/>
      <c r="B61" s="628" t="s">
        <v>113</v>
      </c>
      <c r="C61" s="629"/>
      <c r="D61" s="129"/>
      <c r="E61" s="129"/>
      <c r="F61" s="129"/>
      <c r="G61" s="129"/>
      <c r="H61" s="129"/>
      <c r="I61" s="129"/>
      <c r="J61" s="129"/>
      <c r="K61" s="129"/>
      <c r="L61" s="129"/>
      <c r="M61" s="129"/>
      <c r="N61" s="129"/>
      <c r="O61" s="129"/>
      <c r="P61" s="129"/>
      <c r="Q61" s="129"/>
      <c r="R61" s="129"/>
      <c r="S61" s="169"/>
      <c r="T61" s="7"/>
    </row>
    <row r="62" spans="1:20" ht="54" customHeight="1" x14ac:dyDescent="0.25">
      <c r="A62" s="3"/>
      <c r="B62" s="630"/>
      <c r="C62" s="631"/>
      <c r="D62" s="641" t="s">
        <v>114</v>
      </c>
      <c r="E62" s="642"/>
      <c r="F62" s="643"/>
      <c r="G62" s="644"/>
      <c r="H62" s="645"/>
      <c r="I62" s="5"/>
      <c r="J62" s="5" t="s">
        <v>107</v>
      </c>
      <c r="K62" s="5"/>
      <c r="L62" s="643"/>
      <c r="M62" s="644"/>
      <c r="N62" s="644"/>
      <c r="O62" s="644"/>
      <c r="P62" s="644"/>
      <c r="Q62" s="644"/>
      <c r="R62" s="645"/>
      <c r="S62" s="7"/>
      <c r="T62" s="7"/>
    </row>
    <row r="63" spans="1:20" x14ac:dyDescent="0.25">
      <c r="A63" s="3"/>
      <c r="B63" s="630"/>
      <c r="C63" s="631"/>
      <c r="D63" s="5"/>
      <c r="E63" s="5"/>
      <c r="F63" s="5"/>
      <c r="G63" s="5"/>
      <c r="H63" s="5"/>
      <c r="I63" s="5"/>
      <c r="J63" s="5"/>
      <c r="K63" s="5"/>
      <c r="L63" s="5"/>
      <c r="M63" s="5"/>
      <c r="N63" s="5"/>
      <c r="O63" s="5"/>
      <c r="P63" s="5"/>
      <c r="Q63" s="5"/>
      <c r="R63" s="5"/>
      <c r="S63" s="7"/>
      <c r="T63" s="7"/>
    </row>
    <row r="64" spans="1:20" ht="30" customHeight="1" x14ac:dyDescent="0.25">
      <c r="A64" s="3"/>
      <c r="B64" s="630"/>
      <c r="C64" s="631"/>
      <c r="D64" s="641" t="s">
        <v>112</v>
      </c>
      <c r="E64" s="642"/>
      <c r="F64" s="643"/>
      <c r="G64" s="644"/>
      <c r="H64" s="645"/>
      <c r="I64" s="5"/>
      <c r="J64" s="5" t="s">
        <v>111</v>
      </c>
      <c r="K64" s="5"/>
      <c r="L64" s="643"/>
      <c r="M64" s="644"/>
      <c r="N64" s="644"/>
      <c r="O64" s="644"/>
      <c r="P64" s="644"/>
      <c r="Q64" s="644"/>
      <c r="R64" s="645"/>
      <c r="S64" s="7"/>
      <c r="T64" s="7"/>
    </row>
    <row r="65" spans="1:20" x14ac:dyDescent="0.25">
      <c r="A65" s="3"/>
      <c r="B65" s="630"/>
      <c r="C65" s="631"/>
      <c r="D65" s="5"/>
      <c r="E65" s="5"/>
      <c r="F65" s="5"/>
      <c r="G65" s="5"/>
      <c r="H65" s="5"/>
      <c r="I65" s="5"/>
      <c r="J65" s="5"/>
      <c r="K65" s="5"/>
      <c r="L65" s="5"/>
      <c r="M65" s="5"/>
      <c r="N65" s="5"/>
      <c r="O65" s="5"/>
      <c r="P65" s="5"/>
      <c r="Q65" s="5"/>
      <c r="R65" s="5"/>
      <c r="S65" s="7"/>
      <c r="T65" s="7"/>
    </row>
    <row r="66" spans="1:20" ht="30" customHeight="1" x14ac:dyDescent="0.25">
      <c r="A66" s="3"/>
      <c r="B66" s="630"/>
      <c r="C66" s="631"/>
      <c r="D66" s="192" t="s">
        <v>108</v>
      </c>
      <c r="E66" s="5"/>
      <c r="F66" s="643"/>
      <c r="G66" s="644"/>
      <c r="H66" s="645"/>
      <c r="I66" s="5"/>
      <c r="J66" s="5"/>
      <c r="K66" s="5"/>
      <c r="L66" s="5"/>
      <c r="M66" s="5"/>
      <c r="N66" s="5"/>
      <c r="O66" s="5"/>
      <c r="P66" s="5"/>
      <c r="Q66" s="5"/>
      <c r="R66" s="5"/>
      <c r="S66" s="7"/>
      <c r="T66" s="7"/>
    </row>
    <row r="67" spans="1:20" x14ac:dyDescent="0.25">
      <c r="A67" s="3"/>
      <c r="B67" s="630"/>
      <c r="C67" s="631"/>
      <c r="D67" s="5"/>
      <c r="E67" s="5"/>
      <c r="F67" s="5"/>
      <c r="G67" s="5"/>
      <c r="H67" s="5"/>
      <c r="I67" s="5"/>
      <c r="J67" s="5"/>
      <c r="K67" s="5"/>
      <c r="L67" s="5"/>
      <c r="M67" s="5"/>
      <c r="N67" s="5"/>
      <c r="O67" s="5"/>
      <c r="P67" s="5"/>
      <c r="Q67" s="5"/>
      <c r="R67" s="5"/>
      <c r="S67" s="7"/>
      <c r="T67" s="7"/>
    </row>
    <row r="68" spans="1:20" ht="30" customHeight="1" x14ac:dyDescent="0.25">
      <c r="A68" s="3"/>
      <c r="B68" s="630"/>
      <c r="C68" s="631"/>
      <c r="D68" s="192" t="s">
        <v>109</v>
      </c>
      <c r="E68" s="5"/>
      <c r="F68" s="643"/>
      <c r="G68" s="644"/>
      <c r="H68" s="645"/>
      <c r="I68" s="5"/>
      <c r="J68" s="5" t="s">
        <v>110</v>
      </c>
      <c r="K68" s="5"/>
      <c r="L68" s="5"/>
      <c r="M68" s="5"/>
      <c r="N68" s="5"/>
      <c r="O68" s="646"/>
      <c r="P68" s="646"/>
      <c r="Q68" s="646"/>
      <c r="R68" s="646"/>
      <c r="S68" s="7"/>
      <c r="T68" s="7"/>
    </row>
    <row r="69" spans="1:20" ht="15.75" thickBot="1" x14ac:dyDescent="0.3">
      <c r="A69" s="3"/>
      <c r="B69" s="632"/>
      <c r="C69" s="633"/>
      <c r="D69" s="25"/>
      <c r="E69" s="25"/>
      <c r="F69" s="25"/>
      <c r="G69" s="25"/>
      <c r="H69" s="25"/>
      <c r="I69" s="25"/>
      <c r="J69" s="25"/>
      <c r="K69" s="25"/>
      <c r="L69" s="25"/>
      <c r="M69" s="25"/>
      <c r="N69" s="25"/>
      <c r="O69" s="25"/>
      <c r="P69" s="25"/>
      <c r="Q69" s="25"/>
      <c r="R69" s="25"/>
      <c r="S69" s="26"/>
      <c r="T69" s="7"/>
    </row>
    <row r="70" spans="1:20" ht="15.75" thickBot="1" x14ac:dyDescent="0.3">
      <c r="A70" s="3"/>
      <c r="B70" s="5"/>
      <c r="C70" s="5"/>
      <c r="D70" s="5"/>
      <c r="E70" s="5"/>
      <c r="F70" s="5"/>
      <c r="G70" s="5"/>
      <c r="H70" s="5"/>
      <c r="I70" s="5"/>
      <c r="J70" s="5"/>
      <c r="K70" s="5"/>
      <c r="L70" s="5"/>
      <c r="M70" s="5"/>
      <c r="N70" s="5"/>
      <c r="O70" s="5"/>
      <c r="P70" s="5"/>
      <c r="Q70" s="5"/>
      <c r="R70" s="5"/>
      <c r="S70" s="5"/>
      <c r="T70" s="7"/>
    </row>
    <row r="71" spans="1:20" ht="15" customHeight="1" x14ac:dyDescent="0.25">
      <c r="A71" s="3"/>
      <c r="B71" s="628" t="s">
        <v>115</v>
      </c>
      <c r="C71" s="629"/>
      <c r="D71" s="129"/>
      <c r="E71" s="129"/>
      <c r="F71" s="129"/>
      <c r="G71" s="129"/>
      <c r="H71" s="129"/>
      <c r="I71" s="129"/>
      <c r="J71" s="129"/>
      <c r="K71" s="129"/>
      <c r="L71" s="129"/>
      <c r="M71" s="129"/>
      <c r="N71" s="129"/>
      <c r="O71" s="129"/>
      <c r="P71" s="129"/>
      <c r="Q71" s="129"/>
      <c r="R71" s="129"/>
      <c r="S71" s="169"/>
      <c r="T71" s="7"/>
    </row>
    <row r="72" spans="1:20" ht="54" customHeight="1" x14ac:dyDescent="0.25">
      <c r="A72" s="3"/>
      <c r="B72" s="630"/>
      <c r="C72" s="631"/>
      <c r="D72" s="641" t="s">
        <v>116</v>
      </c>
      <c r="E72" s="642"/>
      <c r="F72" s="643"/>
      <c r="G72" s="644"/>
      <c r="H72" s="645"/>
      <c r="I72" s="5"/>
      <c r="J72" s="5" t="s">
        <v>107</v>
      </c>
      <c r="K72" s="5"/>
      <c r="L72" s="643"/>
      <c r="M72" s="644"/>
      <c r="N72" s="644"/>
      <c r="O72" s="644"/>
      <c r="P72" s="644"/>
      <c r="Q72" s="644"/>
      <c r="R72" s="645"/>
      <c r="S72" s="7"/>
      <c r="T72" s="7"/>
    </row>
    <row r="73" spans="1:20" x14ac:dyDescent="0.25">
      <c r="A73" s="3"/>
      <c r="B73" s="630"/>
      <c r="C73" s="631"/>
      <c r="D73" s="5"/>
      <c r="E73" s="5"/>
      <c r="F73" s="5"/>
      <c r="G73" s="5"/>
      <c r="H73" s="5"/>
      <c r="I73" s="5"/>
      <c r="J73" s="5"/>
      <c r="K73" s="5"/>
      <c r="L73" s="5"/>
      <c r="M73" s="5"/>
      <c r="N73" s="5"/>
      <c r="O73" s="5"/>
      <c r="P73" s="5"/>
      <c r="Q73" s="5"/>
      <c r="R73" s="5"/>
      <c r="S73" s="7"/>
      <c r="T73" s="7"/>
    </row>
    <row r="74" spans="1:20" ht="30" customHeight="1" x14ac:dyDescent="0.25">
      <c r="A74" s="3"/>
      <c r="B74" s="630"/>
      <c r="C74" s="631"/>
      <c r="D74" s="641" t="s">
        <v>386</v>
      </c>
      <c r="E74" s="642"/>
      <c r="F74" s="643"/>
      <c r="G74" s="644"/>
      <c r="H74" s="645"/>
      <c r="I74" s="5"/>
      <c r="J74" s="5" t="s">
        <v>111</v>
      </c>
      <c r="K74" s="5"/>
      <c r="L74" s="643"/>
      <c r="M74" s="644"/>
      <c r="N74" s="644"/>
      <c r="O74" s="644"/>
      <c r="P74" s="644"/>
      <c r="Q74" s="644"/>
      <c r="R74" s="645"/>
      <c r="S74" s="7"/>
      <c r="T74" s="7"/>
    </row>
    <row r="75" spans="1:20" x14ac:dyDescent="0.25">
      <c r="A75" s="3"/>
      <c r="B75" s="630"/>
      <c r="C75" s="631"/>
      <c r="D75" s="5"/>
      <c r="E75" s="5"/>
      <c r="F75" s="5"/>
      <c r="G75" s="5"/>
      <c r="H75" s="5"/>
      <c r="I75" s="5"/>
      <c r="J75" s="5"/>
      <c r="K75" s="5"/>
      <c r="L75" s="5"/>
      <c r="M75" s="5"/>
      <c r="N75" s="5"/>
      <c r="O75" s="5"/>
      <c r="P75" s="5"/>
      <c r="Q75" s="5"/>
      <c r="R75" s="5"/>
      <c r="S75" s="7"/>
      <c r="T75" s="7"/>
    </row>
    <row r="76" spans="1:20" ht="30" customHeight="1" x14ac:dyDescent="0.25">
      <c r="A76" s="3"/>
      <c r="B76" s="630"/>
      <c r="C76" s="631"/>
      <c r="D76" s="192" t="s">
        <v>528</v>
      </c>
      <c r="E76" s="5"/>
      <c r="F76" s="648"/>
      <c r="G76" s="649"/>
      <c r="H76" s="650"/>
      <c r="I76" s="5"/>
      <c r="J76" s="5"/>
      <c r="K76" s="5"/>
      <c r="L76" s="5"/>
      <c r="M76" s="5"/>
      <c r="N76" s="5"/>
      <c r="O76" s="5"/>
      <c r="P76" s="5"/>
      <c r="Q76" s="5"/>
      <c r="R76" s="5"/>
      <c r="S76" s="7"/>
      <c r="T76" s="7"/>
    </row>
    <row r="77" spans="1:20" x14ac:dyDescent="0.25">
      <c r="A77" s="3"/>
      <c r="B77" s="630"/>
      <c r="C77" s="631"/>
      <c r="D77" s="5"/>
      <c r="E77" s="5"/>
      <c r="F77" s="5"/>
      <c r="G77" s="5"/>
      <c r="H77" s="5"/>
      <c r="I77" s="5"/>
      <c r="J77" s="5"/>
      <c r="K77" s="5"/>
      <c r="L77" s="5"/>
      <c r="M77" s="5"/>
      <c r="N77" s="5"/>
      <c r="O77" s="5"/>
      <c r="P77" s="5"/>
      <c r="Q77" s="5"/>
      <c r="R77" s="5"/>
      <c r="S77" s="7"/>
      <c r="T77" s="7"/>
    </row>
    <row r="78" spans="1:20" ht="45" customHeight="1" x14ac:dyDescent="0.25">
      <c r="A78" s="3"/>
      <c r="B78" s="630"/>
      <c r="C78" s="631"/>
      <c r="D78" s="192" t="s">
        <v>108</v>
      </c>
      <c r="E78" s="5"/>
      <c r="F78" s="643"/>
      <c r="G78" s="644"/>
      <c r="H78" s="645"/>
      <c r="I78" s="5"/>
      <c r="J78" s="613" t="s">
        <v>117</v>
      </c>
      <c r="K78" s="613"/>
      <c r="L78" s="646"/>
      <c r="M78" s="646"/>
      <c r="N78" s="646"/>
      <c r="O78" s="5"/>
      <c r="P78" s="5"/>
      <c r="Q78" s="5"/>
      <c r="R78" s="5"/>
      <c r="S78" s="7"/>
      <c r="T78" s="7"/>
    </row>
    <row r="79" spans="1:20" x14ac:dyDescent="0.25">
      <c r="A79" s="3"/>
      <c r="B79" s="630"/>
      <c r="C79" s="631"/>
      <c r="D79" s="5"/>
      <c r="E79" s="5"/>
      <c r="F79" s="5"/>
      <c r="G79" s="5"/>
      <c r="H79" s="5"/>
      <c r="I79" s="5"/>
      <c r="J79" s="5"/>
      <c r="K79" s="5"/>
      <c r="L79" s="5"/>
      <c r="M79" s="5"/>
      <c r="N79" s="5"/>
      <c r="O79" s="5"/>
      <c r="P79" s="5"/>
      <c r="Q79" s="5"/>
      <c r="R79" s="5"/>
      <c r="S79" s="7"/>
      <c r="T79" s="7"/>
    </row>
    <row r="80" spans="1:20" ht="30" customHeight="1" x14ac:dyDescent="0.25">
      <c r="A80" s="3"/>
      <c r="B80" s="630"/>
      <c r="C80" s="631"/>
      <c r="D80" s="192" t="s">
        <v>109</v>
      </c>
      <c r="E80" s="5"/>
      <c r="F80" s="643"/>
      <c r="G80" s="644"/>
      <c r="H80" s="645"/>
      <c r="I80" s="5"/>
      <c r="J80" s="5" t="s">
        <v>118</v>
      </c>
      <c r="K80" s="5"/>
      <c r="L80" s="651"/>
      <c r="M80" s="651"/>
      <c r="N80" s="651"/>
      <c r="O80" s="5"/>
      <c r="P80" s="5"/>
      <c r="Q80" s="5"/>
      <c r="R80" s="5"/>
      <c r="S80" s="7"/>
      <c r="T80" s="7"/>
    </row>
    <row r="81" spans="1:20" ht="15.75" thickBot="1" x14ac:dyDescent="0.3">
      <c r="A81" s="3"/>
      <c r="B81" s="632"/>
      <c r="C81" s="633"/>
      <c r="D81" s="25"/>
      <c r="E81" s="25"/>
      <c r="F81" s="25"/>
      <c r="G81" s="25"/>
      <c r="H81" s="25"/>
      <c r="I81" s="25"/>
      <c r="J81" s="25"/>
      <c r="K81" s="25"/>
      <c r="L81" s="25"/>
      <c r="M81" s="25"/>
      <c r="N81" s="25"/>
      <c r="O81" s="25"/>
      <c r="P81" s="25"/>
      <c r="Q81" s="25"/>
      <c r="R81" s="25"/>
      <c r="S81" s="26"/>
      <c r="T81" s="7"/>
    </row>
    <row r="82" spans="1:20" ht="15.75" thickBot="1" x14ac:dyDescent="0.3">
      <c r="A82" s="3"/>
      <c r="B82" s="5"/>
      <c r="C82" s="5"/>
      <c r="D82" s="5"/>
      <c r="E82" s="5"/>
      <c r="F82" s="5"/>
      <c r="G82" s="5"/>
      <c r="H82" s="5"/>
      <c r="I82" s="5"/>
      <c r="J82" s="5"/>
      <c r="K82" s="5"/>
      <c r="L82" s="5"/>
      <c r="M82" s="5"/>
      <c r="N82" s="5"/>
      <c r="O82" s="5"/>
      <c r="P82" s="5"/>
      <c r="Q82" s="5"/>
      <c r="R82" s="5"/>
      <c r="S82" s="5"/>
      <c r="T82" s="7"/>
    </row>
    <row r="83" spans="1:20" ht="15" customHeight="1" x14ac:dyDescent="0.25">
      <c r="A83" s="3"/>
      <c r="B83" s="628" t="s">
        <v>119</v>
      </c>
      <c r="C83" s="629"/>
      <c r="D83" s="129"/>
      <c r="E83" s="129"/>
      <c r="F83" s="129"/>
      <c r="G83" s="129"/>
      <c r="H83" s="129"/>
      <c r="I83" s="129"/>
      <c r="J83" s="129"/>
      <c r="K83" s="129"/>
      <c r="L83" s="129"/>
      <c r="M83" s="129"/>
      <c r="N83" s="129"/>
      <c r="O83" s="129"/>
      <c r="P83" s="129"/>
      <c r="Q83" s="129"/>
      <c r="R83" s="129"/>
      <c r="S83" s="169"/>
      <c r="T83" s="7"/>
    </row>
    <row r="84" spans="1:20" ht="54" customHeight="1" x14ac:dyDescent="0.25">
      <c r="A84" s="3"/>
      <c r="B84" s="630"/>
      <c r="C84" s="631"/>
      <c r="D84" s="641" t="s">
        <v>120</v>
      </c>
      <c r="E84" s="642"/>
      <c r="F84" s="643"/>
      <c r="G84" s="644"/>
      <c r="H84" s="645"/>
      <c r="I84" s="5"/>
      <c r="J84" s="5" t="s">
        <v>107</v>
      </c>
      <c r="K84" s="5"/>
      <c r="L84" s="643"/>
      <c r="M84" s="644"/>
      <c r="N84" s="644"/>
      <c r="O84" s="644"/>
      <c r="P84" s="644"/>
      <c r="Q84" s="644"/>
      <c r="R84" s="645"/>
      <c r="S84" s="7"/>
      <c r="T84" s="7"/>
    </row>
    <row r="85" spans="1:20" x14ac:dyDescent="0.25">
      <c r="A85" s="3"/>
      <c r="B85" s="630"/>
      <c r="C85" s="631"/>
      <c r="D85" s="5"/>
      <c r="E85" s="5"/>
      <c r="F85" s="5"/>
      <c r="G85" s="5"/>
      <c r="H85" s="5"/>
      <c r="I85" s="5"/>
      <c r="J85" s="5"/>
      <c r="K85" s="5"/>
      <c r="L85" s="5"/>
      <c r="M85" s="5"/>
      <c r="N85" s="5"/>
      <c r="O85" s="5"/>
      <c r="P85" s="5"/>
      <c r="Q85" s="5"/>
      <c r="R85" s="5"/>
      <c r="S85" s="7"/>
      <c r="T85" s="7"/>
    </row>
    <row r="86" spans="1:20" ht="30" customHeight="1" x14ac:dyDescent="0.25">
      <c r="A86" s="3"/>
      <c r="B86" s="630"/>
      <c r="C86" s="631"/>
      <c r="D86" s="192" t="s">
        <v>121</v>
      </c>
      <c r="E86" s="5"/>
      <c r="F86" s="643"/>
      <c r="G86" s="644"/>
      <c r="H86" s="645"/>
      <c r="I86" s="5"/>
      <c r="J86" s="5" t="s">
        <v>111</v>
      </c>
      <c r="K86" s="5"/>
      <c r="L86" s="643"/>
      <c r="M86" s="644"/>
      <c r="N86" s="644"/>
      <c r="O86" s="644"/>
      <c r="P86" s="644"/>
      <c r="Q86" s="644"/>
      <c r="R86" s="645"/>
      <c r="S86" s="7"/>
      <c r="T86" s="7"/>
    </row>
    <row r="87" spans="1:20" x14ac:dyDescent="0.25">
      <c r="A87" s="3"/>
      <c r="B87" s="630"/>
      <c r="C87" s="631"/>
      <c r="D87" s="5"/>
      <c r="E87" s="143"/>
      <c r="F87" s="5"/>
      <c r="G87" s="5"/>
      <c r="H87" s="5"/>
      <c r="I87" s="5"/>
      <c r="J87" s="5"/>
      <c r="K87" s="5"/>
      <c r="L87" s="5"/>
      <c r="M87" s="5"/>
      <c r="N87" s="5"/>
      <c r="O87" s="5"/>
      <c r="P87" s="5"/>
      <c r="Q87" s="5"/>
      <c r="R87" s="5"/>
      <c r="S87" s="7"/>
      <c r="T87" s="7"/>
    </row>
    <row r="88" spans="1:20" ht="30" customHeight="1" x14ac:dyDescent="0.25">
      <c r="A88" s="3"/>
      <c r="B88" s="630"/>
      <c r="C88" s="631"/>
      <c r="D88" s="641" t="s">
        <v>303</v>
      </c>
      <c r="E88" s="642"/>
      <c r="F88" s="652">
        <f>'1_Présentation'!$F$25</f>
        <v>0</v>
      </c>
      <c r="G88" s="653"/>
      <c r="H88" s="654"/>
      <c r="I88" s="5"/>
      <c r="J88" s="613" t="s">
        <v>123</v>
      </c>
      <c r="K88" s="613"/>
      <c r="L88" s="643"/>
      <c r="M88" s="644"/>
      <c r="N88" s="645"/>
      <c r="O88" s="5"/>
      <c r="P88" s="5"/>
      <c r="Q88" s="5"/>
      <c r="R88" s="5"/>
      <c r="S88" s="7"/>
      <c r="T88" s="7"/>
    </row>
    <row r="89" spans="1:20" x14ac:dyDescent="0.25">
      <c r="A89" s="3"/>
      <c r="B89" s="630"/>
      <c r="C89" s="631"/>
      <c r="D89" s="5"/>
      <c r="E89" s="5"/>
      <c r="F89" s="5"/>
      <c r="G89" s="5"/>
      <c r="H89" s="5"/>
      <c r="I89" s="5"/>
      <c r="J89" s="5"/>
      <c r="K89" s="5"/>
      <c r="L89" s="5"/>
      <c r="M89" s="5"/>
      <c r="N89" s="5"/>
      <c r="O89" s="5"/>
      <c r="P89" s="5"/>
      <c r="Q89" s="5"/>
      <c r="R89" s="5"/>
      <c r="S89" s="7"/>
      <c r="T89" s="7"/>
    </row>
    <row r="90" spans="1:20" ht="30" customHeight="1" x14ac:dyDescent="0.25">
      <c r="A90" s="3"/>
      <c r="B90" s="630"/>
      <c r="C90" s="631"/>
      <c r="D90" s="641" t="s">
        <v>106</v>
      </c>
      <c r="E90" s="642"/>
      <c r="F90" s="651"/>
      <c r="G90" s="651"/>
      <c r="H90" s="5"/>
      <c r="I90" s="5"/>
      <c r="J90" s="613" t="s">
        <v>122</v>
      </c>
      <c r="K90" s="613"/>
      <c r="L90" s="651"/>
      <c r="M90" s="651"/>
      <c r="N90" s="651"/>
      <c r="O90" s="5"/>
      <c r="P90" s="5"/>
      <c r="Q90" s="5"/>
      <c r="R90" s="5"/>
      <c r="S90" s="7"/>
      <c r="T90" s="7"/>
    </row>
    <row r="91" spans="1:20" ht="15.75" thickBot="1" x14ac:dyDescent="0.3">
      <c r="A91" s="3"/>
      <c r="B91" s="632"/>
      <c r="C91" s="633"/>
      <c r="D91" s="25"/>
      <c r="E91" s="25"/>
      <c r="F91" s="25"/>
      <c r="G91" s="25"/>
      <c r="H91" s="25"/>
      <c r="I91" s="25"/>
      <c r="J91" s="25"/>
      <c r="K91" s="25"/>
      <c r="L91" s="25"/>
      <c r="M91" s="25"/>
      <c r="N91" s="25"/>
      <c r="O91" s="25"/>
      <c r="P91" s="25"/>
      <c r="Q91" s="25"/>
      <c r="R91" s="25"/>
      <c r="S91" s="26"/>
      <c r="T91" s="7"/>
    </row>
    <row r="92" spans="1:20" x14ac:dyDescent="0.25">
      <c r="A92" s="3"/>
      <c r="B92" s="5"/>
      <c r="C92" s="5"/>
      <c r="D92" s="5"/>
      <c r="E92" s="5"/>
      <c r="F92" s="5"/>
      <c r="G92" s="5"/>
      <c r="H92" s="5"/>
      <c r="I92" s="5"/>
      <c r="J92" s="5"/>
      <c r="K92" s="5"/>
      <c r="L92" s="5"/>
      <c r="M92" s="5"/>
      <c r="N92" s="5"/>
      <c r="O92" s="5"/>
      <c r="P92" s="5"/>
      <c r="Q92" s="5"/>
      <c r="R92" s="5"/>
      <c r="S92" s="5"/>
      <c r="T92" s="7"/>
    </row>
    <row r="93" spans="1:20" x14ac:dyDescent="0.25">
      <c r="A93" s="3"/>
      <c r="B93" s="5"/>
      <c r="C93" s="5"/>
      <c r="D93" s="5"/>
      <c r="E93" s="5"/>
      <c r="F93" s="5"/>
      <c r="G93" s="5"/>
      <c r="H93" s="5"/>
      <c r="I93" s="5"/>
      <c r="J93" s="5"/>
      <c r="K93" s="5"/>
      <c r="L93" s="5"/>
      <c r="M93" s="5"/>
      <c r="N93" s="5"/>
      <c r="O93" s="5"/>
      <c r="P93" s="5"/>
      <c r="Q93" s="5"/>
      <c r="R93" s="5"/>
      <c r="S93" s="5"/>
      <c r="T93" s="7"/>
    </row>
    <row r="94" spans="1:20" ht="21" customHeight="1" x14ac:dyDescent="0.25">
      <c r="A94" s="3"/>
      <c r="B94" s="5"/>
      <c r="C94" s="5"/>
      <c r="D94" s="5"/>
      <c r="E94" s="5"/>
      <c r="F94" s="5"/>
      <c r="G94" s="5"/>
      <c r="H94" s="5"/>
      <c r="I94" s="5"/>
      <c r="J94" s="5"/>
      <c r="K94" s="5"/>
      <c r="L94" s="5"/>
      <c r="M94" s="5"/>
      <c r="N94" s="5"/>
      <c r="O94" s="5"/>
      <c r="P94" s="5"/>
      <c r="Q94" s="5"/>
      <c r="R94" s="5"/>
      <c r="S94" s="5"/>
      <c r="T94" s="7"/>
    </row>
    <row r="95" spans="1:20" ht="15.75" thickBot="1" x14ac:dyDescent="0.3">
      <c r="A95" s="142"/>
      <c r="B95" s="25"/>
      <c r="C95" s="25"/>
      <c r="D95" s="25"/>
      <c r="E95" s="25"/>
      <c r="F95" s="25"/>
      <c r="G95" s="25"/>
      <c r="H95" s="25"/>
      <c r="I95" s="25"/>
      <c r="J95" s="25"/>
      <c r="K95" s="25"/>
      <c r="L95" s="25"/>
      <c r="M95" s="25"/>
      <c r="N95" s="25"/>
      <c r="O95" s="25"/>
      <c r="P95" s="25"/>
      <c r="Q95" s="25"/>
      <c r="R95" s="25"/>
      <c r="S95" s="25"/>
      <c r="T95" s="26"/>
    </row>
    <row r="96" spans="1:20" x14ac:dyDescent="0.25"/>
    <row r="97" spans="4:39" hidden="1" x14ac:dyDescent="0.25"/>
    <row r="98" spans="4:39" hidden="1" x14ac:dyDescent="0.25"/>
    <row r="99" spans="4:39" hidden="1" x14ac:dyDescent="0.25"/>
    <row r="100" spans="4:39" hidden="1" x14ac:dyDescent="0.25"/>
    <row r="101" spans="4:39" hidden="1" x14ac:dyDescent="0.25"/>
    <row r="102" spans="4:39" hidden="1" x14ac:dyDescent="0.25"/>
    <row r="103" spans="4:39" s="9" customFormat="1" hidden="1" x14ac:dyDescent="0.25">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4:39" ht="15" hidden="1" customHeight="1" x14ac:dyDescent="0.25"/>
    <row r="105" spans="4:39" ht="15" hidden="1" customHeight="1" x14ac:dyDescent="0.25"/>
    <row r="106" spans="4:39" ht="15" hidden="1" customHeight="1" x14ac:dyDescent="0.25"/>
    <row r="107" spans="4:39" ht="15" hidden="1" customHeight="1" x14ac:dyDescent="0.25"/>
    <row r="108" spans="4:39" ht="15" hidden="1" customHeight="1" x14ac:dyDescent="0.25"/>
    <row r="109" spans="4:39" ht="15" hidden="1" customHeight="1" x14ac:dyDescent="0.25"/>
    <row r="110" spans="4:39" ht="15" hidden="1" customHeight="1" x14ac:dyDescent="0.25"/>
    <row r="111" spans="4:39" ht="15" hidden="1" customHeight="1" x14ac:dyDescent="0.25"/>
    <row r="112" spans="4:39"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sheetData>
  <sheetProtection password="B84E" sheet="1" objects="1" scenarios="1"/>
  <mergeCells count="58">
    <mergeCell ref="B83:C91"/>
    <mergeCell ref="D84:E84"/>
    <mergeCell ref="F84:H84"/>
    <mergeCell ref="L84:R84"/>
    <mergeCell ref="F86:H86"/>
    <mergeCell ref="L86:R86"/>
    <mergeCell ref="D88:E88"/>
    <mergeCell ref="F88:H88"/>
    <mergeCell ref="J88:K88"/>
    <mergeCell ref="L88:N88"/>
    <mergeCell ref="D90:E90"/>
    <mergeCell ref="F90:G90"/>
    <mergeCell ref="J90:K90"/>
    <mergeCell ref="L90:N90"/>
    <mergeCell ref="B71:C81"/>
    <mergeCell ref="D72:E72"/>
    <mergeCell ref="F72:H72"/>
    <mergeCell ref="L72:R72"/>
    <mergeCell ref="D74:E74"/>
    <mergeCell ref="F74:H74"/>
    <mergeCell ref="F78:H78"/>
    <mergeCell ref="J78:K78"/>
    <mergeCell ref="L78:N78"/>
    <mergeCell ref="L74:R74"/>
    <mergeCell ref="F76:H76"/>
    <mergeCell ref="F80:H80"/>
    <mergeCell ref="L80:N80"/>
    <mergeCell ref="G39:H39"/>
    <mergeCell ref="B61:C69"/>
    <mergeCell ref="D62:E62"/>
    <mergeCell ref="F62:H62"/>
    <mergeCell ref="L62:R62"/>
    <mergeCell ref="D64:E64"/>
    <mergeCell ref="F64:H64"/>
    <mergeCell ref="L64:R64"/>
    <mergeCell ref="F66:H66"/>
    <mergeCell ref="F68:H68"/>
    <mergeCell ref="O68:R68"/>
    <mergeCell ref="F56:H56"/>
    <mergeCell ref="L56:R56"/>
    <mergeCell ref="F58:H58"/>
    <mergeCell ref="L58:N58"/>
    <mergeCell ref="N7:S10"/>
    <mergeCell ref="D13:S13"/>
    <mergeCell ref="B55:C59"/>
    <mergeCell ref="D35:F39"/>
    <mergeCell ref="B18:C29"/>
    <mergeCell ref="B31:C50"/>
    <mergeCell ref="D31:E31"/>
    <mergeCell ref="D33:E33"/>
    <mergeCell ref="D50:E50"/>
    <mergeCell ref="G18:R18"/>
    <mergeCell ref="O27:R27"/>
    <mergeCell ref="G35:H35"/>
    <mergeCell ref="G36:H36"/>
    <mergeCell ref="G37:H37"/>
    <mergeCell ref="G38:H38"/>
    <mergeCell ref="G29:R29"/>
  </mergeCells>
  <conditionalFormatting sqref="G35:H39">
    <cfRule type="cellIs" dxfId="12" priority="1" operator="equal">
      <formula>"Indiquer le nb de places"</formula>
    </cfRule>
  </conditionalFormatting>
  <printOptions horizontalCentered="1"/>
  <pageMargins left="0.23622047244094491" right="0.23622047244094491" top="0.74803149606299213" bottom="0.74803149606299213" header="0.31496062992125984" footer="0.31496062992125984"/>
  <pageSetup paperSize="9" scale="78" fitToHeight="0" orientation="landscape" r:id="rId1"/>
  <headerFooter>
    <oddFooter>&amp;L&amp;D&amp;C- Page &amp;P / &amp;N -
&amp;R&amp;8
&amp;Z&amp;F</oddFooter>
  </headerFooter>
  <rowBreaks count="3" manualBreakCount="3">
    <brk id="29" max="16383" man="1"/>
    <brk id="51" max="16383" man="1"/>
    <brk id="69" max="16383"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listes!$M$5:$M$6</xm:f>
          </x14:formula1>
          <xm:sqref>L31 L50 B8 F31 F33 L33 L41 I41 F43:F48 F50 I50 B10 F20:F23 F25:F27 L20:L27</xm:sqref>
        </x14:dataValidation>
        <x14:dataValidation type="list" allowBlank="1" showInputMessage="1">
          <x14:formula1>
            <xm:f>listes!$O$5:$O$10</xm:f>
          </x14:formula1>
          <xm:sqref>F74:H74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O217"/>
  <sheetViews>
    <sheetView showGridLines="0" showRowColHeaders="0" zoomScaleNormal="100" zoomScaleSheetLayoutView="80" workbookViewId="0">
      <pane ySplit="4" topLeftCell="A5" activePane="bottomLeft" state="frozen"/>
      <selection activeCell="A6" sqref="A6"/>
      <selection pane="bottomLeft" activeCell="H6" sqref="A6:XFD6"/>
    </sheetView>
  </sheetViews>
  <sheetFormatPr baseColWidth="10" defaultColWidth="0" defaultRowHeight="15" zeroHeight="1" x14ac:dyDescent="0.25"/>
  <cols>
    <col min="1" max="1" width="2.7109375" style="9" customWidth="1"/>
    <col min="2" max="2" width="3.7109375" style="9" customWidth="1"/>
    <col min="3" max="3" width="12.7109375" style="2" customWidth="1"/>
    <col min="4" max="4" width="3.7109375" style="2" customWidth="1"/>
    <col min="5" max="6" width="12.7109375" style="2" customWidth="1"/>
    <col min="7" max="7" width="3.7109375" style="2" customWidth="1"/>
    <col min="8" max="9" width="12.7109375" style="2" customWidth="1"/>
    <col min="10" max="10" width="3.7109375" style="2" customWidth="1"/>
    <col min="11" max="18" width="10.7109375" style="2" customWidth="1"/>
    <col min="19" max="19" width="16.7109375" style="2" customWidth="1"/>
    <col min="20" max="21" width="2.7109375" style="2" customWidth="1"/>
    <col min="22" max="23" width="11.42578125" style="2" hidden="1" customWidth="1"/>
    <col min="24" max="41" width="0" style="2" hidden="1" customWidth="1"/>
    <col min="42" max="16384" width="11.42578125" style="2" hidden="1"/>
  </cols>
  <sheetData>
    <row r="1" spans="1:31" s="427" customFormat="1" ht="23.25" x14ac:dyDescent="0.25">
      <c r="A1" s="333" t="str">
        <f>'1_Présentation'!$A$1</f>
        <v>Demande d’aide à l’investissement immobilier</v>
      </c>
      <c r="B1" s="348"/>
      <c r="C1" s="348"/>
      <c r="D1" s="348"/>
      <c r="E1" s="348"/>
      <c r="F1" s="348"/>
      <c r="G1" s="348"/>
      <c r="H1" s="348"/>
      <c r="I1" s="348"/>
      <c r="J1" s="348"/>
      <c r="K1" s="348"/>
      <c r="L1" s="348"/>
      <c r="M1" s="348"/>
      <c r="N1" s="348"/>
      <c r="O1" s="348"/>
      <c r="P1" s="348"/>
      <c r="Q1" s="348"/>
      <c r="R1" s="348"/>
      <c r="S1" s="348"/>
      <c r="T1" s="426"/>
      <c r="V1" s="428"/>
      <c r="W1" s="428"/>
      <c r="X1" s="428"/>
      <c r="Y1" s="428"/>
      <c r="Z1" s="428"/>
      <c r="AA1" s="428"/>
      <c r="AB1" s="428"/>
      <c r="AC1" s="428"/>
      <c r="AD1" s="428"/>
      <c r="AE1" s="428"/>
    </row>
    <row r="2" spans="1:31" s="431" customFormat="1" ht="21.75" thickBot="1" x14ac:dyDescent="0.3">
      <c r="A2" s="330" t="s">
        <v>269</v>
      </c>
      <c r="B2" s="429"/>
      <c r="C2" s="429"/>
      <c r="D2" s="429"/>
      <c r="E2" s="429"/>
      <c r="F2" s="429"/>
      <c r="G2" s="429"/>
      <c r="H2" s="429"/>
      <c r="I2" s="429"/>
      <c r="J2" s="429"/>
      <c r="K2" s="429"/>
      <c r="L2" s="429"/>
      <c r="M2" s="429"/>
      <c r="N2" s="429"/>
      <c r="O2" s="429"/>
      <c r="P2" s="429"/>
      <c r="Q2" s="429"/>
      <c r="R2" s="429"/>
      <c r="S2" s="429"/>
      <c r="T2" s="430"/>
      <c r="V2" s="432"/>
      <c r="W2" s="432"/>
      <c r="X2" s="432"/>
      <c r="Y2" s="432"/>
      <c r="Z2" s="432"/>
      <c r="AA2" s="432"/>
      <c r="AB2" s="432"/>
      <c r="AC2" s="432"/>
      <c r="AD2" s="432"/>
      <c r="AE2" s="432"/>
    </row>
    <row r="3" spans="1:31" ht="6" customHeight="1" x14ac:dyDescent="0.25">
      <c r="A3" s="141"/>
      <c r="B3" s="129"/>
      <c r="C3" s="129"/>
      <c r="D3" s="129"/>
      <c r="E3" s="129"/>
      <c r="F3" s="129"/>
      <c r="G3" s="129"/>
      <c r="H3" s="129"/>
      <c r="I3" s="129"/>
      <c r="J3" s="129"/>
      <c r="K3" s="129"/>
      <c r="L3" s="129"/>
      <c r="M3" s="129"/>
      <c r="N3" s="129"/>
      <c r="O3" s="129"/>
      <c r="P3" s="129"/>
      <c r="Q3" s="129"/>
      <c r="R3" s="129"/>
      <c r="S3" s="129"/>
      <c r="T3" s="169"/>
    </row>
    <row r="4" spans="1:31" ht="114" customHeight="1" x14ac:dyDescent="0.25">
      <c r="A4" s="3"/>
      <c r="B4" s="5"/>
      <c r="C4" s="5"/>
      <c r="D4" s="5"/>
      <c r="E4" s="5"/>
      <c r="F4" s="5"/>
      <c r="G4" s="5"/>
      <c r="H4" s="5"/>
      <c r="I4" s="5"/>
      <c r="J4" s="5"/>
      <c r="K4" s="5"/>
      <c r="L4" s="5"/>
      <c r="M4" s="5"/>
      <c r="N4" s="5"/>
      <c r="O4" s="5"/>
      <c r="P4" s="5"/>
      <c r="Q4" s="5"/>
      <c r="R4" s="5"/>
      <c r="S4" s="5"/>
      <c r="T4" s="7"/>
    </row>
    <row r="5" spans="1:31" ht="6" customHeight="1" thickBot="1" x14ac:dyDescent="0.3">
      <c r="A5" s="142"/>
      <c r="B5" s="25"/>
      <c r="C5" s="25"/>
      <c r="D5" s="25"/>
      <c r="E5" s="25"/>
      <c r="F5" s="25"/>
      <c r="G5" s="25"/>
      <c r="H5" s="25"/>
      <c r="I5" s="25"/>
      <c r="J5" s="25"/>
      <c r="K5" s="25"/>
      <c r="L5" s="25"/>
      <c r="M5" s="25"/>
      <c r="N5" s="25"/>
      <c r="O5" s="25"/>
      <c r="P5" s="25"/>
      <c r="Q5" s="25"/>
      <c r="R5" s="25"/>
      <c r="S5" s="25"/>
      <c r="T5" s="26"/>
    </row>
    <row r="6" spans="1:31" x14ac:dyDescent="0.25">
      <c r="A6" s="3"/>
      <c r="B6" s="5"/>
      <c r="C6" s="5"/>
      <c r="D6" s="5"/>
      <c r="E6" s="5"/>
      <c r="F6" s="5"/>
      <c r="G6" s="5"/>
      <c r="H6" s="5"/>
      <c r="I6" s="5"/>
      <c r="J6" s="5"/>
      <c r="K6" s="5"/>
      <c r="L6" s="5"/>
      <c r="M6" s="5"/>
      <c r="N6" s="5"/>
      <c r="O6" s="5"/>
      <c r="P6" s="5"/>
      <c r="Q6" s="5"/>
      <c r="R6" s="5"/>
      <c r="S6" s="5"/>
      <c r="T6" s="7"/>
    </row>
    <row r="7" spans="1:31" ht="18.75" x14ac:dyDescent="0.25">
      <c r="A7" s="3"/>
      <c r="B7" s="5"/>
      <c r="C7" s="39" t="s">
        <v>31</v>
      </c>
      <c r="D7" s="625" t="str">
        <f>IF('1_Présentation'!$F$23="","",VLOOKUP('1_Présentation'!$F$15,listes!$H:$I,COLUMNS(listes!$H:$I),FALSE)&amp;" - "&amp;IF('1_Présentation'!$F$19="","",LEFT('1_Présentation'!$F$19,2)&amp;" ")&amp;IF('1_Présentation'!$F$21="","",UPPER('1_Présentation'!$F$21)&amp;" - ")&amp;IF('1_Présentation'!$F$23="","",'1_Présentation'!$F$23))</f>
        <v/>
      </c>
      <c r="E7" s="626"/>
      <c r="F7" s="626"/>
      <c r="G7" s="626"/>
      <c r="H7" s="626"/>
      <c r="I7" s="626"/>
      <c r="J7" s="626"/>
      <c r="K7" s="626"/>
      <c r="L7" s="626"/>
      <c r="M7" s="626"/>
      <c r="N7" s="626"/>
      <c r="O7" s="626"/>
      <c r="P7" s="626"/>
      <c r="Q7" s="626"/>
      <c r="R7" s="626"/>
      <c r="S7" s="627"/>
      <c r="T7" s="7"/>
    </row>
    <row r="8" spans="1:31" x14ac:dyDescent="0.25">
      <c r="A8" s="3"/>
      <c r="B8" s="5"/>
      <c r="C8" s="5"/>
      <c r="D8" s="5"/>
      <c r="E8" s="5"/>
      <c r="F8" s="5"/>
      <c r="G8" s="5"/>
      <c r="H8" s="5"/>
      <c r="I8" s="5"/>
      <c r="J8" s="5"/>
      <c r="K8" s="5"/>
      <c r="L8" s="5"/>
      <c r="M8" s="5"/>
      <c r="N8" s="5"/>
      <c r="O8" s="5"/>
      <c r="P8" s="5"/>
      <c r="Q8" s="5"/>
      <c r="R8" s="5"/>
      <c r="S8" s="5"/>
      <c r="T8" s="7"/>
    </row>
    <row r="9" spans="1:31" x14ac:dyDescent="0.25">
      <c r="A9" s="3"/>
      <c r="B9" s="5"/>
      <c r="C9" s="5"/>
      <c r="D9" s="5"/>
      <c r="E9" s="5"/>
      <c r="F9" s="5"/>
      <c r="G9" s="5"/>
      <c r="H9" s="5"/>
      <c r="I9" s="5"/>
      <c r="J9" s="5"/>
      <c r="K9" s="5"/>
      <c r="L9" s="5"/>
      <c r="M9" s="5"/>
      <c r="N9" s="5"/>
      <c r="O9" s="5"/>
      <c r="P9" s="5"/>
      <c r="Q9" s="5"/>
      <c r="R9" s="5"/>
      <c r="S9" s="5"/>
      <c r="T9" s="7"/>
    </row>
    <row r="10" spans="1:31" ht="30" customHeight="1" x14ac:dyDescent="0.25">
      <c r="A10" s="3"/>
      <c r="B10" s="156" t="s">
        <v>339</v>
      </c>
      <c r="C10" s="157"/>
      <c r="D10" s="157"/>
      <c r="E10" s="157"/>
      <c r="F10" s="157"/>
      <c r="G10" s="157"/>
      <c r="H10" s="157"/>
      <c r="I10" s="157"/>
      <c r="J10" s="157"/>
      <c r="K10" s="157"/>
      <c r="L10" s="157"/>
      <c r="M10" s="157"/>
      <c r="N10" s="157"/>
      <c r="O10" s="157"/>
      <c r="P10" s="157"/>
      <c r="Q10" s="157"/>
      <c r="R10" s="157"/>
      <c r="S10" s="176"/>
      <c r="T10" s="7"/>
    </row>
    <row r="11" spans="1:31" x14ac:dyDescent="0.25">
      <c r="A11" s="3"/>
      <c r="B11" s="5"/>
      <c r="C11" s="5"/>
      <c r="D11" s="5"/>
      <c r="E11" s="5"/>
      <c r="F11" s="5"/>
      <c r="G11" s="5"/>
      <c r="H11" s="5"/>
      <c r="I11" s="5"/>
      <c r="J11" s="5"/>
      <c r="K11" s="5"/>
      <c r="L11" s="5"/>
      <c r="M11" s="5"/>
      <c r="N11" s="5"/>
      <c r="O11" s="5"/>
      <c r="P11" s="5"/>
      <c r="Q11" s="5"/>
      <c r="R11" s="5"/>
      <c r="S11" s="5"/>
      <c r="T11" s="7"/>
    </row>
    <row r="12" spans="1:31" x14ac:dyDescent="0.25">
      <c r="A12" s="3"/>
      <c r="B12" s="269"/>
      <c r="C12" s="65"/>
      <c r="D12" s="65"/>
      <c r="E12" s="65"/>
      <c r="F12" s="65"/>
      <c r="G12" s="41"/>
      <c r="H12" s="41"/>
      <c r="I12" s="41"/>
      <c r="J12" s="36"/>
      <c r="K12" s="36"/>
      <c r="L12" s="36"/>
      <c r="M12" s="36"/>
      <c r="N12" s="5"/>
      <c r="O12" s="5"/>
      <c r="P12" s="5"/>
      <c r="Q12" s="5"/>
      <c r="R12" s="5"/>
      <c r="S12" s="5"/>
      <c r="T12" s="7"/>
    </row>
    <row r="13" spans="1:31" x14ac:dyDescent="0.25">
      <c r="A13" s="3"/>
      <c r="B13" s="269"/>
      <c r="C13" s="65"/>
      <c r="D13" s="65"/>
      <c r="E13" s="65"/>
      <c r="F13" s="65"/>
      <c r="G13" s="41"/>
      <c r="H13" s="41"/>
      <c r="I13" s="41"/>
      <c r="J13" s="36"/>
      <c r="K13" s="36"/>
      <c r="L13" s="36"/>
      <c r="M13" s="36"/>
      <c r="N13" s="5"/>
      <c r="O13" s="5"/>
      <c r="P13" s="5"/>
      <c r="Q13" s="5"/>
      <c r="R13" s="5"/>
      <c r="S13" s="5"/>
      <c r="T13" s="7"/>
    </row>
    <row r="14" spans="1:31" x14ac:dyDescent="0.25">
      <c r="A14" s="3"/>
      <c r="B14" s="5"/>
      <c r="C14" s="5"/>
      <c r="D14" s="5"/>
      <c r="E14" s="5"/>
      <c r="F14" s="5"/>
      <c r="G14" s="5"/>
      <c r="H14" s="5"/>
      <c r="I14" s="5"/>
      <c r="J14" s="5"/>
      <c r="K14" s="5"/>
      <c r="L14" s="5"/>
      <c r="M14" s="5"/>
      <c r="N14" s="5"/>
      <c r="O14" s="5"/>
      <c r="P14" s="5"/>
      <c r="Q14" s="5"/>
      <c r="R14" s="5"/>
      <c r="S14" s="5"/>
      <c r="T14" s="7"/>
    </row>
    <row r="15" spans="1:31" ht="21" customHeight="1" x14ac:dyDescent="0.25">
      <c r="A15" s="3"/>
      <c r="B15" s="5"/>
      <c r="C15" s="5"/>
      <c r="D15" s="5"/>
      <c r="E15" s="5"/>
      <c r="F15" s="5"/>
      <c r="G15" s="5"/>
      <c r="H15" s="5"/>
      <c r="I15" s="5"/>
      <c r="J15" s="5"/>
      <c r="K15" s="5"/>
      <c r="L15" s="5"/>
      <c r="M15" s="5"/>
      <c r="N15" s="5"/>
      <c r="O15" s="5"/>
      <c r="P15" s="5"/>
      <c r="Q15" s="5"/>
      <c r="R15" s="5"/>
      <c r="S15" s="5"/>
      <c r="T15" s="7"/>
    </row>
    <row r="16" spans="1:31" ht="15.75" thickBot="1" x14ac:dyDescent="0.3">
      <c r="A16" s="142"/>
      <c r="B16" s="25"/>
      <c r="C16" s="25"/>
      <c r="D16" s="25"/>
      <c r="E16" s="25"/>
      <c r="F16" s="25"/>
      <c r="G16" s="25"/>
      <c r="H16" s="25"/>
      <c r="I16" s="25"/>
      <c r="J16" s="25"/>
      <c r="K16" s="25"/>
      <c r="L16" s="25"/>
      <c r="M16" s="25"/>
      <c r="N16" s="25"/>
      <c r="O16" s="25"/>
      <c r="P16" s="25"/>
      <c r="Q16" s="25"/>
      <c r="R16" s="25"/>
      <c r="S16" s="25"/>
      <c r="T16" s="2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sheetData>
  <mergeCells count="1">
    <mergeCell ref="D7:S7"/>
  </mergeCells>
  <printOptions horizontalCentered="1"/>
  <pageMargins left="0.23622047244094491" right="0.23622047244094491" top="0.74803149606299213" bottom="0.74803149606299213" header="0.31496062992125984" footer="0.31496062992125984"/>
  <pageSetup paperSize="9" scale="76" fitToHeight="0" orientation="landscape" r:id="rId1"/>
  <headerFooter>
    <oddFooter>&amp;L&amp;D&amp;C- Page &amp;P / &amp;N -
&amp;R&amp;8
&amp;Z&amp;F</oddFooter>
  </headerFooter>
  <rowBreaks count="1" manualBreakCount="1">
    <brk id="1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97"/>
  <sheetViews>
    <sheetView showGridLines="0" showRowColHeaders="0" zoomScaleNormal="100" zoomScaleSheetLayoutView="120" workbookViewId="0">
      <pane ySplit="2" topLeftCell="A3" activePane="bottomLeft" state="frozen"/>
      <selection pane="bottomLeft" activeCell="A3" sqref="A3"/>
    </sheetView>
  </sheetViews>
  <sheetFormatPr baseColWidth="10" defaultColWidth="0" defaultRowHeight="0" customHeight="1" zeroHeight="1" x14ac:dyDescent="0.25"/>
  <cols>
    <col min="1" max="1" width="2.7109375" style="9" customWidth="1"/>
    <col min="2" max="2" width="3.7109375" style="9" customWidth="1"/>
    <col min="3" max="3" width="12.7109375" style="9" customWidth="1"/>
    <col min="4" max="4" width="2.7109375" style="9" customWidth="1"/>
    <col min="5" max="5" width="3.7109375" style="9" customWidth="1"/>
    <col min="6" max="6" width="20.7109375" style="9" customWidth="1"/>
    <col min="7" max="7" width="32.7109375" style="9" customWidth="1"/>
    <col min="8" max="8" width="3.7109375" style="9" customWidth="1"/>
    <col min="9" max="9" width="15.7109375" style="9" customWidth="1"/>
    <col min="10" max="10" width="3.7109375" style="9" customWidth="1"/>
    <col min="11" max="11" width="15.7109375" style="9" customWidth="1"/>
    <col min="12" max="12" width="3.7109375" style="9" customWidth="1"/>
    <col min="13" max="13" width="15.7109375" style="9" customWidth="1"/>
    <col min="14" max="17" width="10.7109375" style="9" customWidth="1"/>
    <col min="18" max="19" width="2.7109375" style="9" customWidth="1"/>
    <col min="20" max="24" width="11.42578125" style="9" hidden="1" customWidth="1"/>
    <col min="25" max="63" width="0" style="9" hidden="1" customWidth="1"/>
    <col min="64" max="16384" width="11.42578125" style="9" hidden="1"/>
  </cols>
  <sheetData>
    <row r="1" spans="1:18" s="428" customFormat="1" ht="23.25" x14ac:dyDescent="0.25">
      <c r="A1" s="335" t="str">
        <f>'1_Présentation'!$A$1</f>
        <v>Demande d’aide à l’investissement immobilier</v>
      </c>
      <c r="B1" s="441"/>
      <c r="C1" s="441"/>
      <c r="D1" s="441"/>
      <c r="E1" s="441"/>
      <c r="F1" s="441"/>
      <c r="G1" s="441"/>
      <c r="H1" s="441"/>
      <c r="I1" s="441"/>
      <c r="J1" s="441"/>
      <c r="K1" s="441"/>
      <c r="L1" s="441"/>
      <c r="M1" s="441"/>
      <c r="N1" s="441"/>
      <c r="O1" s="441"/>
      <c r="P1" s="441"/>
      <c r="Q1" s="441"/>
      <c r="R1" s="442"/>
    </row>
    <row r="2" spans="1:18" s="432" customFormat="1" ht="21.75" thickBot="1" x14ac:dyDescent="0.3">
      <c r="A2" s="332" t="s">
        <v>488</v>
      </c>
      <c r="B2" s="443"/>
      <c r="C2" s="443"/>
      <c r="D2" s="443"/>
      <c r="E2" s="443"/>
      <c r="F2" s="443"/>
      <c r="G2" s="443"/>
      <c r="H2" s="443"/>
      <c r="I2" s="443"/>
      <c r="J2" s="443"/>
      <c r="K2" s="443"/>
      <c r="L2" s="443"/>
      <c r="M2" s="443"/>
      <c r="N2" s="443"/>
      <c r="O2" s="443"/>
      <c r="P2" s="443"/>
      <c r="Q2" s="443"/>
      <c r="R2" s="444"/>
    </row>
    <row r="3" spans="1:18" s="63" customFormat="1" ht="6" customHeight="1" x14ac:dyDescent="0.25">
      <c r="A3" s="35"/>
      <c r="B3" s="383"/>
      <c r="C3" s="383"/>
      <c r="D3" s="383"/>
      <c r="E3" s="578"/>
      <c r="F3" s="383"/>
      <c r="G3" s="383"/>
      <c r="H3" s="383"/>
      <c r="I3" s="383"/>
      <c r="J3" s="383"/>
      <c r="K3" s="383"/>
      <c r="L3" s="383"/>
      <c r="M3" s="384"/>
      <c r="N3" s="384"/>
      <c r="O3" s="384"/>
      <c r="P3" s="383"/>
      <c r="Q3" s="383"/>
      <c r="R3" s="385"/>
    </row>
    <row r="4" spans="1:18" s="63" customFormat="1" ht="114" customHeight="1" x14ac:dyDescent="0.25">
      <c r="A4" s="42"/>
      <c r="B4" s="36"/>
      <c r="C4" s="36"/>
      <c r="D4" s="36"/>
      <c r="E4" s="579"/>
      <c r="F4" s="36"/>
      <c r="G4" s="36"/>
      <c r="H4" s="36"/>
      <c r="I4" s="36"/>
      <c r="J4" s="36"/>
      <c r="K4" s="36"/>
      <c r="L4" s="36"/>
      <c r="M4" s="41"/>
      <c r="N4" s="41"/>
      <c r="O4" s="41"/>
      <c r="P4" s="36"/>
      <c r="Q4" s="36"/>
      <c r="R4" s="43"/>
    </row>
    <row r="5" spans="1:18" s="63" customFormat="1" ht="6" customHeight="1" thickBot="1" x14ac:dyDescent="0.3">
      <c r="A5" s="82"/>
      <c r="B5" s="83"/>
      <c r="C5" s="83"/>
      <c r="D5" s="83"/>
      <c r="E5" s="580"/>
      <c r="F5" s="83"/>
      <c r="G5" s="83"/>
      <c r="H5" s="83"/>
      <c r="I5" s="83"/>
      <c r="J5" s="83"/>
      <c r="K5" s="83"/>
      <c r="L5" s="83"/>
      <c r="M5" s="84"/>
      <c r="N5" s="84"/>
      <c r="O5" s="84"/>
      <c r="P5" s="83"/>
      <c r="Q5" s="83"/>
      <c r="R5" s="85"/>
    </row>
    <row r="6" spans="1:18" s="63" customFormat="1" ht="6" customHeight="1" x14ac:dyDescent="0.25">
      <c r="A6" s="463"/>
      <c r="B6" s="450"/>
      <c r="C6" s="450"/>
      <c r="D6" s="450"/>
      <c r="E6" s="450"/>
      <c r="F6" s="450"/>
      <c r="G6" s="450"/>
      <c r="H6" s="450"/>
      <c r="I6" s="450"/>
      <c r="J6" s="450"/>
      <c r="K6" s="450"/>
      <c r="L6" s="450"/>
      <c r="M6" s="451"/>
      <c r="N6" s="451"/>
      <c r="O6" s="451"/>
      <c r="P6" s="450"/>
      <c r="Q6" s="450"/>
      <c r="R6" s="452"/>
    </row>
    <row r="7" spans="1:18" s="63" customFormat="1" ht="21" customHeight="1" x14ac:dyDescent="0.25">
      <c r="A7" s="464"/>
      <c r="B7" s="453" t="s">
        <v>313</v>
      </c>
      <c r="C7" s="453"/>
      <c r="D7" s="453"/>
      <c r="E7" s="453"/>
      <c r="F7" s="454"/>
      <c r="G7" s="454"/>
      <c r="H7" s="454"/>
      <c r="I7" s="454"/>
      <c r="J7" s="454"/>
      <c r="K7" s="454"/>
      <c r="L7" s="454"/>
      <c r="M7" s="454"/>
      <c r="N7" s="454"/>
      <c r="O7" s="531"/>
      <c r="P7" s="531"/>
      <c r="Q7" s="531"/>
      <c r="R7" s="455"/>
    </row>
    <row r="8" spans="1:18" s="63" customFormat="1" ht="15" x14ac:dyDescent="0.25">
      <c r="A8" s="464"/>
      <c r="B8" s="454"/>
      <c r="C8" s="454"/>
      <c r="D8" s="454"/>
      <c r="E8" s="454"/>
      <c r="F8" s="454"/>
      <c r="G8" s="454"/>
      <c r="H8" s="454"/>
      <c r="I8" s="454"/>
      <c r="J8" s="454"/>
      <c r="K8" s="454"/>
      <c r="L8" s="454"/>
      <c r="M8" s="454"/>
      <c r="N8" s="454"/>
      <c r="O8" s="531"/>
      <c r="P8" s="531"/>
      <c r="Q8" s="531"/>
      <c r="R8" s="455"/>
    </row>
    <row r="9" spans="1:18" s="63" customFormat="1" ht="21" customHeight="1" x14ac:dyDescent="0.25">
      <c r="A9" s="464"/>
      <c r="B9" s="457" t="s">
        <v>299</v>
      </c>
      <c r="C9" s="457"/>
      <c r="D9" s="457"/>
      <c r="E9" s="457"/>
      <c r="F9" s="454"/>
      <c r="G9" s="454"/>
      <c r="H9" s="454"/>
      <c r="I9" s="454"/>
      <c r="J9" s="454"/>
      <c r="K9" s="454"/>
      <c r="L9" s="454"/>
      <c r="M9" s="618" t="s">
        <v>342</v>
      </c>
      <c r="N9" s="619"/>
      <c r="O9" s="619"/>
      <c r="P9" s="619"/>
      <c r="Q9" s="619"/>
      <c r="R9" s="455"/>
    </row>
    <row r="10" spans="1:18" s="63" customFormat="1" ht="15.75" x14ac:dyDescent="0.25">
      <c r="A10" s="464"/>
      <c r="B10" s="256"/>
      <c r="C10" s="458" t="s">
        <v>345</v>
      </c>
      <c r="D10" s="459"/>
      <c r="E10" s="459"/>
      <c r="F10" s="454"/>
      <c r="G10" s="454"/>
      <c r="H10" s="454"/>
      <c r="I10" s="454"/>
      <c r="J10" s="454"/>
      <c r="K10" s="454"/>
      <c r="L10" s="454"/>
      <c r="M10" s="618"/>
      <c r="N10" s="619"/>
      <c r="O10" s="619"/>
      <c r="P10" s="619"/>
      <c r="Q10" s="619"/>
      <c r="R10" s="455"/>
    </row>
    <row r="11" spans="1:18" s="63" customFormat="1" ht="15.75" x14ac:dyDescent="0.25">
      <c r="A11" s="464"/>
      <c r="B11" s="256"/>
      <c r="C11" s="458" t="s">
        <v>39</v>
      </c>
      <c r="D11" s="459"/>
      <c r="E11" s="459"/>
      <c r="F11" s="454"/>
      <c r="G11" s="454"/>
      <c r="H11" s="454"/>
      <c r="I11" s="454"/>
      <c r="J11" s="454"/>
      <c r="K11" s="454"/>
      <c r="L11" s="454"/>
      <c r="M11" s="618"/>
      <c r="N11" s="619"/>
      <c r="O11" s="619"/>
      <c r="P11" s="619"/>
      <c r="Q11" s="619"/>
      <c r="R11" s="455"/>
    </row>
    <row r="12" spans="1:18" s="63" customFormat="1" ht="15.75" customHeight="1" x14ac:dyDescent="0.25">
      <c r="A12" s="464"/>
      <c r="B12" s="256"/>
      <c r="C12" s="517" t="s">
        <v>308</v>
      </c>
      <c r="D12" s="516"/>
      <c r="E12" s="516"/>
      <c r="F12" s="516"/>
      <c r="G12" s="516"/>
      <c r="H12" s="516"/>
      <c r="I12" s="516"/>
      <c r="J12" s="516"/>
      <c r="K12" s="516"/>
      <c r="L12" s="516"/>
      <c r="M12" s="618"/>
      <c r="N12" s="619"/>
      <c r="O12" s="619"/>
      <c r="P12" s="619"/>
      <c r="Q12" s="619"/>
      <c r="R12" s="455"/>
    </row>
    <row r="13" spans="1:18" s="63" customFormat="1" ht="15.75" x14ac:dyDescent="0.25">
      <c r="A13" s="464"/>
      <c r="B13" s="458"/>
      <c r="C13" s="518" t="s">
        <v>309</v>
      </c>
      <c r="D13" s="515"/>
      <c r="E13" s="515"/>
      <c r="F13" s="515"/>
      <c r="G13" s="515"/>
      <c r="H13" s="515"/>
      <c r="I13" s="515"/>
      <c r="J13" s="515"/>
      <c r="K13" s="515"/>
      <c r="L13" s="515"/>
      <c r="M13" s="618"/>
      <c r="N13" s="619"/>
      <c r="O13" s="619"/>
      <c r="P13" s="619"/>
      <c r="Q13" s="619"/>
      <c r="R13" s="455"/>
    </row>
    <row r="14" spans="1:18" s="63" customFormat="1" ht="6" customHeight="1" thickBot="1" x14ac:dyDescent="0.3">
      <c r="A14" s="465"/>
      <c r="B14" s="460"/>
      <c r="C14" s="460"/>
      <c r="D14" s="460"/>
      <c r="E14" s="460"/>
      <c r="F14" s="460"/>
      <c r="G14" s="460"/>
      <c r="H14" s="460"/>
      <c r="I14" s="460"/>
      <c r="J14" s="460"/>
      <c r="K14" s="460"/>
      <c r="L14" s="460"/>
      <c r="M14" s="460"/>
      <c r="N14" s="460"/>
      <c r="O14" s="460"/>
      <c r="P14" s="461"/>
      <c r="Q14" s="461"/>
      <c r="R14" s="462"/>
    </row>
    <row r="15" spans="1:18" s="63" customFormat="1" ht="15" x14ac:dyDescent="0.25">
      <c r="A15" s="42"/>
      <c r="B15" s="41"/>
      <c r="C15" s="41"/>
      <c r="D15" s="41"/>
      <c r="E15" s="41"/>
      <c r="F15" s="41"/>
      <c r="G15" s="41"/>
      <c r="H15" s="41"/>
      <c r="I15" s="41"/>
      <c r="J15" s="41"/>
      <c r="K15" s="41"/>
      <c r="L15" s="41"/>
      <c r="M15" s="41"/>
      <c r="N15" s="41"/>
      <c r="O15" s="41"/>
      <c r="P15" s="36"/>
      <c r="Q15" s="36"/>
      <c r="R15" s="43"/>
    </row>
    <row r="16" spans="1:18" s="63" customFormat="1" ht="18.75" customHeight="1" x14ac:dyDescent="0.25">
      <c r="A16" s="42"/>
      <c r="B16" s="41"/>
      <c r="C16" s="39"/>
      <c r="D16" s="39" t="s">
        <v>31</v>
      </c>
      <c r="E16" s="39"/>
      <c r="F16" s="625" t="str">
        <f>IF('1_Présentation'!$F$23="","",VLOOKUP('1_Présentation'!$F$15,listes!$H:$I,COLUMNS(listes!$H:$I),FALSE)&amp;" - "&amp;IF('1_Présentation'!$F$19="","",LEFT('1_Présentation'!$F$19,2)&amp;" ")&amp;IF('1_Présentation'!$F$21="","",UPPER('1_Présentation'!$F$21)&amp;" - ")&amp;IF('1_Présentation'!$F$23="","",'1_Présentation'!$F$23))</f>
        <v/>
      </c>
      <c r="G16" s="626"/>
      <c r="H16" s="626"/>
      <c r="I16" s="626"/>
      <c r="J16" s="626"/>
      <c r="K16" s="626"/>
      <c r="L16" s="626"/>
      <c r="M16" s="626"/>
      <c r="N16" s="626"/>
      <c r="O16" s="626"/>
      <c r="P16" s="626"/>
      <c r="Q16" s="627"/>
      <c r="R16" s="43"/>
    </row>
    <row r="17" spans="1:18" s="63" customFormat="1" ht="15" x14ac:dyDescent="0.25">
      <c r="A17" s="42"/>
      <c r="B17" s="41"/>
      <c r="C17" s="41"/>
      <c r="D17" s="41"/>
      <c r="E17" s="41"/>
      <c r="F17" s="41"/>
      <c r="G17" s="41"/>
      <c r="H17" s="41"/>
      <c r="I17" s="41"/>
      <c r="J17" s="41"/>
      <c r="K17" s="41"/>
      <c r="L17" s="41"/>
      <c r="M17" s="41"/>
      <c r="N17" s="41"/>
      <c r="O17" s="41"/>
      <c r="P17" s="36"/>
      <c r="Q17" s="36"/>
      <c r="R17" s="43"/>
    </row>
    <row r="18" spans="1:18" s="63" customFormat="1" ht="15.75" thickBot="1" x14ac:dyDescent="0.3">
      <c r="A18" s="42"/>
      <c r="B18" s="41"/>
      <c r="C18" s="41"/>
      <c r="D18" s="41"/>
      <c r="E18" s="41"/>
      <c r="F18" s="41"/>
      <c r="G18" s="41"/>
      <c r="H18" s="41"/>
      <c r="I18" s="41"/>
      <c r="J18" s="41"/>
      <c r="K18" s="41"/>
      <c r="L18" s="41"/>
      <c r="M18" s="41"/>
      <c r="N18" s="41"/>
      <c r="O18" s="41"/>
      <c r="P18" s="36"/>
      <c r="Q18" s="36"/>
      <c r="R18" s="43"/>
    </row>
    <row r="19" spans="1:18" s="63" customFormat="1" ht="30" customHeight="1" thickBot="1" x14ac:dyDescent="0.3">
      <c r="A19" s="66"/>
      <c r="B19" s="188" t="s">
        <v>264</v>
      </c>
      <c r="C19" s="189"/>
      <c r="D19" s="189"/>
      <c r="E19" s="189"/>
      <c r="F19" s="190"/>
      <c r="G19" s="190"/>
      <c r="H19" s="190"/>
      <c r="I19" s="190"/>
      <c r="J19" s="190"/>
      <c r="K19" s="190"/>
      <c r="L19" s="190"/>
      <c r="M19" s="190"/>
      <c r="N19" s="190"/>
      <c r="O19" s="190"/>
      <c r="P19" s="190"/>
      <c r="Q19" s="191"/>
      <c r="R19" s="69"/>
    </row>
    <row r="20" spans="1:18" s="63" customFormat="1" ht="15" customHeight="1" thickBot="1" x14ac:dyDescent="0.3">
      <c r="A20" s="66"/>
      <c r="B20" s="41"/>
      <c r="C20" s="41"/>
      <c r="D20" s="41"/>
      <c r="E20" s="41"/>
      <c r="F20" s="41"/>
      <c r="G20" s="41"/>
      <c r="H20" s="41"/>
      <c r="I20" s="41"/>
      <c r="J20" s="41"/>
      <c r="K20" s="41"/>
      <c r="L20" s="41"/>
      <c r="M20" s="41"/>
      <c r="N20" s="41"/>
      <c r="O20" s="41"/>
      <c r="P20" s="41"/>
      <c r="Q20" s="41"/>
      <c r="R20" s="43"/>
    </row>
    <row r="21" spans="1:18" s="63" customFormat="1" ht="18" customHeight="1" x14ac:dyDescent="0.25">
      <c r="A21" s="66"/>
      <c r="B21" s="659" t="s">
        <v>178</v>
      </c>
      <c r="C21" s="660"/>
      <c r="D21" s="269"/>
      <c r="E21" s="256"/>
      <c r="F21" s="234" t="s">
        <v>185</v>
      </c>
      <c r="G21" s="234"/>
      <c r="H21" s="234"/>
      <c r="I21" s="234"/>
      <c r="J21" s="243"/>
      <c r="K21" s="243"/>
      <c r="L21" s="41"/>
      <c r="M21" s="41"/>
      <c r="N21" s="41"/>
      <c r="O21" s="41"/>
      <c r="P21" s="41"/>
      <c r="Q21" s="41"/>
      <c r="R21" s="43"/>
    </row>
    <row r="22" spans="1:18" s="63" customFormat="1" ht="18" customHeight="1" x14ac:dyDescent="0.25">
      <c r="A22" s="66"/>
      <c r="B22" s="661"/>
      <c r="C22" s="662"/>
      <c r="D22" s="269"/>
      <c r="E22" s="256"/>
      <c r="F22" s="234" t="s">
        <v>449</v>
      </c>
      <c r="G22" s="234"/>
      <c r="H22" s="256"/>
      <c r="I22" s="234" t="s">
        <v>186</v>
      </c>
      <c r="J22" s="256"/>
      <c r="K22" s="41" t="s">
        <v>187</v>
      </c>
      <c r="L22" s="41"/>
      <c r="M22" s="41"/>
      <c r="N22" s="41"/>
      <c r="O22" s="41"/>
      <c r="P22" s="41"/>
      <c r="Q22" s="41"/>
      <c r="R22" s="43"/>
    </row>
    <row r="23" spans="1:18" s="63" customFormat="1" ht="18" customHeight="1" x14ac:dyDescent="0.25">
      <c r="A23" s="66"/>
      <c r="B23" s="661"/>
      <c r="C23" s="662"/>
      <c r="D23" s="269"/>
      <c r="E23" s="256"/>
      <c r="F23" s="234" t="s">
        <v>450</v>
      </c>
      <c r="G23" s="234"/>
      <c r="H23" s="256"/>
      <c r="I23" s="234" t="s">
        <v>186</v>
      </c>
      <c r="J23" s="256"/>
      <c r="K23" s="41" t="s">
        <v>187</v>
      </c>
      <c r="L23" s="41"/>
      <c r="M23" s="41"/>
      <c r="N23" s="41"/>
      <c r="O23" s="41"/>
      <c r="P23" s="41"/>
      <c r="Q23" s="41"/>
      <c r="R23" s="43"/>
    </row>
    <row r="24" spans="1:18" s="63" customFormat="1" ht="18" customHeight="1" x14ac:dyDescent="0.25">
      <c r="A24" s="66"/>
      <c r="B24" s="661"/>
      <c r="C24" s="662"/>
      <c r="D24" s="269"/>
      <c r="E24" s="256"/>
      <c r="F24" s="234" t="s">
        <v>179</v>
      </c>
      <c r="G24" s="234"/>
      <c r="H24" s="234"/>
      <c r="I24" s="234"/>
      <c r="J24" s="243"/>
      <c r="K24" s="243"/>
      <c r="L24" s="41"/>
      <c r="M24" s="41"/>
      <c r="N24" s="41"/>
      <c r="O24" s="41"/>
      <c r="P24" s="41"/>
      <c r="Q24" s="41"/>
      <c r="R24" s="43"/>
    </row>
    <row r="25" spans="1:18" s="63" customFormat="1" ht="18" customHeight="1" x14ac:dyDescent="0.25">
      <c r="A25" s="66"/>
      <c r="B25" s="661"/>
      <c r="C25" s="662"/>
      <c r="D25" s="269"/>
      <c r="E25" s="256"/>
      <c r="F25" s="234" t="s">
        <v>180</v>
      </c>
      <c r="G25" s="234"/>
      <c r="H25" s="234"/>
      <c r="I25" s="234"/>
      <c r="J25" s="243"/>
      <c r="K25" s="243"/>
      <c r="L25" s="41"/>
      <c r="M25" s="41"/>
      <c r="N25" s="41"/>
      <c r="O25" s="41"/>
      <c r="P25" s="41"/>
      <c r="Q25" s="41"/>
      <c r="R25" s="43"/>
    </row>
    <row r="26" spans="1:18" s="63" customFormat="1" ht="18" customHeight="1" thickBot="1" x14ac:dyDescent="0.3">
      <c r="A26" s="66"/>
      <c r="B26" s="663"/>
      <c r="C26" s="664"/>
      <c r="D26" s="269"/>
      <c r="E26" s="256"/>
      <c r="F26" s="234" t="s">
        <v>547</v>
      </c>
      <c r="G26" s="234"/>
      <c r="H26" s="234"/>
      <c r="I26" s="234"/>
      <c r="J26" s="243"/>
      <c r="K26" s="243"/>
      <c r="L26" s="41"/>
      <c r="M26" s="41"/>
      <c r="N26" s="41"/>
      <c r="O26" s="41"/>
      <c r="P26" s="41"/>
      <c r="Q26" s="41"/>
      <c r="R26" s="43"/>
    </row>
    <row r="27" spans="1:18" s="63" customFormat="1" ht="15" customHeight="1" thickBot="1" x14ac:dyDescent="0.3">
      <c r="A27" s="66"/>
      <c r="B27" s="41"/>
      <c r="C27" s="41"/>
      <c r="D27" s="41"/>
      <c r="E27" s="41"/>
      <c r="F27" s="243"/>
      <c r="G27" s="243"/>
      <c r="H27" s="243"/>
      <c r="I27" s="243"/>
      <c r="J27" s="243"/>
      <c r="K27" s="243"/>
      <c r="L27" s="41"/>
      <c r="M27" s="41"/>
      <c r="N27" s="41"/>
      <c r="O27" s="41"/>
      <c r="P27" s="41"/>
      <c r="Q27" s="41"/>
      <c r="R27" s="43"/>
    </row>
    <row r="28" spans="1:18" s="63" customFormat="1" ht="18" customHeight="1" x14ac:dyDescent="0.25">
      <c r="A28" s="66"/>
      <c r="B28" s="659" t="s">
        <v>172</v>
      </c>
      <c r="C28" s="660"/>
      <c r="D28" s="269"/>
      <c r="E28" s="256"/>
      <c r="F28" s="234" t="s">
        <v>209</v>
      </c>
      <c r="G28" s="234"/>
      <c r="H28" s="234"/>
      <c r="I28" s="234"/>
      <c r="J28" s="243"/>
      <c r="K28" s="243"/>
      <c r="L28" s="41"/>
      <c r="M28" s="41"/>
      <c r="N28" s="41"/>
      <c r="O28" s="41"/>
      <c r="P28" s="36"/>
      <c r="Q28" s="36"/>
      <c r="R28" s="43"/>
    </row>
    <row r="29" spans="1:18" s="63" customFormat="1" ht="18" customHeight="1" x14ac:dyDescent="0.25">
      <c r="A29" s="66"/>
      <c r="B29" s="661"/>
      <c r="C29" s="662"/>
      <c r="D29" s="269"/>
      <c r="E29" s="256"/>
      <c r="F29" s="234" t="s">
        <v>545</v>
      </c>
      <c r="G29" s="234"/>
      <c r="H29" s="234"/>
      <c r="I29" s="234"/>
      <c r="J29" s="243"/>
      <c r="K29" s="243"/>
      <c r="L29" s="41"/>
      <c r="M29" s="41"/>
      <c r="N29" s="41"/>
      <c r="O29" s="41"/>
      <c r="P29" s="36"/>
      <c r="Q29" s="36"/>
      <c r="R29" s="43"/>
    </row>
    <row r="30" spans="1:18" s="63" customFormat="1" ht="18" customHeight="1" x14ac:dyDescent="0.25">
      <c r="A30" s="66"/>
      <c r="B30" s="661"/>
      <c r="C30" s="662"/>
      <c r="D30" s="269"/>
      <c r="E30" s="256"/>
      <c r="F30" s="234" t="s">
        <v>546</v>
      </c>
      <c r="G30" s="234"/>
      <c r="H30" s="234"/>
      <c r="I30" s="234"/>
      <c r="J30" s="243"/>
      <c r="K30" s="243"/>
      <c r="L30" s="41"/>
      <c r="M30" s="41"/>
      <c r="N30" s="41"/>
      <c r="O30" s="41"/>
      <c r="P30" s="36"/>
      <c r="Q30" s="36"/>
      <c r="R30" s="43"/>
    </row>
    <row r="31" spans="1:18" s="63" customFormat="1" ht="18" customHeight="1" thickBot="1" x14ac:dyDescent="0.3">
      <c r="A31" s="66"/>
      <c r="B31" s="663"/>
      <c r="C31" s="664"/>
      <c r="D31" s="269"/>
      <c r="E31" s="256"/>
      <c r="F31" s="234" t="s">
        <v>210</v>
      </c>
      <c r="G31" s="643"/>
      <c r="H31" s="644"/>
      <c r="I31" s="644"/>
      <c r="J31" s="644"/>
      <c r="K31" s="645"/>
      <c r="L31" s="234"/>
      <c r="M31" s="41"/>
      <c r="N31" s="41"/>
      <c r="O31" s="41"/>
      <c r="P31" s="36"/>
      <c r="Q31" s="36"/>
      <c r="R31" s="43"/>
    </row>
    <row r="32" spans="1:18" s="63" customFormat="1" ht="15" customHeight="1" thickBot="1" x14ac:dyDescent="0.3">
      <c r="A32" s="66"/>
      <c r="B32" s="65"/>
      <c r="C32" s="65"/>
      <c r="D32" s="65"/>
      <c r="E32" s="65"/>
      <c r="F32" s="41"/>
      <c r="G32" s="41"/>
      <c r="H32" s="41"/>
      <c r="I32" s="41"/>
      <c r="J32" s="41"/>
      <c r="K32" s="41"/>
      <c r="L32" s="41"/>
      <c r="M32" s="41"/>
      <c r="N32" s="41"/>
      <c r="O32" s="41"/>
      <c r="P32" s="36"/>
      <c r="Q32" s="36"/>
      <c r="R32" s="43"/>
    </row>
    <row r="33" spans="1:18" s="63" customFormat="1" ht="18" customHeight="1" x14ac:dyDescent="0.25">
      <c r="A33" s="66"/>
      <c r="B33" s="659" t="s">
        <v>171</v>
      </c>
      <c r="C33" s="660"/>
      <c r="D33" s="269"/>
      <c r="E33" s="256"/>
      <c r="F33" s="234" t="s">
        <v>211</v>
      </c>
      <c r="G33" s="234"/>
      <c r="H33" s="234"/>
      <c r="I33" s="234"/>
      <c r="J33" s="243"/>
      <c r="K33" s="243"/>
      <c r="L33" s="243"/>
      <c r="M33" s="41"/>
      <c r="N33" s="41"/>
      <c r="O33" s="41"/>
      <c r="P33" s="36"/>
      <c r="Q33" s="36"/>
      <c r="R33" s="43"/>
    </row>
    <row r="34" spans="1:18" s="63" customFormat="1" ht="18" customHeight="1" x14ac:dyDescent="0.25">
      <c r="A34" s="66"/>
      <c r="B34" s="661"/>
      <c r="C34" s="662"/>
      <c r="D34" s="269"/>
      <c r="E34" s="256"/>
      <c r="F34" s="234" t="s">
        <v>212</v>
      </c>
      <c r="G34" s="234"/>
      <c r="H34" s="234"/>
      <c r="I34" s="234"/>
      <c r="J34" s="243"/>
      <c r="K34" s="243"/>
      <c r="L34" s="243"/>
      <c r="M34" s="41"/>
      <c r="N34" s="41"/>
      <c r="O34" s="41"/>
      <c r="P34" s="36"/>
      <c r="Q34" s="36"/>
      <c r="R34" s="43"/>
    </row>
    <row r="35" spans="1:18" s="63" customFormat="1" ht="18" customHeight="1" x14ac:dyDescent="0.25">
      <c r="A35" s="66"/>
      <c r="B35" s="661"/>
      <c r="C35" s="662"/>
      <c r="D35" s="269"/>
      <c r="E35" s="256"/>
      <c r="F35" s="234" t="s">
        <v>213</v>
      </c>
      <c r="G35" s="234"/>
      <c r="H35" s="234"/>
      <c r="I35" s="234"/>
      <c r="J35" s="243"/>
      <c r="K35" s="243"/>
      <c r="L35" s="243"/>
      <c r="M35" s="41"/>
      <c r="N35" s="41"/>
      <c r="O35" s="41"/>
      <c r="P35" s="36"/>
      <c r="Q35" s="36"/>
      <c r="R35" s="43"/>
    </row>
    <row r="36" spans="1:18" s="63" customFormat="1" ht="18" customHeight="1" x14ac:dyDescent="0.25">
      <c r="A36" s="66"/>
      <c r="B36" s="661"/>
      <c r="C36" s="662"/>
      <c r="D36" s="269"/>
      <c r="E36" s="256"/>
      <c r="F36" s="234" t="s">
        <v>214</v>
      </c>
      <c r="G36" s="234"/>
      <c r="H36" s="234"/>
      <c r="I36" s="234"/>
      <c r="J36" s="243"/>
      <c r="K36" s="243"/>
      <c r="L36" s="243"/>
      <c r="M36" s="41"/>
      <c r="N36" s="41"/>
      <c r="O36" s="41"/>
      <c r="P36" s="36"/>
      <c r="Q36" s="36"/>
      <c r="R36" s="43"/>
    </row>
    <row r="37" spans="1:18" s="63" customFormat="1" ht="18" customHeight="1" x14ac:dyDescent="0.25">
      <c r="A37" s="66"/>
      <c r="B37" s="661"/>
      <c r="C37" s="662"/>
      <c r="D37" s="269"/>
      <c r="E37" s="256"/>
      <c r="F37" s="234" t="s">
        <v>168</v>
      </c>
      <c r="G37" s="234"/>
      <c r="H37" s="234"/>
      <c r="I37" s="234"/>
      <c r="J37" s="234"/>
      <c r="K37" s="234"/>
      <c r="L37" s="234"/>
      <c r="M37" s="234"/>
      <c r="N37" s="41"/>
      <c r="O37" s="41"/>
      <c r="P37" s="36"/>
      <c r="Q37" s="36"/>
      <c r="R37" s="43"/>
    </row>
    <row r="38" spans="1:18" s="63" customFormat="1" ht="18" customHeight="1" x14ac:dyDescent="0.25">
      <c r="A38" s="66"/>
      <c r="B38" s="661"/>
      <c r="C38" s="662"/>
      <c r="D38" s="269"/>
      <c r="E38" s="256"/>
      <c r="F38" s="234" t="s">
        <v>169</v>
      </c>
      <c r="G38" s="234"/>
      <c r="H38" s="234"/>
      <c r="I38" s="234"/>
      <c r="J38" s="234"/>
      <c r="K38" s="234"/>
      <c r="L38" s="234"/>
      <c r="M38" s="234"/>
      <c r="N38" s="41"/>
      <c r="O38" s="41"/>
      <c r="P38" s="36"/>
      <c r="Q38" s="36"/>
      <c r="R38" s="43"/>
    </row>
    <row r="39" spans="1:18" s="63" customFormat="1" ht="18" customHeight="1" thickBot="1" x14ac:dyDescent="0.3">
      <c r="A39" s="66"/>
      <c r="B39" s="663"/>
      <c r="C39" s="664"/>
      <c r="D39" s="269"/>
      <c r="E39" s="256"/>
      <c r="F39" s="234" t="s">
        <v>210</v>
      </c>
      <c r="G39" s="643"/>
      <c r="H39" s="644"/>
      <c r="I39" s="644"/>
      <c r="J39" s="644"/>
      <c r="K39" s="645"/>
      <c r="L39" s="234"/>
      <c r="M39" s="234"/>
      <c r="N39" s="41"/>
      <c r="O39" s="41"/>
      <c r="P39" s="36"/>
      <c r="Q39" s="36"/>
      <c r="R39" s="43"/>
    </row>
    <row r="40" spans="1:18" s="63" customFormat="1" ht="15" customHeight="1" thickBot="1" x14ac:dyDescent="0.3">
      <c r="A40" s="66"/>
      <c r="B40" s="65"/>
      <c r="C40" s="65"/>
      <c r="D40" s="65"/>
      <c r="E40" s="65"/>
      <c r="F40" s="41"/>
      <c r="G40" s="41"/>
      <c r="H40" s="41"/>
      <c r="I40" s="41"/>
      <c r="J40" s="41"/>
      <c r="K40" s="41"/>
      <c r="L40" s="41"/>
      <c r="M40" s="41"/>
      <c r="N40" s="41"/>
      <c r="O40" s="41"/>
      <c r="P40" s="36"/>
      <c r="Q40" s="36"/>
      <c r="R40" s="43"/>
    </row>
    <row r="41" spans="1:18" s="63" customFormat="1" ht="18" customHeight="1" x14ac:dyDescent="0.25">
      <c r="A41" s="66"/>
      <c r="B41" s="659" t="s">
        <v>182</v>
      </c>
      <c r="C41" s="660"/>
      <c r="D41" s="269"/>
      <c r="E41" s="256"/>
      <c r="F41" s="234" t="s">
        <v>215</v>
      </c>
      <c r="G41" s="234"/>
      <c r="H41" s="36" t="s">
        <v>189</v>
      </c>
      <c r="I41" s="244"/>
      <c r="J41" s="243"/>
      <c r="K41" s="41"/>
      <c r="L41" s="41"/>
      <c r="M41" s="41"/>
      <c r="N41" s="41"/>
      <c r="O41" s="41"/>
      <c r="P41" s="41"/>
      <c r="Q41" s="41"/>
      <c r="R41" s="43"/>
    </row>
    <row r="42" spans="1:18" s="63" customFormat="1" ht="18" customHeight="1" x14ac:dyDescent="0.25">
      <c r="A42" s="66"/>
      <c r="B42" s="661"/>
      <c r="C42" s="662"/>
      <c r="D42" s="269"/>
      <c r="E42" s="256"/>
      <c r="F42" s="234" t="s">
        <v>188</v>
      </c>
      <c r="G42" s="234"/>
      <c r="H42" s="36" t="s">
        <v>189</v>
      </c>
      <c r="I42" s="244"/>
      <c r="J42" s="243"/>
      <c r="K42" s="41"/>
      <c r="L42" s="41"/>
      <c r="M42" s="41"/>
      <c r="N42" s="41"/>
      <c r="O42" s="41"/>
      <c r="P42" s="41"/>
      <c r="Q42" s="41"/>
      <c r="R42" s="43"/>
    </row>
    <row r="43" spans="1:18" s="63" customFormat="1" ht="18" customHeight="1" x14ac:dyDescent="0.25">
      <c r="A43" s="66"/>
      <c r="B43" s="661"/>
      <c r="C43" s="662"/>
      <c r="D43" s="269"/>
      <c r="E43" s="256"/>
      <c r="F43" s="234" t="s">
        <v>216</v>
      </c>
      <c r="G43" s="234"/>
      <c r="H43" s="36" t="s">
        <v>189</v>
      </c>
      <c r="I43" s="244"/>
      <c r="J43" s="243"/>
      <c r="K43" s="41"/>
      <c r="L43" s="41"/>
      <c r="M43" s="41"/>
      <c r="N43" s="41"/>
      <c r="O43" s="41"/>
      <c r="P43" s="41"/>
      <c r="Q43" s="41"/>
      <c r="R43" s="43"/>
    </row>
    <row r="44" spans="1:18" s="63" customFormat="1" ht="18" customHeight="1" x14ac:dyDescent="0.25">
      <c r="A44" s="66"/>
      <c r="B44" s="661"/>
      <c r="C44" s="662"/>
      <c r="D44" s="269"/>
      <c r="E44" s="256"/>
      <c r="F44" s="234" t="s">
        <v>217</v>
      </c>
      <c r="G44" s="234"/>
      <c r="H44" s="36" t="s">
        <v>189</v>
      </c>
      <c r="I44" s="244"/>
      <c r="J44" s="243"/>
      <c r="K44" s="41"/>
      <c r="L44" s="41"/>
      <c r="M44" s="41"/>
      <c r="N44" s="41"/>
      <c r="O44" s="41"/>
      <c r="P44" s="41"/>
      <c r="Q44" s="41"/>
      <c r="R44" s="43"/>
    </row>
    <row r="45" spans="1:18" s="63" customFormat="1" ht="18" customHeight="1" x14ac:dyDescent="0.25">
      <c r="A45" s="66"/>
      <c r="B45" s="661"/>
      <c r="C45" s="662"/>
      <c r="D45" s="269"/>
      <c r="E45" s="256"/>
      <c r="F45" s="234" t="s">
        <v>181</v>
      </c>
      <c r="G45" s="234"/>
      <c r="H45" s="36" t="s">
        <v>189</v>
      </c>
      <c r="I45" s="244"/>
      <c r="J45" s="243"/>
      <c r="K45" s="41"/>
      <c r="L45" s="41"/>
      <c r="M45" s="41"/>
      <c r="N45" s="41"/>
      <c r="O45" s="41"/>
      <c r="P45" s="41"/>
      <c r="Q45" s="41"/>
      <c r="R45" s="43"/>
    </row>
    <row r="46" spans="1:18" s="63" customFormat="1" ht="18" customHeight="1" x14ac:dyDescent="0.25">
      <c r="A46" s="66"/>
      <c r="B46" s="661"/>
      <c r="C46" s="662"/>
      <c r="D46" s="269"/>
      <c r="E46" s="256"/>
      <c r="F46" s="234" t="s">
        <v>183</v>
      </c>
      <c r="G46" s="234"/>
      <c r="H46" s="36" t="s">
        <v>189</v>
      </c>
      <c r="I46" s="244"/>
      <c r="J46" s="243"/>
      <c r="K46" s="41"/>
      <c r="L46" s="41"/>
      <c r="M46" s="41"/>
      <c r="N46" s="41"/>
      <c r="O46" s="41"/>
      <c r="P46" s="41"/>
      <c r="Q46" s="41"/>
      <c r="R46" s="43"/>
    </row>
    <row r="47" spans="1:18" s="63" customFormat="1" ht="18" customHeight="1" thickBot="1" x14ac:dyDescent="0.3">
      <c r="A47" s="66"/>
      <c r="B47" s="663"/>
      <c r="C47" s="664"/>
      <c r="D47" s="269"/>
      <c r="E47" s="256"/>
      <c r="F47" s="234" t="s">
        <v>184</v>
      </c>
      <c r="G47" s="234"/>
      <c r="H47" s="36" t="s">
        <v>189</v>
      </c>
      <c r="I47" s="244"/>
      <c r="J47" s="243"/>
      <c r="K47" s="41"/>
      <c r="L47" s="41"/>
      <c r="M47" s="41"/>
      <c r="N47" s="41"/>
      <c r="O47" s="41"/>
      <c r="P47" s="41"/>
      <c r="Q47" s="41"/>
      <c r="R47" s="43"/>
    </row>
    <row r="48" spans="1:18" s="63" customFormat="1" ht="15" customHeight="1" thickBot="1" x14ac:dyDescent="0.3">
      <c r="A48" s="66"/>
      <c r="B48" s="235"/>
      <c r="C48" s="235"/>
      <c r="D48" s="235"/>
      <c r="E48" s="235"/>
      <c r="F48" s="41"/>
      <c r="G48" s="41"/>
      <c r="H48" s="41"/>
      <c r="I48" s="41"/>
      <c r="J48" s="41"/>
      <c r="K48" s="41"/>
      <c r="L48" s="41"/>
      <c r="M48" s="41"/>
      <c r="N48" s="41"/>
      <c r="O48" s="41"/>
      <c r="P48" s="36"/>
      <c r="Q48" s="36"/>
      <c r="R48" s="43"/>
    </row>
    <row r="49" spans="1:57" s="63" customFormat="1" ht="18" customHeight="1" x14ac:dyDescent="0.25">
      <c r="A49" s="66"/>
      <c r="B49" s="686" t="s">
        <v>148</v>
      </c>
      <c r="C49" s="687"/>
      <c r="D49" s="261"/>
      <c r="E49" s="264" t="s">
        <v>240</v>
      </c>
      <c r="F49" s="234"/>
      <c r="G49" s="234"/>
      <c r="H49" s="234"/>
      <c r="I49" s="233"/>
      <c r="J49" s="234"/>
      <c r="K49" s="234"/>
      <c r="L49" s="36"/>
      <c r="M49" s="41"/>
      <c r="N49" s="41"/>
      <c r="O49" s="41"/>
      <c r="P49" s="36"/>
      <c r="Q49" s="36"/>
      <c r="R49" s="43"/>
    </row>
    <row r="50" spans="1:57" s="63" customFormat="1" ht="18" customHeight="1" x14ac:dyDescent="0.25">
      <c r="A50" s="66"/>
      <c r="B50" s="688"/>
      <c r="C50" s="689"/>
      <c r="D50" s="261"/>
      <c r="E50" s="264" t="s">
        <v>241</v>
      </c>
      <c r="F50" s="234"/>
      <c r="G50" s="234"/>
      <c r="H50" s="234"/>
      <c r="I50" s="233"/>
      <c r="J50" s="234"/>
      <c r="K50" s="234"/>
      <c r="L50" s="36"/>
      <c r="M50" s="41"/>
      <c r="N50" s="41"/>
      <c r="O50" s="41"/>
      <c r="P50" s="36"/>
      <c r="Q50" s="36"/>
      <c r="R50" s="43"/>
    </row>
    <row r="51" spans="1:57" s="63" customFormat="1" ht="18" customHeight="1" thickBot="1" x14ac:dyDescent="0.3">
      <c r="A51" s="66"/>
      <c r="B51" s="690"/>
      <c r="C51" s="691"/>
      <c r="D51" s="261"/>
      <c r="E51" s="264" t="s">
        <v>242</v>
      </c>
      <c r="F51" s="234"/>
      <c r="G51" s="234"/>
      <c r="H51" s="234"/>
      <c r="I51" s="233"/>
      <c r="J51" s="234"/>
      <c r="K51" s="234"/>
      <c r="L51" s="36"/>
      <c r="M51" s="36"/>
      <c r="N51" s="36"/>
      <c r="O51" s="36"/>
      <c r="P51" s="36"/>
      <c r="Q51" s="36"/>
      <c r="R51" s="43"/>
    </row>
    <row r="52" spans="1:57" s="63" customFormat="1" ht="15.75" customHeight="1" thickBot="1" x14ac:dyDescent="0.3">
      <c r="A52" s="66"/>
      <c r="B52" s="65"/>
      <c r="C52" s="65"/>
      <c r="D52" s="65"/>
      <c r="E52" s="65"/>
      <c r="F52" s="41"/>
      <c r="G52" s="41"/>
      <c r="H52" s="41"/>
      <c r="I52" s="41"/>
      <c r="J52" s="41"/>
      <c r="K52" s="41"/>
      <c r="L52" s="36"/>
      <c r="M52" s="36"/>
      <c r="N52" s="36"/>
      <c r="O52" s="36"/>
      <c r="P52" s="36"/>
      <c r="Q52" s="36"/>
      <c r="R52" s="43"/>
    </row>
    <row r="53" spans="1:57" s="63" customFormat="1" ht="18" customHeight="1" x14ac:dyDescent="0.25">
      <c r="A53" s="66"/>
      <c r="B53" s="659" t="s">
        <v>218</v>
      </c>
      <c r="C53" s="660"/>
      <c r="D53" s="269"/>
      <c r="E53" s="41" t="s">
        <v>243</v>
      </c>
      <c r="F53" s="548"/>
      <c r="G53" s="536"/>
      <c r="H53" s="256"/>
      <c r="I53" s="234" t="s">
        <v>164</v>
      </c>
      <c r="J53" s="256"/>
      <c r="K53" s="234" t="s">
        <v>155</v>
      </c>
      <c r="L53" s="41"/>
      <c r="M53" s="41"/>
      <c r="N53" s="236"/>
      <c r="O53" s="236"/>
      <c r="P53" s="236"/>
      <c r="Q53" s="236"/>
      <c r="R53" s="43"/>
    </row>
    <row r="54" spans="1:57" s="63" customFormat="1" ht="15" customHeight="1" x14ac:dyDescent="0.25">
      <c r="A54" s="66"/>
      <c r="B54" s="661"/>
      <c r="C54" s="662"/>
      <c r="D54" s="269"/>
      <c r="E54" s="269"/>
      <c r="F54" s="41"/>
      <c r="G54" s="41"/>
      <c r="H54" s="41"/>
      <c r="I54" s="41"/>
      <c r="J54" s="41"/>
      <c r="K54" s="41"/>
      <c r="L54" s="41"/>
      <c r="M54" s="236"/>
      <c r="N54" s="236"/>
      <c r="O54" s="236"/>
      <c r="P54" s="36"/>
      <c r="Q54" s="36"/>
      <c r="R54" s="43"/>
    </row>
    <row r="55" spans="1:57" s="63" customFormat="1" ht="18" customHeight="1" x14ac:dyDescent="0.25">
      <c r="A55" s="66"/>
      <c r="B55" s="661"/>
      <c r="C55" s="662"/>
      <c r="D55" s="269"/>
      <c r="E55" s="41" t="s">
        <v>177</v>
      </c>
      <c r="F55" s="234"/>
      <c r="G55" s="234"/>
      <c r="H55" s="36" t="s">
        <v>173</v>
      </c>
      <c r="I55" s="244"/>
      <c r="J55" s="65"/>
      <c r="K55" s="236"/>
      <c r="L55" s="236"/>
      <c r="M55" s="236"/>
      <c r="N55" s="236"/>
      <c r="O55" s="236"/>
      <c r="P55" s="36"/>
      <c r="Q55" s="36"/>
      <c r="R55" s="43"/>
      <c r="BE55" s="63" t="s">
        <v>170</v>
      </c>
    </row>
    <row r="56" spans="1:57" s="63" customFormat="1" ht="18" customHeight="1" x14ac:dyDescent="0.25">
      <c r="A56" s="66"/>
      <c r="B56" s="661"/>
      <c r="C56" s="662"/>
      <c r="D56" s="269"/>
      <c r="E56" s="269"/>
      <c r="F56" s="41"/>
      <c r="G56" s="41"/>
      <c r="H56" s="36" t="s">
        <v>175</v>
      </c>
      <c r="I56" s="244"/>
      <c r="J56" s="65"/>
      <c r="K56" s="41"/>
      <c r="L56" s="36" t="s">
        <v>190</v>
      </c>
      <c r="M56" s="244"/>
      <c r="N56" s="236"/>
      <c r="O56" s="236"/>
      <c r="P56" s="36"/>
      <c r="Q56" s="36"/>
      <c r="R56" s="43"/>
    </row>
    <row r="57" spans="1:57" s="63" customFormat="1" ht="18" customHeight="1" x14ac:dyDescent="0.25">
      <c r="A57" s="66"/>
      <c r="B57" s="661"/>
      <c r="C57" s="662"/>
      <c r="D57" s="328"/>
      <c r="E57" s="328"/>
      <c r="F57" s="41"/>
      <c r="G57" s="41"/>
      <c r="H57" s="36" t="s">
        <v>176</v>
      </c>
      <c r="I57" s="244"/>
      <c r="J57" s="65"/>
      <c r="K57" s="41"/>
      <c r="L57" s="236"/>
      <c r="M57" s="236"/>
      <c r="N57" s="236"/>
      <c r="O57" s="236"/>
      <c r="P57" s="36"/>
      <c r="Q57" s="36"/>
      <c r="R57" s="43"/>
    </row>
    <row r="58" spans="1:57" s="63" customFormat="1" ht="18" customHeight="1" x14ac:dyDescent="0.25">
      <c r="A58" s="66"/>
      <c r="B58" s="661"/>
      <c r="C58" s="662"/>
      <c r="D58" s="591"/>
      <c r="E58" s="65"/>
      <c r="F58" s="36"/>
      <c r="G58" s="36"/>
      <c r="H58" s="36"/>
      <c r="I58" s="36"/>
      <c r="J58" s="36"/>
      <c r="K58" s="36"/>
      <c r="L58" s="36"/>
      <c r="M58" s="41"/>
      <c r="N58" s="41"/>
      <c r="O58" s="41"/>
      <c r="P58" s="36"/>
      <c r="Q58" s="36"/>
      <c r="R58" s="43"/>
    </row>
    <row r="59" spans="1:57" s="63" customFormat="1" ht="18" customHeight="1" x14ac:dyDescent="0.25">
      <c r="A59" s="66"/>
      <c r="B59" s="661"/>
      <c r="C59" s="662"/>
      <c r="D59" s="591"/>
      <c r="E59" s="41" t="s">
        <v>548</v>
      </c>
      <c r="F59" s="41"/>
      <c r="G59" s="41"/>
      <c r="H59" s="256"/>
      <c r="I59" s="602" t="s">
        <v>549</v>
      </c>
      <c r="J59" s="256"/>
      <c r="K59" s="603" t="s">
        <v>550</v>
      </c>
      <c r="L59" s="36"/>
      <c r="M59" s="41"/>
      <c r="N59" s="41"/>
      <c r="O59" s="41"/>
      <c r="P59" s="36"/>
      <c r="Q59" s="36"/>
      <c r="R59" s="43"/>
    </row>
    <row r="60" spans="1:57" s="63" customFormat="1" ht="15" customHeight="1" x14ac:dyDescent="0.25">
      <c r="A60" s="66"/>
      <c r="B60" s="661"/>
      <c r="C60" s="662"/>
      <c r="D60" s="591"/>
      <c r="E60" s="591"/>
      <c r="F60" s="41"/>
      <c r="G60" s="41"/>
      <c r="H60" s="41"/>
      <c r="I60" s="41"/>
      <c r="J60" s="41"/>
      <c r="K60" s="41"/>
      <c r="L60" s="41"/>
      <c r="M60" s="236"/>
      <c r="N60" s="236"/>
      <c r="O60" s="236"/>
      <c r="P60" s="36"/>
      <c r="Q60" s="36"/>
      <c r="R60" s="43"/>
    </row>
    <row r="61" spans="1:57" s="63" customFormat="1" ht="18" customHeight="1" x14ac:dyDescent="0.25">
      <c r="A61" s="66"/>
      <c r="B61" s="661"/>
      <c r="C61" s="662"/>
      <c r="D61" s="65"/>
      <c r="E61" s="41" t="s">
        <v>479</v>
      </c>
      <c r="F61" s="548"/>
      <c r="G61" s="41"/>
      <c r="H61" s="256"/>
      <c r="I61" s="234" t="s">
        <v>164</v>
      </c>
      <c r="J61" s="256"/>
      <c r="K61" s="234" t="s">
        <v>155</v>
      </c>
      <c r="L61" s="36"/>
      <c r="M61" s="36"/>
      <c r="N61" s="36"/>
      <c r="O61" s="36"/>
      <c r="P61" s="36"/>
      <c r="Q61" s="36"/>
      <c r="R61" s="43"/>
    </row>
    <row r="62" spans="1:57" s="63" customFormat="1" ht="18" customHeight="1" x14ac:dyDescent="0.25">
      <c r="A62" s="66"/>
      <c r="B62" s="661"/>
      <c r="C62" s="662"/>
      <c r="D62" s="65"/>
      <c r="E62" s="65"/>
      <c r="F62" s="41"/>
      <c r="G62" s="41"/>
      <c r="H62" s="41"/>
      <c r="I62" s="41"/>
      <c r="J62" s="41"/>
      <c r="K62" s="41"/>
      <c r="L62" s="36"/>
      <c r="M62" s="36"/>
      <c r="N62" s="36"/>
      <c r="O62" s="36"/>
      <c r="P62" s="36"/>
      <c r="Q62" s="36"/>
      <c r="R62" s="43"/>
    </row>
    <row r="63" spans="1:57" s="63" customFormat="1" ht="48" customHeight="1" x14ac:dyDescent="0.25">
      <c r="A63" s="66"/>
      <c r="B63" s="661"/>
      <c r="C63" s="662"/>
      <c r="D63" s="328"/>
      <c r="E63" s="675" t="s">
        <v>394</v>
      </c>
      <c r="F63" s="675"/>
      <c r="G63" s="675"/>
      <c r="H63" s="675"/>
      <c r="I63" s="675"/>
      <c r="J63" s="675"/>
      <c r="K63" s="675"/>
      <c r="L63" s="675"/>
      <c r="M63" s="675"/>
      <c r="N63" s="675"/>
      <c r="O63" s="675"/>
      <c r="P63" s="675"/>
      <c r="Q63" s="675"/>
      <c r="R63" s="43"/>
    </row>
    <row r="64" spans="1:57" s="63" customFormat="1" ht="18" customHeight="1" x14ac:dyDescent="0.25">
      <c r="A64" s="66"/>
      <c r="B64" s="661"/>
      <c r="C64" s="662"/>
      <c r="D64" s="328"/>
      <c r="E64" s="677" t="s">
        <v>410</v>
      </c>
      <c r="F64" s="677"/>
      <c r="G64" s="677"/>
      <c r="H64" s="677"/>
      <c r="I64" s="677"/>
      <c r="J64" s="677"/>
      <c r="K64" s="677"/>
      <c r="L64" s="677"/>
      <c r="M64" s="677"/>
      <c r="N64" s="677"/>
      <c r="O64" s="677"/>
      <c r="P64" s="677"/>
      <c r="Q64" s="677"/>
      <c r="R64" s="43"/>
    </row>
    <row r="65" spans="1:18" s="63" customFormat="1" ht="15" customHeight="1" x14ac:dyDescent="0.25">
      <c r="A65" s="66"/>
      <c r="B65" s="661"/>
      <c r="C65" s="662"/>
      <c r="D65" s="328"/>
      <c r="E65" s="328"/>
      <c r="F65" s="41"/>
      <c r="G65" s="41"/>
      <c r="H65" s="41"/>
      <c r="I65" s="41"/>
      <c r="J65" s="41"/>
      <c r="K65" s="41"/>
      <c r="L65" s="41"/>
      <c r="M65" s="236"/>
      <c r="N65" s="236"/>
      <c r="O65" s="236"/>
      <c r="P65" s="36"/>
      <c r="Q65" s="36"/>
      <c r="R65" s="43"/>
    </row>
    <row r="66" spans="1:18" s="63" customFormat="1" ht="15" customHeight="1" x14ac:dyDescent="0.25">
      <c r="A66" s="66"/>
      <c r="B66" s="661"/>
      <c r="C66" s="662"/>
      <c r="D66" s="591"/>
      <c r="E66" s="41" t="s">
        <v>532</v>
      </c>
      <c r="F66" s="41"/>
      <c r="G66" s="41"/>
      <c r="H66" s="41"/>
      <c r="I66" s="41"/>
      <c r="J66" s="256"/>
      <c r="K66" s="234" t="s">
        <v>533</v>
      </c>
      <c r="L66" s="36"/>
      <c r="M66" s="36"/>
      <c r="N66" s="36"/>
      <c r="O66" s="36"/>
      <c r="P66" s="36"/>
      <c r="Q66" s="36"/>
      <c r="R66" s="43"/>
    </row>
    <row r="67" spans="1:18" s="63" customFormat="1" ht="15" customHeight="1" x14ac:dyDescent="0.25">
      <c r="A67" s="66"/>
      <c r="B67" s="661"/>
      <c r="C67" s="662"/>
      <c r="D67" s="591"/>
      <c r="E67" s="41"/>
      <c r="F67" s="41"/>
      <c r="G67" s="41"/>
      <c r="H67" s="41"/>
      <c r="I67" s="41"/>
      <c r="J67" s="256"/>
      <c r="K67" s="234" t="s">
        <v>534</v>
      </c>
      <c r="L67" s="36"/>
      <c r="M67" s="36"/>
      <c r="N67" s="36"/>
      <c r="O67" s="36"/>
      <c r="P67" s="36"/>
      <c r="Q67" s="36"/>
      <c r="R67" s="43"/>
    </row>
    <row r="68" spans="1:18" s="63" customFormat="1" ht="15" customHeight="1" x14ac:dyDescent="0.25">
      <c r="A68" s="66"/>
      <c r="B68" s="661"/>
      <c r="C68" s="662"/>
      <c r="D68" s="591"/>
      <c r="E68" s="41"/>
      <c r="F68" s="41"/>
      <c r="G68" s="41"/>
      <c r="H68" s="41"/>
      <c r="I68" s="41"/>
      <c r="J68" s="256"/>
      <c r="K68" s="234" t="s">
        <v>535</v>
      </c>
      <c r="L68" s="656" t="s">
        <v>370</v>
      </c>
      <c r="M68" s="657"/>
      <c r="N68" s="657"/>
      <c r="O68" s="657"/>
      <c r="P68" s="657"/>
      <c r="Q68" s="658"/>
      <c r="R68" s="43"/>
    </row>
    <row r="69" spans="1:18" s="63" customFormat="1" ht="15" customHeight="1" x14ac:dyDescent="0.25">
      <c r="A69" s="66"/>
      <c r="B69" s="661"/>
      <c r="C69" s="662"/>
      <c r="D69" s="591"/>
      <c r="E69" s="591"/>
      <c r="F69" s="41"/>
      <c r="G69" s="41"/>
      <c r="H69" s="41"/>
      <c r="I69" s="41"/>
      <c r="J69" s="41"/>
      <c r="K69" s="41"/>
      <c r="L69" s="41"/>
      <c r="M69" s="236"/>
      <c r="N69" s="236"/>
      <c r="O69" s="236"/>
      <c r="P69" s="36"/>
      <c r="Q69" s="36"/>
      <c r="R69" s="43"/>
    </row>
    <row r="70" spans="1:18" s="63" customFormat="1" ht="15" customHeight="1" x14ac:dyDescent="0.25">
      <c r="A70" s="66"/>
      <c r="B70" s="661"/>
      <c r="C70" s="662"/>
      <c r="D70" s="591"/>
      <c r="E70" s="41" t="s">
        <v>536</v>
      </c>
      <c r="F70" s="41"/>
      <c r="G70" s="41"/>
      <c r="H70" s="41"/>
      <c r="I70" s="41"/>
      <c r="J70" s="256"/>
      <c r="K70" s="234" t="s">
        <v>537</v>
      </c>
      <c r="L70" s="41"/>
      <c r="M70" s="236"/>
      <c r="N70" s="236"/>
      <c r="O70" s="236"/>
      <c r="P70" s="36"/>
      <c r="Q70" s="36"/>
      <c r="R70" s="43"/>
    </row>
    <row r="71" spans="1:18" s="63" customFormat="1" ht="15" customHeight="1" x14ac:dyDescent="0.25">
      <c r="A71" s="66"/>
      <c r="B71" s="661"/>
      <c r="C71" s="662"/>
      <c r="D71" s="591"/>
      <c r="E71" s="41"/>
      <c r="F71" s="41"/>
      <c r="G71" s="41"/>
      <c r="H71" s="41"/>
      <c r="I71" s="41"/>
      <c r="J71" s="256"/>
      <c r="K71" s="234" t="s">
        <v>538</v>
      </c>
      <c r="L71" s="41"/>
      <c r="M71" s="236"/>
      <c r="N71" s="236"/>
      <c r="O71" s="236"/>
      <c r="P71" s="36"/>
      <c r="Q71" s="36"/>
      <c r="R71" s="43"/>
    </row>
    <row r="72" spans="1:18" s="63" customFormat="1" ht="15" customHeight="1" x14ac:dyDescent="0.25">
      <c r="A72" s="66"/>
      <c r="B72" s="661"/>
      <c r="C72" s="662"/>
      <c r="D72" s="591"/>
      <c r="E72" s="41"/>
      <c r="F72" s="41"/>
      <c r="G72" s="41"/>
      <c r="H72" s="41"/>
      <c r="I72" s="41"/>
      <c r="J72" s="256"/>
      <c r="K72" s="234" t="s">
        <v>539</v>
      </c>
      <c r="L72" s="41"/>
      <c r="M72" s="236"/>
      <c r="N72" s="236"/>
      <c r="O72" s="236"/>
      <c r="P72" s="36"/>
      <c r="Q72" s="36"/>
      <c r="R72" s="43"/>
    </row>
    <row r="73" spans="1:18" s="63" customFormat="1" ht="15" customHeight="1" x14ac:dyDescent="0.25">
      <c r="A73" s="66"/>
      <c r="B73" s="661"/>
      <c r="C73" s="662"/>
      <c r="D73" s="591"/>
      <c r="E73" s="41"/>
      <c r="F73" s="41"/>
      <c r="G73" s="41"/>
      <c r="H73" s="41"/>
      <c r="I73" s="41"/>
      <c r="J73" s="256"/>
      <c r="K73" s="234" t="s">
        <v>540</v>
      </c>
      <c r="L73" s="41"/>
      <c r="M73" s="236"/>
      <c r="N73" s="236"/>
      <c r="O73" s="236"/>
      <c r="P73" s="36"/>
      <c r="Q73" s="36"/>
      <c r="R73" s="43"/>
    </row>
    <row r="74" spans="1:18" s="63" customFormat="1" ht="15" customHeight="1" x14ac:dyDescent="0.25">
      <c r="A74" s="66"/>
      <c r="B74" s="661"/>
      <c r="C74" s="662"/>
      <c r="D74" s="591"/>
      <c r="E74" s="41"/>
      <c r="F74" s="41"/>
      <c r="G74" s="41"/>
      <c r="H74" s="41"/>
      <c r="I74" s="41"/>
      <c r="J74" s="256"/>
      <c r="K74" s="234" t="s">
        <v>541</v>
      </c>
      <c r="L74" s="41"/>
      <c r="M74" s="236"/>
      <c r="N74" s="236"/>
      <c r="O74" s="236"/>
      <c r="P74" s="36"/>
      <c r="Q74" s="36"/>
      <c r="R74" s="43"/>
    </row>
    <row r="75" spans="1:18" s="63" customFormat="1" ht="15" customHeight="1" x14ac:dyDescent="0.25">
      <c r="A75" s="66"/>
      <c r="B75" s="661"/>
      <c r="C75" s="662"/>
      <c r="D75" s="591"/>
      <c r="E75" s="41"/>
      <c r="F75" s="41"/>
      <c r="G75" s="41"/>
      <c r="H75" s="41"/>
      <c r="I75" s="41"/>
      <c r="J75" s="256"/>
      <c r="K75" s="234" t="s">
        <v>542</v>
      </c>
      <c r="L75" s="41"/>
      <c r="M75" s="236"/>
      <c r="N75" s="236"/>
      <c r="O75" s="236"/>
      <c r="P75" s="36"/>
      <c r="Q75" s="36"/>
      <c r="R75" s="43"/>
    </row>
    <row r="76" spans="1:18" s="63" customFormat="1" ht="15" customHeight="1" thickBot="1" x14ac:dyDescent="0.3">
      <c r="A76" s="66"/>
      <c r="B76" s="663"/>
      <c r="C76" s="664"/>
      <c r="D76" s="591"/>
      <c r="E76" s="41"/>
      <c r="F76" s="41"/>
      <c r="G76" s="41"/>
      <c r="H76" s="41"/>
      <c r="I76" s="41"/>
      <c r="J76" s="256"/>
      <c r="K76" s="234" t="s">
        <v>543</v>
      </c>
      <c r="L76" s="656" t="s">
        <v>370</v>
      </c>
      <c r="M76" s="657"/>
      <c r="N76" s="657"/>
      <c r="O76" s="657"/>
      <c r="P76" s="657"/>
      <c r="Q76" s="658"/>
      <c r="R76" s="43"/>
    </row>
    <row r="77" spans="1:18" s="63" customFormat="1" ht="15" customHeight="1" x14ac:dyDescent="0.25">
      <c r="A77" s="66"/>
      <c r="B77" s="65"/>
      <c r="C77" s="65"/>
      <c r="D77" s="65"/>
      <c r="E77" s="65"/>
      <c r="F77" s="36"/>
      <c r="G77" s="36"/>
      <c r="H77" s="36"/>
      <c r="I77" s="36"/>
      <c r="J77" s="36"/>
      <c r="K77" s="36"/>
      <c r="L77" s="36"/>
      <c r="M77" s="41"/>
      <c r="N77" s="41"/>
      <c r="O77" s="41"/>
      <c r="P77" s="36"/>
      <c r="Q77" s="36"/>
      <c r="R77" s="43"/>
    </row>
    <row r="78" spans="1:18" s="63" customFormat="1" ht="15" customHeight="1" thickBot="1" x14ac:dyDescent="0.3">
      <c r="A78" s="66"/>
      <c r="B78" s="65"/>
      <c r="C78" s="65"/>
      <c r="D78" s="65"/>
      <c r="E78" s="65"/>
      <c r="F78" s="36"/>
      <c r="G78" s="36"/>
      <c r="H78" s="36"/>
      <c r="I78" s="36"/>
      <c r="J78" s="36"/>
      <c r="K78" s="36"/>
      <c r="L78" s="36"/>
      <c r="M78" s="41"/>
      <c r="N78" s="41"/>
      <c r="O78" s="41"/>
      <c r="P78" s="36"/>
      <c r="Q78" s="36"/>
      <c r="R78" s="43"/>
    </row>
    <row r="79" spans="1:18" s="63" customFormat="1" ht="30" customHeight="1" thickBot="1" x14ac:dyDescent="0.3">
      <c r="A79" s="66"/>
      <c r="B79" s="188" t="s">
        <v>339</v>
      </c>
      <c r="C79" s="189"/>
      <c r="D79" s="189"/>
      <c r="E79" s="189"/>
      <c r="F79" s="190"/>
      <c r="G79" s="190"/>
      <c r="H79" s="190"/>
      <c r="I79" s="190"/>
      <c r="J79" s="190"/>
      <c r="K79" s="190"/>
      <c r="L79" s="190"/>
      <c r="M79" s="190"/>
      <c r="N79" s="190"/>
      <c r="O79" s="190"/>
      <c r="P79" s="190"/>
      <c r="Q79" s="191"/>
      <c r="R79" s="69"/>
    </row>
    <row r="80" spans="1:18" s="63" customFormat="1" ht="15" customHeight="1" x14ac:dyDescent="0.25">
      <c r="A80" s="66"/>
      <c r="B80" s="5"/>
      <c r="C80" s="5"/>
      <c r="D80" s="5"/>
      <c r="E80" s="5"/>
      <c r="F80" s="36"/>
      <c r="G80" s="36"/>
      <c r="H80" s="36"/>
      <c r="I80" s="36"/>
      <c r="J80" s="36"/>
      <c r="K80" s="36"/>
      <c r="L80" s="36"/>
      <c r="M80" s="41"/>
      <c r="N80" s="41"/>
      <c r="O80" s="41"/>
      <c r="P80" s="36"/>
      <c r="Q80" s="36"/>
      <c r="R80" s="43"/>
    </row>
    <row r="81" spans="1:18" s="63" customFormat="1" ht="24" customHeight="1" x14ac:dyDescent="0.25">
      <c r="A81" s="66"/>
      <c r="B81" s="529" t="s">
        <v>359</v>
      </c>
      <c r="C81" s="547"/>
      <c r="D81" s="454"/>
      <c r="E81" s="547"/>
      <c r="F81" s="473"/>
      <c r="G81" s="473"/>
      <c r="H81" s="473"/>
      <c r="I81" s="473"/>
      <c r="J81" s="473"/>
      <c r="K81" s="473"/>
      <c r="L81" s="473"/>
      <c r="M81" s="473"/>
      <c r="N81" s="473"/>
      <c r="O81" s="473"/>
      <c r="P81" s="473"/>
      <c r="Q81" s="473"/>
      <c r="R81" s="43"/>
    </row>
    <row r="82" spans="1:18" s="63" customFormat="1" ht="15" customHeight="1" x14ac:dyDescent="0.25">
      <c r="A82" s="66"/>
      <c r="B82" s="65"/>
      <c r="C82" s="65"/>
      <c r="D82" s="65"/>
      <c r="E82" s="65"/>
      <c r="F82" s="36"/>
      <c r="G82" s="36"/>
      <c r="H82" s="36"/>
      <c r="I82" s="36"/>
      <c r="J82" s="36"/>
      <c r="K82" s="36"/>
      <c r="L82" s="36"/>
      <c r="M82" s="41"/>
      <c r="N82" s="41"/>
      <c r="O82" s="41"/>
      <c r="P82" s="36"/>
      <c r="Q82" s="36"/>
      <c r="R82" s="43"/>
    </row>
    <row r="83" spans="1:18" ht="120" customHeight="1" x14ac:dyDescent="0.25">
      <c r="A83" s="3"/>
      <c r="B83" s="671" t="s">
        <v>478</v>
      </c>
      <c r="C83" s="672"/>
      <c r="D83" s="672"/>
      <c r="E83" s="672"/>
      <c r="F83" s="672"/>
      <c r="G83" s="673"/>
      <c r="H83" s="615"/>
      <c r="I83" s="616"/>
      <c r="J83" s="616"/>
      <c r="K83" s="616"/>
      <c r="L83" s="616"/>
      <c r="M83" s="616"/>
      <c r="N83" s="616"/>
      <c r="O83" s="616"/>
      <c r="P83" s="616"/>
      <c r="Q83" s="617"/>
      <c r="R83" s="43"/>
    </row>
    <row r="84" spans="1:18" ht="15" x14ac:dyDescent="0.25">
      <c r="A84" s="3"/>
      <c r="B84" s="158"/>
      <c r="C84" s="158"/>
      <c r="D84" s="158"/>
      <c r="E84" s="158"/>
      <c r="F84" s="164"/>
      <c r="G84" s="164"/>
      <c r="H84" s="164"/>
      <c r="I84" s="36"/>
      <c r="J84" s="36"/>
      <c r="K84" s="36"/>
      <c r="L84" s="36"/>
      <c r="M84" s="41"/>
      <c r="N84" s="41"/>
      <c r="O84" s="41"/>
      <c r="P84" s="36"/>
      <c r="Q84" s="36"/>
      <c r="R84" s="43"/>
    </row>
    <row r="85" spans="1:18" ht="159.94999999999999" customHeight="1" x14ac:dyDescent="0.25">
      <c r="A85" s="3"/>
      <c r="B85" s="671" t="s">
        <v>511</v>
      </c>
      <c r="C85" s="672"/>
      <c r="D85" s="672"/>
      <c r="E85" s="672"/>
      <c r="F85" s="672"/>
      <c r="G85" s="673"/>
      <c r="H85" s="615"/>
      <c r="I85" s="616"/>
      <c r="J85" s="616"/>
      <c r="K85" s="616"/>
      <c r="L85" s="616"/>
      <c r="M85" s="616"/>
      <c r="N85" s="616"/>
      <c r="O85" s="616"/>
      <c r="P85" s="616"/>
      <c r="Q85" s="617"/>
      <c r="R85" s="43"/>
    </row>
    <row r="86" spans="1:18" s="63" customFormat="1" ht="15" customHeight="1" x14ac:dyDescent="0.25">
      <c r="A86" s="66"/>
      <c r="B86" s="65"/>
      <c r="C86" s="65"/>
      <c r="D86" s="65"/>
      <c r="E86" s="65"/>
      <c r="F86" s="36"/>
      <c r="G86" s="36"/>
      <c r="H86" s="36"/>
      <c r="I86" s="36"/>
      <c r="J86" s="36"/>
      <c r="K86" s="36"/>
      <c r="L86" s="36"/>
      <c r="M86" s="41"/>
      <c r="N86" s="41"/>
      <c r="O86" s="41"/>
      <c r="P86" s="36"/>
      <c r="Q86" s="36"/>
      <c r="R86" s="43"/>
    </row>
    <row r="87" spans="1:18" s="63" customFormat="1" ht="15" customHeight="1" thickBot="1" x14ac:dyDescent="0.3">
      <c r="A87" s="66"/>
      <c r="B87" s="65"/>
      <c r="C87" s="65"/>
      <c r="D87" s="65"/>
      <c r="E87" s="65"/>
      <c r="F87" s="36"/>
      <c r="G87" s="36"/>
      <c r="H87" s="36"/>
      <c r="I87" s="36"/>
      <c r="J87" s="36"/>
      <c r="K87" s="36"/>
      <c r="L87" s="36"/>
      <c r="M87" s="41"/>
      <c r="N87" s="41"/>
      <c r="O87" s="41"/>
      <c r="P87" s="36"/>
      <c r="Q87" s="36"/>
      <c r="R87" s="43"/>
    </row>
    <row r="88" spans="1:18" s="63" customFormat="1" ht="30" customHeight="1" thickBot="1" x14ac:dyDescent="0.3">
      <c r="A88" s="66"/>
      <c r="B88" s="188" t="s">
        <v>329</v>
      </c>
      <c r="C88" s="189"/>
      <c r="D88" s="189"/>
      <c r="E88" s="189"/>
      <c r="F88" s="190"/>
      <c r="G88" s="190"/>
      <c r="H88" s="190"/>
      <c r="I88" s="190"/>
      <c r="J88" s="190"/>
      <c r="K88" s="190"/>
      <c r="L88" s="190"/>
      <c r="M88" s="190"/>
      <c r="N88" s="190"/>
      <c r="O88" s="190"/>
      <c r="P88" s="190"/>
      <c r="Q88" s="191"/>
      <c r="R88" s="69"/>
    </row>
    <row r="89" spans="1:18" s="63" customFormat="1" ht="15" customHeight="1" x14ac:dyDescent="0.25">
      <c r="A89" s="66"/>
      <c r="B89" s="65"/>
      <c r="C89" s="65"/>
      <c r="D89" s="65"/>
      <c r="E89" s="65"/>
      <c r="F89" s="36"/>
      <c r="G89" s="36"/>
      <c r="H89" s="36"/>
      <c r="I89" s="36"/>
      <c r="J89" s="36"/>
      <c r="K89" s="36"/>
      <c r="L89" s="36"/>
      <c r="M89" s="41"/>
      <c r="N89" s="41"/>
      <c r="O89" s="41"/>
      <c r="P89" s="36"/>
      <c r="Q89" s="36"/>
      <c r="R89" s="43"/>
    </row>
    <row r="90" spans="1:18" s="63" customFormat="1" ht="24" customHeight="1" x14ac:dyDescent="0.25">
      <c r="A90" s="66"/>
      <c r="B90" s="538" t="s">
        <v>459</v>
      </c>
      <c r="C90" s="473"/>
      <c r="D90" s="473"/>
      <c r="E90" s="473"/>
      <c r="F90" s="473"/>
      <c r="G90" s="473"/>
      <c r="H90" s="473"/>
      <c r="I90" s="473"/>
      <c r="J90" s="473"/>
      <c r="K90" s="473"/>
      <c r="L90" s="473"/>
      <c r="M90" s="473"/>
      <c r="N90" s="473"/>
      <c r="O90" s="473"/>
      <c r="P90" s="473"/>
      <c r="Q90" s="473"/>
      <c r="R90" s="43"/>
    </row>
    <row r="91" spans="1:18" s="63" customFormat="1" ht="15" customHeight="1" thickBot="1" x14ac:dyDescent="0.3">
      <c r="A91" s="66"/>
      <c r="B91" s="65"/>
      <c r="C91" s="65"/>
      <c r="D91" s="65"/>
      <c r="E91" s="65"/>
      <c r="F91" s="36"/>
      <c r="G91" s="36"/>
      <c r="H91" s="36"/>
      <c r="I91" s="36"/>
      <c r="J91" s="36"/>
      <c r="K91" s="36"/>
      <c r="L91" s="36"/>
      <c r="M91" s="41"/>
      <c r="N91" s="41"/>
      <c r="O91" s="41"/>
      <c r="P91" s="36"/>
      <c r="Q91" s="36"/>
      <c r="R91" s="43"/>
    </row>
    <row r="92" spans="1:18" s="63" customFormat="1" ht="120" customHeight="1" x14ac:dyDescent="0.25">
      <c r="A92" s="66"/>
      <c r="B92" s="659" t="s">
        <v>267</v>
      </c>
      <c r="C92" s="660"/>
      <c r="D92" s="269"/>
      <c r="E92" s="674" t="s">
        <v>544</v>
      </c>
      <c r="F92" s="674"/>
      <c r="G92" s="674"/>
      <c r="H92" s="615"/>
      <c r="I92" s="616"/>
      <c r="J92" s="616"/>
      <c r="K92" s="616"/>
      <c r="L92" s="616"/>
      <c r="M92" s="616"/>
      <c r="N92" s="616"/>
      <c r="O92" s="616"/>
      <c r="P92" s="616"/>
      <c r="Q92" s="617"/>
      <c r="R92" s="43"/>
    </row>
    <row r="93" spans="1:18" s="63" customFormat="1" ht="9" customHeight="1" x14ac:dyDescent="0.25">
      <c r="A93" s="66"/>
      <c r="B93" s="661"/>
      <c r="C93" s="662"/>
      <c r="D93" s="269"/>
      <c r="E93" s="269"/>
      <c r="F93" s="65"/>
      <c r="G93" s="65"/>
      <c r="H93" s="65"/>
      <c r="I93" s="65"/>
      <c r="J93" s="108"/>
      <c r="K93" s="108"/>
      <c r="L93" s="108"/>
      <c r="M93" s="41"/>
      <c r="N93" s="41"/>
      <c r="O93" s="41"/>
      <c r="P93" s="36"/>
      <c r="Q93" s="36"/>
      <c r="R93" s="43"/>
    </row>
    <row r="94" spans="1:18" s="63" customFormat="1" ht="30" customHeight="1" thickBot="1" x14ac:dyDescent="0.3">
      <c r="A94" s="66"/>
      <c r="B94" s="663"/>
      <c r="C94" s="664"/>
      <c r="D94" s="269"/>
      <c r="E94" s="269"/>
      <c r="F94" s="36"/>
      <c r="G94" s="36" t="s">
        <v>191</v>
      </c>
      <c r="H94" s="615"/>
      <c r="I94" s="616"/>
      <c r="J94" s="616"/>
      <c r="K94" s="617"/>
      <c r="L94" s="669" t="s">
        <v>310</v>
      </c>
      <c r="M94" s="670"/>
      <c r="N94" s="670"/>
      <c r="O94" s="670"/>
      <c r="P94" s="670"/>
      <c r="Q94" s="670"/>
      <c r="R94" s="43"/>
    </row>
    <row r="95" spans="1:18" s="63" customFormat="1" ht="15" customHeight="1" thickBot="1" x14ac:dyDescent="0.3">
      <c r="A95" s="66"/>
      <c r="B95" s="65"/>
      <c r="C95" s="65"/>
      <c r="D95" s="65"/>
      <c r="E95" s="65"/>
      <c r="F95" s="36"/>
      <c r="G95" s="36"/>
      <c r="H95" s="36"/>
      <c r="I95" s="36"/>
      <c r="J95" s="36"/>
      <c r="K95" s="36"/>
      <c r="L95" s="36"/>
      <c r="M95" s="36"/>
      <c r="N95" s="36"/>
      <c r="O95" s="41"/>
      <c r="P95" s="36"/>
      <c r="Q95" s="36"/>
      <c r="R95" s="43"/>
    </row>
    <row r="96" spans="1:18" s="63" customFormat="1" ht="140.1" customHeight="1" thickBot="1" x14ac:dyDescent="0.3">
      <c r="A96" s="66"/>
      <c r="B96" s="678" t="s">
        <v>363</v>
      </c>
      <c r="C96" s="679"/>
      <c r="D96" s="65"/>
      <c r="E96" s="655" t="s">
        <v>456</v>
      </c>
      <c r="F96" s="655"/>
      <c r="G96" s="667"/>
      <c r="H96" s="615"/>
      <c r="I96" s="616"/>
      <c r="J96" s="616"/>
      <c r="K96" s="616"/>
      <c r="L96" s="616"/>
      <c r="M96" s="616"/>
      <c r="N96" s="616"/>
      <c r="O96" s="616"/>
      <c r="P96" s="616"/>
      <c r="Q96" s="617"/>
      <c r="R96" s="43"/>
    </row>
    <row r="97" spans="1:18" s="63" customFormat="1" ht="15" customHeight="1" thickBot="1" x14ac:dyDescent="0.3">
      <c r="A97" s="66"/>
      <c r="B97" s="65"/>
      <c r="C97" s="65"/>
      <c r="D97" s="65"/>
      <c r="E97" s="65"/>
      <c r="F97" s="36"/>
      <c r="G97" s="36"/>
      <c r="H97" s="36"/>
      <c r="I97" s="36"/>
      <c r="J97" s="36"/>
      <c r="K97" s="36"/>
      <c r="L97" s="36"/>
      <c r="M97" s="41"/>
      <c r="N97" s="41"/>
      <c r="O97" s="41"/>
      <c r="P97" s="36"/>
      <c r="Q97" s="36"/>
      <c r="R97" s="43"/>
    </row>
    <row r="98" spans="1:18" s="63" customFormat="1" ht="90" customHeight="1" thickBot="1" x14ac:dyDescent="0.3">
      <c r="A98" s="66"/>
      <c r="B98" s="678" t="s">
        <v>364</v>
      </c>
      <c r="C98" s="679"/>
      <c r="D98" s="65"/>
      <c r="E98" s="655" t="s">
        <v>457</v>
      </c>
      <c r="F98" s="655"/>
      <c r="G98" s="667"/>
      <c r="H98" s="615"/>
      <c r="I98" s="616"/>
      <c r="J98" s="616"/>
      <c r="K98" s="616"/>
      <c r="L98" s="616"/>
      <c r="M98" s="616"/>
      <c r="N98" s="616"/>
      <c r="O98" s="616"/>
      <c r="P98" s="616"/>
      <c r="Q98" s="617"/>
      <c r="R98" s="43"/>
    </row>
    <row r="99" spans="1:18" s="63" customFormat="1" ht="15" customHeight="1" thickBot="1" x14ac:dyDescent="0.3">
      <c r="A99" s="66"/>
      <c r="B99" s="65"/>
      <c r="C99" s="65"/>
      <c r="D99" s="65"/>
      <c r="E99" s="65"/>
      <c r="F99" s="36"/>
      <c r="G99" s="36"/>
      <c r="H99" s="36"/>
      <c r="I99" s="36"/>
      <c r="J99" s="36"/>
      <c r="K99" s="36"/>
      <c r="L99" s="36"/>
      <c r="M99" s="41"/>
      <c r="N99" s="41"/>
      <c r="O99" s="41"/>
      <c r="P99" s="36"/>
      <c r="Q99" s="36"/>
      <c r="R99" s="43"/>
    </row>
    <row r="100" spans="1:18" s="63" customFormat="1" ht="90" customHeight="1" thickBot="1" x14ac:dyDescent="0.3">
      <c r="A100" s="66"/>
      <c r="B100" s="678" t="s">
        <v>365</v>
      </c>
      <c r="C100" s="679"/>
      <c r="D100" s="65"/>
      <c r="E100" s="655" t="s">
        <v>458</v>
      </c>
      <c r="F100" s="655"/>
      <c r="G100" s="667"/>
      <c r="H100" s="615"/>
      <c r="I100" s="616"/>
      <c r="J100" s="616"/>
      <c r="K100" s="616"/>
      <c r="L100" s="616"/>
      <c r="M100" s="616"/>
      <c r="N100" s="616"/>
      <c r="O100" s="616"/>
      <c r="P100" s="616"/>
      <c r="Q100" s="617"/>
      <c r="R100" s="43"/>
    </row>
    <row r="101" spans="1:18" s="63" customFormat="1" ht="15" customHeight="1" x14ac:dyDescent="0.25">
      <c r="A101" s="66"/>
      <c r="B101" s="65"/>
      <c r="C101" s="65"/>
      <c r="D101" s="65"/>
      <c r="E101" s="65"/>
      <c r="F101" s="36"/>
      <c r="G101" s="36"/>
      <c r="H101" s="36"/>
      <c r="I101" s="36"/>
      <c r="J101" s="36"/>
      <c r="K101" s="36"/>
      <c r="L101" s="36"/>
      <c r="M101" s="41"/>
      <c r="N101" s="41"/>
      <c r="O101" s="41"/>
      <c r="P101" s="36"/>
      <c r="Q101" s="36"/>
      <c r="R101" s="43"/>
    </row>
    <row r="102" spans="1:18" s="63" customFormat="1" ht="15" customHeight="1" thickBot="1" x14ac:dyDescent="0.3">
      <c r="A102" s="66"/>
      <c r="B102" s="65"/>
      <c r="C102" s="65"/>
      <c r="D102" s="65"/>
      <c r="E102" s="65"/>
      <c r="F102" s="36"/>
      <c r="G102" s="36"/>
      <c r="H102" s="36"/>
      <c r="I102" s="36"/>
      <c r="J102" s="36"/>
      <c r="K102" s="36"/>
      <c r="L102" s="36"/>
      <c r="M102" s="41"/>
      <c r="N102" s="41"/>
      <c r="O102" s="41"/>
      <c r="P102" s="36"/>
      <c r="Q102" s="36"/>
      <c r="R102" s="43"/>
    </row>
    <row r="103" spans="1:18" s="63" customFormat="1" ht="30" customHeight="1" thickBot="1" x14ac:dyDescent="0.3">
      <c r="A103" s="66"/>
      <c r="B103" s="188" t="s">
        <v>330</v>
      </c>
      <c r="C103" s="189"/>
      <c r="D103" s="189"/>
      <c r="E103" s="189"/>
      <c r="F103" s="190"/>
      <c r="G103" s="190"/>
      <c r="H103" s="190"/>
      <c r="I103" s="190"/>
      <c r="J103" s="190"/>
      <c r="K103" s="190"/>
      <c r="L103" s="190"/>
      <c r="M103" s="190"/>
      <c r="N103" s="190"/>
      <c r="O103" s="190"/>
      <c r="P103" s="190"/>
      <c r="Q103" s="191"/>
      <c r="R103" s="69"/>
    </row>
    <row r="104" spans="1:18" s="63" customFormat="1" ht="15" customHeight="1" x14ac:dyDescent="0.25">
      <c r="A104" s="66"/>
      <c r="B104" s="65"/>
      <c r="C104" s="65"/>
      <c r="D104" s="65"/>
      <c r="E104" s="65"/>
      <c r="F104" s="36"/>
      <c r="G104" s="36"/>
      <c r="H104" s="36"/>
      <c r="I104" s="36"/>
      <c r="J104" s="36"/>
      <c r="K104" s="36"/>
      <c r="L104" s="36"/>
      <c r="M104" s="41"/>
      <c r="N104" s="41"/>
      <c r="O104" s="41"/>
      <c r="P104" s="36"/>
      <c r="Q104" s="36"/>
      <c r="R104" s="43"/>
    </row>
    <row r="105" spans="1:18" s="63" customFormat="1" ht="24" customHeight="1" x14ac:dyDescent="0.25">
      <c r="A105" s="66"/>
      <c r="B105" s="538" t="s">
        <v>289</v>
      </c>
      <c r="C105" s="473"/>
      <c r="D105" s="473"/>
      <c r="E105" s="473"/>
      <c r="F105" s="473"/>
      <c r="G105" s="473"/>
      <c r="H105" s="473"/>
      <c r="I105" s="473"/>
      <c r="J105" s="473"/>
      <c r="K105" s="473"/>
      <c r="L105" s="473"/>
      <c r="M105" s="473"/>
      <c r="N105" s="473"/>
      <c r="O105" s="473"/>
      <c r="P105" s="473"/>
      <c r="Q105" s="473"/>
      <c r="R105" s="43"/>
    </row>
    <row r="106" spans="1:18" s="63" customFormat="1" ht="15" customHeight="1" thickBot="1" x14ac:dyDescent="0.3">
      <c r="A106" s="66"/>
      <c r="B106" s="65"/>
      <c r="C106" s="65"/>
      <c r="D106" s="65"/>
      <c r="E106" s="65"/>
      <c r="F106" s="36"/>
      <c r="G106" s="36"/>
      <c r="H106" s="36"/>
      <c r="I106" s="36"/>
      <c r="J106" s="36"/>
      <c r="K106" s="36"/>
      <c r="L106" s="36"/>
      <c r="M106" s="41"/>
      <c r="N106" s="41"/>
      <c r="O106" s="41"/>
      <c r="P106" s="36"/>
      <c r="Q106" s="36"/>
      <c r="R106" s="43"/>
    </row>
    <row r="107" spans="1:18" s="63" customFormat="1" ht="105" customHeight="1" thickBot="1" x14ac:dyDescent="0.3">
      <c r="A107" s="66"/>
      <c r="B107" s="678" t="s">
        <v>268</v>
      </c>
      <c r="C107" s="679"/>
      <c r="D107" s="269"/>
      <c r="E107" s="674" t="s">
        <v>206</v>
      </c>
      <c r="F107" s="674"/>
      <c r="G107" s="674"/>
      <c r="H107" s="615"/>
      <c r="I107" s="616"/>
      <c r="J107" s="616"/>
      <c r="K107" s="616"/>
      <c r="L107" s="616"/>
      <c r="M107" s="616"/>
      <c r="N107" s="616"/>
      <c r="O107" s="616"/>
      <c r="P107" s="616"/>
      <c r="Q107" s="617"/>
      <c r="R107" s="43"/>
    </row>
    <row r="108" spans="1:18" s="63" customFormat="1" ht="15" customHeight="1" thickBot="1" x14ac:dyDescent="0.3">
      <c r="A108" s="66"/>
      <c r="B108" s="235"/>
      <c r="C108" s="235"/>
      <c r="D108" s="235"/>
      <c r="E108" s="235"/>
      <c r="F108" s="41"/>
      <c r="G108" s="41"/>
      <c r="H108" s="41"/>
      <c r="I108" s="41"/>
      <c r="J108" s="41"/>
      <c r="K108" s="41"/>
      <c r="L108" s="41"/>
      <c r="M108" s="41"/>
      <c r="N108" s="41"/>
      <c r="O108" s="41"/>
      <c r="P108" s="36"/>
      <c r="Q108" s="36"/>
      <c r="R108" s="43"/>
    </row>
    <row r="109" spans="1:18" s="63" customFormat="1" ht="30" customHeight="1" x14ac:dyDescent="0.25">
      <c r="A109" s="66"/>
      <c r="B109" s="680" t="s">
        <v>219</v>
      </c>
      <c r="C109" s="681"/>
      <c r="D109" s="262"/>
      <c r="E109" s="665" t="s">
        <v>192</v>
      </c>
      <c r="F109" s="665"/>
      <c r="G109" s="665"/>
      <c r="H109" s="665"/>
      <c r="I109" s="665"/>
      <c r="J109" s="665"/>
      <c r="K109" s="665"/>
      <c r="L109" s="665"/>
      <c r="M109" s="665"/>
      <c r="N109" s="665"/>
      <c r="O109" s="665"/>
      <c r="P109" s="665"/>
      <c r="Q109" s="665"/>
      <c r="R109" s="43"/>
    </row>
    <row r="110" spans="1:18" s="63" customFormat="1" ht="30" customHeight="1" x14ac:dyDescent="0.25">
      <c r="A110" s="66"/>
      <c r="B110" s="682"/>
      <c r="C110" s="683"/>
      <c r="D110" s="262"/>
      <c r="E110" s="665" t="s">
        <v>193</v>
      </c>
      <c r="F110" s="665"/>
      <c r="G110" s="665"/>
      <c r="H110" s="665"/>
      <c r="I110" s="665"/>
      <c r="J110" s="665"/>
      <c r="K110" s="665"/>
      <c r="L110" s="665"/>
      <c r="M110" s="665"/>
      <c r="N110" s="665"/>
      <c r="O110" s="665"/>
      <c r="P110" s="665"/>
      <c r="Q110" s="665"/>
      <c r="R110" s="43"/>
    </row>
    <row r="111" spans="1:18" s="63" customFormat="1" ht="15" customHeight="1" x14ac:dyDescent="0.25">
      <c r="A111" s="66"/>
      <c r="B111" s="682"/>
      <c r="C111" s="683"/>
      <c r="D111" s="262"/>
      <c r="E111" s="109" t="s">
        <v>194</v>
      </c>
      <c r="F111" s="234"/>
      <c r="G111" s="234"/>
      <c r="H111" s="234"/>
      <c r="I111" s="234"/>
      <c r="J111" s="41"/>
      <c r="K111" s="41"/>
      <c r="L111" s="41"/>
      <c r="M111" s="41"/>
      <c r="N111" s="41"/>
      <c r="O111" s="41"/>
      <c r="P111" s="36"/>
      <c r="Q111" s="36"/>
      <c r="R111" s="43"/>
    </row>
    <row r="112" spans="1:18" s="63" customFormat="1" ht="15" customHeight="1" x14ac:dyDescent="0.25">
      <c r="A112" s="66"/>
      <c r="B112" s="682"/>
      <c r="C112" s="683"/>
      <c r="D112" s="262"/>
      <c r="E112" s="262"/>
      <c r="F112" s="41"/>
      <c r="G112" s="41"/>
      <c r="H112" s="41"/>
      <c r="I112" s="41"/>
      <c r="J112" s="41"/>
      <c r="K112" s="41"/>
      <c r="L112" s="41"/>
      <c r="M112" s="41"/>
      <c r="N112" s="41"/>
      <c r="O112" s="41"/>
      <c r="P112" s="36"/>
      <c r="Q112" s="36"/>
      <c r="R112" s="43"/>
    </row>
    <row r="113" spans="1:18" s="63" customFormat="1" ht="15" customHeight="1" x14ac:dyDescent="0.25">
      <c r="A113" s="66"/>
      <c r="B113" s="682"/>
      <c r="C113" s="683"/>
      <c r="D113" s="262"/>
      <c r="E113" s="65" t="s">
        <v>195</v>
      </c>
      <c r="F113" s="41"/>
      <c r="G113" s="41"/>
      <c r="H113" s="41"/>
      <c r="I113" s="41"/>
      <c r="J113" s="41"/>
      <c r="K113" s="41"/>
      <c r="L113" s="41"/>
      <c r="M113" s="41"/>
      <c r="N113" s="41"/>
      <c r="O113" s="41"/>
      <c r="P113" s="36"/>
      <c r="Q113" s="36"/>
      <c r="R113" s="43"/>
    </row>
    <row r="114" spans="1:18" s="63" customFormat="1" ht="90" customHeight="1" x14ac:dyDescent="0.25">
      <c r="A114" s="66"/>
      <c r="B114" s="682"/>
      <c r="C114" s="683"/>
      <c r="D114" s="262"/>
      <c r="E114" s="674" t="s">
        <v>196</v>
      </c>
      <c r="F114" s="674"/>
      <c r="G114" s="674"/>
      <c r="H114" s="615"/>
      <c r="I114" s="616"/>
      <c r="J114" s="616"/>
      <c r="K114" s="616"/>
      <c r="L114" s="616"/>
      <c r="M114" s="616"/>
      <c r="N114" s="616"/>
      <c r="O114" s="616"/>
      <c r="P114" s="616"/>
      <c r="Q114" s="617"/>
      <c r="R114" s="43"/>
    </row>
    <row r="115" spans="1:18" s="63" customFormat="1" ht="15" customHeight="1" x14ac:dyDescent="0.25">
      <c r="A115" s="66"/>
      <c r="B115" s="682"/>
      <c r="C115" s="683"/>
      <c r="D115" s="262"/>
      <c r="E115" s="262"/>
      <c r="F115" s="41"/>
      <c r="G115" s="41"/>
      <c r="H115" s="41"/>
      <c r="I115" s="41"/>
      <c r="J115" s="41"/>
      <c r="K115" s="41"/>
      <c r="L115" s="41"/>
      <c r="M115" s="41"/>
      <c r="N115" s="41"/>
      <c r="O115" s="41"/>
      <c r="P115" s="36"/>
      <c r="Q115" s="36"/>
      <c r="R115" s="43"/>
    </row>
    <row r="116" spans="1:18" s="63" customFormat="1" ht="90" customHeight="1" x14ac:dyDescent="0.25">
      <c r="A116" s="66"/>
      <c r="B116" s="682"/>
      <c r="C116" s="683"/>
      <c r="D116" s="262"/>
      <c r="E116" s="674" t="s">
        <v>529</v>
      </c>
      <c r="F116" s="674"/>
      <c r="G116" s="674"/>
      <c r="H116" s="615"/>
      <c r="I116" s="616"/>
      <c r="J116" s="616"/>
      <c r="K116" s="616"/>
      <c r="L116" s="616"/>
      <c r="M116" s="616"/>
      <c r="N116" s="616"/>
      <c r="O116" s="616"/>
      <c r="P116" s="616"/>
      <c r="Q116" s="617"/>
      <c r="R116" s="43"/>
    </row>
    <row r="117" spans="1:18" s="63" customFormat="1" ht="15" customHeight="1" x14ac:dyDescent="0.25">
      <c r="A117" s="66"/>
      <c r="B117" s="682"/>
      <c r="C117" s="683"/>
      <c r="D117" s="262"/>
      <c r="E117" s="262"/>
      <c r="F117" s="41"/>
      <c r="G117" s="41"/>
      <c r="H117" s="41"/>
      <c r="I117" s="41"/>
      <c r="J117" s="41"/>
      <c r="K117" s="41"/>
      <c r="L117" s="41"/>
      <c r="M117" s="41"/>
      <c r="N117" s="41"/>
      <c r="O117" s="41"/>
      <c r="P117" s="36"/>
      <c r="Q117" s="36"/>
      <c r="R117" s="43"/>
    </row>
    <row r="118" spans="1:18" s="63" customFormat="1" ht="90" customHeight="1" x14ac:dyDescent="0.25">
      <c r="A118" s="66"/>
      <c r="B118" s="682"/>
      <c r="C118" s="683"/>
      <c r="D118" s="262"/>
      <c r="E118" s="674" t="s">
        <v>197</v>
      </c>
      <c r="F118" s="674"/>
      <c r="G118" s="674"/>
      <c r="H118" s="615"/>
      <c r="I118" s="616"/>
      <c r="J118" s="616"/>
      <c r="K118" s="616"/>
      <c r="L118" s="616"/>
      <c r="M118" s="616"/>
      <c r="N118" s="616"/>
      <c r="O118" s="616"/>
      <c r="P118" s="616"/>
      <c r="Q118" s="617"/>
      <c r="R118" s="43"/>
    </row>
    <row r="119" spans="1:18" s="63" customFormat="1" ht="15" customHeight="1" x14ac:dyDescent="0.25">
      <c r="A119" s="66"/>
      <c r="B119" s="682"/>
      <c r="C119" s="683"/>
      <c r="D119" s="262"/>
      <c r="E119" s="262"/>
      <c r="F119" s="41"/>
      <c r="G119" s="41"/>
      <c r="H119" s="41"/>
      <c r="I119" s="41"/>
      <c r="J119" s="41"/>
      <c r="K119" s="41"/>
      <c r="L119" s="41"/>
      <c r="M119" s="41"/>
      <c r="N119" s="41"/>
      <c r="O119" s="41"/>
      <c r="P119" s="36"/>
      <c r="Q119" s="36"/>
      <c r="R119" s="43"/>
    </row>
    <row r="120" spans="1:18" s="63" customFormat="1" ht="90" customHeight="1" x14ac:dyDescent="0.25">
      <c r="A120" s="66"/>
      <c r="B120" s="682"/>
      <c r="C120" s="683"/>
      <c r="D120" s="262"/>
      <c r="E120" s="674" t="s">
        <v>445</v>
      </c>
      <c r="F120" s="674"/>
      <c r="G120" s="674"/>
      <c r="H120" s="615"/>
      <c r="I120" s="616"/>
      <c r="J120" s="616"/>
      <c r="K120" s="616"/>
      <c r="L120" s="616"/>
      <c r="M120" s="616"/>
      <c r="N120" s="616"/>
      <c r="O120" s="616"/>
      <c r="P120" s="616"/>
      <c r="Q120" s="617"/>
      <c r="R120" s="43"/>
    </row>
    <row r="121" spans="1:18" s="63" customFormat="1" ht="15" customHeight="1" x14ac:dyDescent="0.25">
      <c r="A121" s="66"/>
      <c r="B121" s="682"/>
      <c r="C121" s="683"/>
      <c r="D121" s="262"/>
      <c r="E121" s="262"/>
      <c r="F121" s="41"/>
      <c r="G121" s="41"/>
      <c r="H121" s="41"/>
      <c r="I121" s="41"/>
      <c r="J121" s="41"/>
      <c r="K121" s="41"/>
      <c r="L121" s="41"/>
      <c r="M121" s="41"/>
      <c r="N121" s="41"/>
      <c r="O121" s="41"/>
      <c r="P121" s="36"/>
      <c r="Q121" s="36"/>
      <c r="R121" s="43"/>
    </row>
    <row r="122" spans="1:18" s="63" customFormat="1" ht="21" customHeight="1" x14ac:dyDescent="0.25">
      <c r="A122" s="66"/>
      <c r="B122" s="682"/>
      <c r="C122" s="683"/>
      <c r="D122" s="262"/>
      <c r="E122" s="109" t="s">
        <v>244</v>
      </c>
      <c r="F122" s="549"/>
      <c r="G122" s="534"/>
      <c r="H122" s="256"/>
      <c r="I122" s="234" t="s">
        <v>164</v>
      </c>
      <c r="J122" s="256"/>
      <c r="K122" s="234" t="s">
        <v>155</v>
      </c>
      <c r="L122" s="41"/>
      <c r="M122" s="41"/>
      <c r="N122" s="41"/>
      <c r="O122" s="41"/>
      <c r="P122" s="36"/>
      <c r="Q122" s="36"/>
      <c r="R122" s="43"/>
    </row>
    <row r="123" spans="1:18" s="63" customFormat="1" ht="15" customHeight="1" x14ac:dyDescent="0.25">
      <c r="A123" s="66"/>
      <c r="B123" s="682"/>
      <c r="C123" s="683"/>
      <c r="D123" s="262"/>
      <c r="E123" s="262"/>
      <c r="F123" s="41"/>
      <c r="G123" s="41"/>
      <c r="H123" s="41"/>
      <c r="I123" s="41"/>
      <c r="J123" s="41"/>
      <c r="K123" s="68" t="s">
        <v>202</v>
      </c>
      <c r="L123" s="41"/>
      <c r="M123" s="68" t="s">
        <v>203</v>
      </c>
      <c r="N123" s="36"/>
      <c r="O123" s="36"/>
      <c r="P123" s="36"/>
      <c r="Q123" s="36"/>
      <c r="R123" s="43"/>
    </row>
    <row r="124" spans="1:18" s="63" customFormat="1" ht="30" customHeight="1" x14ac:dyDescent="0.25">
      <c r="A124" s="66"/>
      <c r="B124" s="682"/>
      <c r="C124" s="683"/>
      <c r="D124" s="262"/>
      <c r="E124" s="109" t="s">
        <v>198</v>
      </c>
      <c r="F124" s="109"/>
      <c r="G124" s="533"/>
      <c r="H124" s="533"/>
      <c r="I124" s="533"/>
      <c r="J124" s="36" t="s">
        <v>245</v>
      </c>
      <c r="K124" s="92"/>
      <c r="L124" s="41"/>
      <c r="M124" s="92"/>
      <c r="N124" s="36"/>
      <c r="O124" s="36"/>
      <c r="P124" s="36"/>
      <c r="Q124" s="36"/>
      <c r="R124" s="43"/>
    </row>
    <row r="125" spans="1:18" s="63" customFormat="1" ht="30" customHeight="1" x14ac:dyDescent="0.25">
      <c r="A125" s="66"/>
      <c r="B125" s="682"/>
      <c r="C125" s="683"/>
      <c r="D125" s="262"/>
      <c r="E125" s="109" t="s">
        <v>201</v>
      </c>
      <c r="F125" s="109"/>
      <c r="G125" s="533"/>
      <c r="H125" s="533"/>
      <c r="I125" s="533"/>
      <c r="J125" s="36" t="s">
        <v>246</v>
      </c>
      <c r="K125" s="92"/>
      <c r="L125" s="41"/>
      <c r="M125" s="92"/>
      <c r="N125" s="36"/>
      <c r="O125" s="36"/>
      <c r="P125" s="36"/>
      <c r="Q125" s="36"/>
      <c r="R125" s="43"/>
    </row>
    <row r="126" spans="1:18" s="63" customFormat="1" ht="15" customHeight="1" x14ac:dyDescent="0.25">
      <c r="A126" s="66"/>
      <c r="B126" s="682"/>
      <c r="C126" s="683"/>
      <c r="D126" s="262"/>
      <c r="E126" s="41"/>
      <c r="F126" s="41"/>
      <c r="G126" s="41"/>
      <c r="H126" s="41"/>
      <c r="I126" s="41"/>
      <c r="J126" s="41"/>
      <c r="K126" s="41"/>
      <c r="L126" s="41"/>
      <c r="M126" s="41"/>
      <c r="N126" s="41"/>
      <c r="O126" s="41"/>
      <c r="P126" s="36"/>
      <c r="Q126" s="36"/>
      <c r="R126" s="43"/>
    </row>
    <row r="127" spans="1:18" s="63" customFormat="1" ht="36" customHeight="1" thickBot="1" x14ac:dyDescent="0.3">
      <c r="A127" s="66"/>
      <c r="B127" s="684"/>
      <c r="C127" s="685"/>
      <c r="D127" s="262"/>
      <c r="E127" s="530" t="s">
        <v>199</v>
      </c>
      <c r="F127" s="454"/>
      <c r="G127" s="668" t="s">
        <v>200</v>
      </c>
      <c r="H127" s="668"/>
      <c r="I127" s="668"/>
      <c r="J127" s="668"/>
      <c r="K127" s="668"/>
      <c r="L127" s="668"/>
      <c r="M127" s="668"/>
      <c r="N127" s="668"/>
      <c r="O127" s="668"/>
      <c r="P127" s="668"/>
      <c r="Q127" s="668"/>
      <c r="R127" s="43"/>
    </row>
    <row r="128" spans="1:18" s="63" customFormat="1" ht="15" customHeight="1" thickBot="1" x14ac:dyDescent="0.3">
      <c r="A128" s="66"/>
      <c r="B128" s="235"/>
      <c r="C128" s="235"/>
      <c r="D128" s="235"/>
      <c r="E128" s="235"/>
      <c r="F128" s="41"/>
      <c r="G128" s="41"/>
      <c r="H128" s="41"/>
      <c r="I128" s="41"/>
      <c r="J128" s="41"/>
      <c r="K128" s="41"/>
      <c r="L128" s="41"/>
      <c r="M128" s="41"/>
      <c r="N128" s="41"/>
      <c r="O128" s="41"/>
      <c r="P128" s="36"/>
      <c r="Q128" s="36"/>
      <c r="R128" s="43"/>
    </row>
    <row r="129" spans="1:18" s="63" customFormat="1" ht="30" customHeight="1" x14ac:dyDescent="0.25">
      <c r="A129" s="66"/>
      <c r="B129" s="659" t="s">
        <v>395</v>
      </c>
      <c r="C129" s="660"/>
      <c r="D129" s="65"/>
      <c r="E129" s="655" t="s">
        <v>333</v>
      </c>
      <c r="F129" s="655"/>
      <c r="G129" s="667"/>
      <c r="H129" s="256"/>
      <c r="I129" s="234" t="s">
        <v>164</v>
      </c>
      <c r="J129" s="256"/>
      <c r="K129" s="234" t="s">
        <v>155</v>
      </c>
      <c r="L129" s="41"/>
      <c r="M129" s="41"/>
      <c r="N129" s="41"/>
      <c r="O129" s="41"/>
      <c r="P129" s="36"/>
      <c r="Q129" s="36"/>
      <c r="R129" s="43"/>
    </row>
    <row r="130" spans="1:18" s="63" customFormat="1" ht="15" x14ac:dyDescent="0.25">
      <c r="A130" s="66"/>
      <c r="B130" s="661"/>
      <c r="C130" s="662"/>
      <c r="D130" s="65"/>
      <c r="E130" s="528"/>
      <c r="F130" s="41"/>
      <c r="G130" s="41"/>
      <c r="H130" s="41"/>
      <c r="I130" s="41"/>
      <c r="J130" s="41"/>
      <c r="K130" s="36"/>
      <c r="L130" s="36"/>
      <c r="M130" s="41"/>
      <c r="N130" s="41"/>
      <c r="O130" s="41"/>
      <c r="P130" s="36"/>
      <c r="Q130" s="36"/>
      <c r="R130" s="43"/>
    </row>
    <row r="131" spans="1:18" s="63" customFormat="1" ht="120" customHeight="1" thickBot="1" x14ac:dyDescent="0.3">
      <c r="A131" s="66"/>
      <c r="B131" s="663"/>
      <c r="C131" s="664"/>
      <c r="D131" s="65"/>
      <c r="E131" s="655" t="s">
        <v>332</v>
      </c>
      <c r="F131" s="655"/>
      <c r="G131" s="655"/>
      <c r="H131" s="615"/>
      <c r="I131" s="616"/>
      <c r="J131" s="616"/>
      <c r="K131" s="616"/>
      <c r="L131" s="616"/>
      <c r="M131" s="616"/>
      <c r="N131" s="616"/>
      <c r="O131" s="616"/>
      <c r="P131" s="616"/>
      <c r="Q131" s="617"/>
      <c r="R131" s="43"/>
    </row>
    <row r="132" spans="1:18" s="63" customFormat="1" ht="15" customHeight="1" thickBot="1" x14ac:dyDescent="0.3">
      <c r="A132" s="66"/>
      <c r="B132" s="65"/>
      <c r="C132" s="65"/>
      <c r="D132" s="65"/>
      <c r="E132" s="65"/>
      <c r="F132" s="36"/>
      <c r="G132" s="36"/>
      <c r="H132" s="36"/>
      <c r="I132" s="36"/>
      <c r="J132" s="36"/>
      <c r="K132" s="36"/>
      <c r="L132" s="36"/>
      <c r="M132" s="41"/>
      <c r="N132" s="41"/>
      <c r="O132" s="41"/>
      <c r="P132" s="36"/>
      <c r="Q132" s="36"/>
      <c r="R132" s="43"/>
    </row>
    <row r="133" spans="1:18" s="63" customFormat="1" ht="120" customHeight="1" thickBot="1" x14ac:dyDescent="0.3">
      <c r="A133" s="66"/>
      <c r="B133" s="678" t="s">
        <v>360</v>
      </c>
      <c r="C133" s="679"/>
      <c r="D133" s="65"/>
      <c r="E133" s="655" t="s">
        <v>460</v>
      </c>
      <c r="F133" s="655"/>
      <c r="G133" s="655"/>
      <c r="H133" s="615"/>
      <c r="I133" s="616"/>
      <c r="J133" s="616"/>
      <c r="K133" s="616"/>
      <c r="L133" s="616"/>
      <c r="M133" s="616"/>
      <c r="N133" s="616"/>
      <c r="O133" s="616"/>
      <c r="P133" s="616"/>
      <c r="Q133" s="617"/>
      <c r="R133" s="43"/>
    </row>
    <row r="134" spans="1:18" s="63" customFormat="1" ht="15" customHeight="1" thickBot="1" x14ac:dyDescent="0.3">
      <c r="A134" s="66"/>
      <c r="B134" s="235"/>
      <c r="C134" s="235"/>
      <c r="D134" s="235"/>
      <c r="E134" s="235"/>
      <c r="F134" s="41"/>
      <c r="G134" s="41"/>
      <c r="H134" s="41"/>
      <c r="I134" s="41"/>
      <c r="J134" s="41"/>
      <c r="K134" s="41"/>
      <c r="L134" s="41"/>
      <c r="M134" s="41"/>
      <c r="N134" s="41"/>
      <c r="O134" s="41"/>
      <c r="P134" s="36"/>
      <c r="Q134" s="36"/>
      <c r="R134" s="43"/>
    </row>
    <row r="135" spans="1:18" s="63" customFormat="1" ht="27" customHeight="1" x14ac:dyDescent="0.25">
      <c r="A135" s="66"/>
      <c r="B135" s="659" t="s">
        <v>361</v>
      </c>
      <c r="C135" s="660"/>
      <c r="D135" s="65"/>
      <c r="E135" s="666" t="s">
        <v>366</v>
      </c>
      <c r="F135" s="666"/>
      <c r="G135" s="666"/>
      <c r="H135" s="256"/>
      <c r="I135" s="234" t="s">
        <v>164</v>
      </c>
      <c r="J135" s="256"/>
      <c r="K135" s="234" t="s">
        <v>155</v>
      </c>
      <c r="L135" s="36"/>
      <c r="M135" s="41"/>
      <c r="N135" s="41"/>
      <c r="O135" s="41"/>
      <c r="P135" s="36"/>
      <c r="Q135" s="36"/>
      <c r="R135" s="43"/>
    </row>
    <row r="136" spans="1:18" s="63" customFormat="1" ht="15" customHeight="1" x14ac:dyDescent="0.25">
      <c r="A136" s="66"/>
      <c r="B136" s="661"/>
      <c r="C136" s="662"/>
      <c r="D136" s="65"/>
      <c r="E136" s="528"/>
      <c r="F136" s="41"/>
      <c r="G136" s="41"/>
      <c r="H136" s="41"/>
      <c r="I136" s="41"/>
      <c r="J136" s="41"/>
      <c r="K136" s="36"/>
      <c r="L136" s="36"/>
      <c r="M136" s="41"/>
      <c r="N136" s="41"/>
      <c r="O136" s="41"/>
      <c r="P136" s="36"/>
      <c r="Q136" s="36"/>
      <c r="R136" s="43"/>
    </row>
    <row r="137" spans="1:18" s="63" customFormat="1" ht="120" customHeight="1" thickBot="1" x14ac:dyDescent="0.3">
      <c r="A137" s="66"/>
      <c r="B137" s="663"/>
      <c r="C137" s="664"/>
      <c r="D137" s="65"/>
      <c r="E137" s="655" t="s">
        <v>331</v>
      </c>
      <c r="F137" s="655"/>
      <c r="G137" s="655"/>
      <c r="H137" s="615"/>
      <c r="I137" s="616"/>
      <c r="J137" s="616"/>
      <c r="K137" s="616"/>
      <c r="L137" s="616"/>
      <c r="M137" s="616"/>
      <c r="N137" s="616"/>
      <c r="O137" s="616"/>
      <c r="P137" s="616"/>
      <c r="Q137" s="617"/>
      <c r="R137" s="43"/>
    </row>
    <row r="138" spans="1:18" s="63" customFormat="1" ht="15" customHeight="1" thickBot="1" x14ac:dyDescent="0.3">
      <c r="A138" s="66"/>
      <c r="B138" s="235"/>
      <c r="C138" s="235"/>
      <c r="D138" s="235"/>
      <c r="E138" s="235"/>
      <c r="F138" s="41"/>
      <c r="G138" s="41"/>
      <c r="H138" s="41"/>
      <c r="I138" s="41"/>
      <c r="J138" s="41"/>
      <c r="K138" s="41"/>
      <c r="L138" s="41"/>
      <c r="M138" s="41"/>
      <c r="N138" s="41"/>
      <c r="O138" s="41"/>
      <c r="P138" s="36"/>
      <c r="Q138" s="36"/>
      <c r="R138" s="43"/>
    </row>
    <row r="139" spans="1:18" s="63" customFormat="1" ht="27" customHeight="1" x14ac:dyDescent="0.25">
      <c r="A139" s="66"/>
      <c r="B139" s="659" t="s">
        <v>362</v>
      </c>
      <c r="C139" s="660"/>
      <c r="D139" s="65"/>
      <c r="E139" s="655" t="s">
        <v>334</v>
      </c>
      <c r="F139" s="655"/>
      <c r="G139" s="655"/>
      <c r="H139" s="256"/>
      <c r="I139" s="234" t="s">
        <v>164</v>
      </c>
      <c r="J139" s="256"/>
      <c r="K139" s="234" t="s">
        <v>155</v>
      </c>
      <c r="L139" s="36"/>
      <c r="M139" s="41"/>
      <c r="N139" s="41"/>
      <c r="O139" s="41"/>
      <c r="P139" s="36"/>
      <c r="Q139" s="36"/>
      <c r="R139" s="43"/>
    </row>
    <row r="140" spans="1:18" s="63" customFormat="1" ht="15" customHeight="1" x14ac:dyDescent="0.25">
      <c r="A140" s="66"/>
      <c r="B140" s="661"/>
      <c r="C140" s="662"/>
      <c r="D140" s="65"/>
      <c r="E140" s="528"/>
      <c r="F140" s="41"/>
      <c r="G140" s="41"/>
      <c r="H140" s="41"/>
      <c r="I140" s="41"/>
      <c r="J140" s="41"/>
      <c r="K140" s="36"/>
      <c r="L140" s="36"/>
      <c r="M140" s="41"/>
      <c r="N140" s="41"/>
      <c r="O140" s="41"/>
      <c r="P140" s="36"/>
      <c r="Q140" s="36"/>
      <c r="R140" s="43"/>
    </row>
    <row r="141" spans="1:18" s="63" customFormat="1" ht="120" customHeight="1" thickBot="1" x14ac:dyDescent="0.3">
      <c r="A141" s="66"/>
      <c r="B141" s="663"/>
      <c r="C141" s="664"/>
      <c r="D141" s="65"/>
      <c r="E141" s="655" t="s">
        <v>331</v>
      </c>
      <c r="F141" s="655"/>
      <c r="G141" s="655"/>
      <c r="H141" s="615"/>
      <c r="I141" s="616"/>
      <c r="J141" s="616"/>
      <c r="K141" s="616"/>
      <c r="L141" s="616"/>
      <c r="M141" s="616"/>
      <c r="N141" s="616"/>
      <c r="O141" s="616"/>
      <c r="P141" s="616"/>
      <c r="Q141" s="617"/>
      <c r="R141" s="43"/>
    </row>
    <row r="142" spans="1:18" s="63" customFormat="1" ht="15" customHeight="1" thickBot="1" x14ac:dyDescent="0.3">
      <c r="A142" s="66"/>
      <c r="B142" s="235"/>
      <c r="C142" s="235"/>
      <c r="D142" s="235"/>
      <c r="E142" s="235"/>
      <c r="F142" s="41"/>
      <c r="G142" s="41"/>
      <c r="H142" s="41"/>
      <c r="I142" s="41"/>
      <c r="J142" s="41"/>
      <c r="K142" s="41"/>
      <c r="L142" s="41"/>
      <c r="M142" s="41"/>
      <c r="N142" s="41"/>
      <c r="O142" s="41"/>
      <c r="P142" s="36"/>
      <c r="Q142" s="36"/>
      <c r="R142" s="43"/>
    </row>
    <row r="143" spans="1:18" s="63" customFormat="1" ht="45" customHeight="1" x14ac:dyDescent="0.25">
      <c r="A143" s="66"/>
      <c r="B143" s="659" t="s">
        <v>530</v>
      </c>
      <c r="C143" s="660"/>
      <c r="D143" s="65"/>
      <c r="E143" s="655" t="s">
        <v>531</v>
      </c>
      <c r="F143" s="655"/>
      <c r="G143" s="655"/>
      <c r="H143" s="256"/>
      <c r="I143" s="234" t="s">
        <v>164</v>
      </c>
      <c r="J143" s="256"/>
      <c r="K143" s="234" t="s">
        <v>155</v>
      </c>
      <c r="L143" s="36"/>
      <c r="M143" s="41"/>
      <c r="N143" s="41"/>
      <c r="O143" s="41"/>
      <c r="P143" s="36"/>
      <c r="Q143" s="36"/>
      <c r="R143" s="43"/>
    </row>
    <row r="144" spans="1:18" s="63" customFormat="1" ht="15" customHeight="1" x14ac:dyDescent="0.25">
      <c r="A144" s="66"/>
      <c r="B144" s="661"/>
      <c r="C144" s="662"/>
      <c r="D144" s="65"/>
      <c r="E144" s="528"/>
      <c r="F144" s="41"/>
      <c r="G144" s="41"/>
      <c r="H144" s="41"/>
      <c r="I144" s="41"/>
      <c r="J144" s="41"/>
      <c r="K144" s="36"/>
      <c r="L144" s="36"/>
      <c r="M144" s="41"/>
      <c r="N144" s="41"/>
      <c r="O144" s="41"/>
      <c r="P144" s="36"/>
      <c r="Q144" s="36"/>
      <c r="R144" s="43"/>
    </row>
    <row r="145" spans="1:18" s="63" customFormat="1" ht="135" customHeight="1" thickBot="1" x14ac:dyDescent="0.3">
      <c r="A145" s="66"/>
      <c r="B145" s="663"/>
      <c r="C145" s="664"/>
      <c r="D145" s="65"/>
      <c r="E145" s="655" t="s">
        <v>331</v>
      </c>
      <c r="F145" s="655"/>
      <c r="G145" s="655"/>
      <c r="H145" s="615"/>
      <c r="I145" s="616"/>
      <c r="J145" s="616"/>
      <c r="K145" s="616"/>
      <c r="L145" s="616"/>
      <c r="M145" s="616"/>
      <c r="N145" s="616"/>
      <c r="O145" s="616"/>
      <c r="P145" s="616"/>
      <c r="Q145" s="617"/>
      <c r="R145" s="43"/>
    </row>
    <row r="146" spans="1:18" s="63" customFormat="1" ht="15" customHeight="1" x14ac:dyDescent="0.25">
      <c r="A146" s="66"/>
      <c r="B146" s="235"/>
      <c r="C146" s="235"/>
      <c r="D146" s="235"/>
      <c r="E146" s="235"/>
      <c r="F146" s="41"/>
      <c r="G146" s="41"/>
      <c r="H146" s="41"/>
      <c r="I146" s="41"/>
      <c r="J146" s="41"/>
      <c r="K146" s="41"/>
      <c r="L146" s="41"/>
      <c r="M146" s="41"/>
      <c r="N146" s="41"/>
      <c r="O146" s="41"/>
      <c r="P146" s="36"/>
      <c r="Q146" s="535"/>
      <c r="R146" s="43"/>
    </row>
    <row r="147" spans="1:18" s="63" customFormat="1" ht="15" customHeight="1" thickBot="1" x14ac:dyDescent="0.3">
      <c r="A147" s="66"/>
      <c r="B147" s="235"/>
      <c r="C147" s="235"/>
      <c r="D147" s="235"/>
      <c r="E147" s="235"/>
      <c r="F147" s="41"/>
      <c r="G147" s="41"/>
      <c r="H147" s="41"/>
      <c r="I147" s="41"/>
      <c r="J147" s="41"/>
      <c r="K147" s="41"/>
      <c r="L147" s="41"/>
      <c r="M147" s="41"/>
      <c r="N147" s="41"/>
      <c r="O147" s="41"/>
      <c r="P147" s="36"/>
      <c r="Q147" s="36"/>
      <c r="R147" s="43"/>
    </row>
    <row r="148" spans="1:18" s="63" customFormat="1" ht="30" customHeight="1" thickBot="1" x14ac:dyDescent="0.3">
      <c r="A148" s="66"/>
      <c r="B148" s="188" t="s">
        <v>335</v>
      </c>
      <c r="C148" s="189"/>
      <c r="D148" s="189"/>
      <c r="E148" s="189"/>
      <c r="F148" s="190"/>
      <c r="G148" s="190"/>
      <c r="H148" s="190"/>
      <c r="I148" s="190"/>
      <c r="J148" s="190"/>
      <c r="K148" s="190"/>
      <c r="L148" s="190"/>
      <c r="M148" s="190"/>
      <c r="N148" s="190"/>
      <c r="O148" s="190"/>
      <c r="P148" s="190"/>
      <c r="Q148" s="191"/>
      <c r="R148" s="69"/>
    </row>
    <row r="149" spans="1:18" s="63" customFormat="1" ht="15" customHeight="1" x14ac:dyDescent="0.25">
      <c r="A149" s="66"/>
      <c r="B149" s="235"/>
      <c r="C149" s="235"/>
      <c r="D149" s="235"/>
      <c r="E149" s="235"/>
      <c r="F149" s="41"/>
      <c r="G149" s="41"/>
      <c r="H149" s="41"/>
      <c r="I149" s="41"/>
      <c r="J149" s="41"/>
      <c r="K149" s="41"/>
      <c r="L149" s="41"/>
      <c r="M149" s="41"/>
      <c r="N149" s="41"/>
      <c r="O149" s="41"/>
      <c r="P149" s="36"/>
      <c r="Q149" s="36"/>
      <c r="R149" s="43"/>
    </row>
    <row r="150" spans="1:18" s="63" customFormat="1" ht="24" customHeight="1" x14ac:dyDescent="0.25">
      <c r="A150" s="66"/>
      <c r="B150" s="538" t="s">
        <v>289</v>
      </c>
      <c r="C150" s="473"/>
      <c r="D150" s="473"/>
      <c r="E150" s="473"/>
      <c r="F150" s="473"/>
      <c r="G150" s="473"/>
      <c r="H150" s="473"/>
      <c r="I150" s="473"/>
      <c r="J150" s="473"/>
      <c r="K150" s="473"/>
      <c r="L150" s="473"/>
      <c r="M150" s="473"/>
      <c r="N150" s="473"/>
      <c r="O150" s="473"/>
      <c r="P150" s="473"/>
      <c r="Q150" s="473"/>
      <c r="R150" s="43"/>
    </row>
    <row r="151" spans="1:18" s="63" customFormat="1" ht="15" customHeight="1" thickBot="1" x14ac:dyDescent="0.3">
      <c r="A151" s="66"/>
      <c r="B151" s="235"/>
      <c r="C151" s="235"/>
      <c r="D151" s="235"/>
      <c r="E151" s="235"/>
      <c r="F151" s="41"/>
      <c r="G151" s="41"/>
      <c r="H151" s="41"/>
      <c r="I151" s="41"/>
      <c r="J151" s="41"/>
      <c r="K151" s="41"/>
      <c r="L151" s="41"/>
      <c r="M151" s="41"/>
      <c r="N151" s="41"/>
      <c r="O151" s="41"/>
      <c r="P151" s="36"/>
      <c r="Q151" s="36"/>
      <c r="R151" s="43"/>
    </row>
    <row r="152" spans="1:18" s="63" customFormat="1" ht="120" customHeight="1" thickBot="1" x14ac:dyDescent="0.3">
      <c r="A152" s="66"/>
      <c r="B152" s="678" t="s">
        <v>369</v>
      </c>
      <c r="C152" s="679"/>
      <c r="D152" s="65"/>
      <c r="E152" s="655" t="s">
        <v>461</v>
      </c>
      <c r="F152" s="655"/>
      <c r="G152" s="655"/>
      <c r="H152" s="615"/>
      <c r="I152" s="616"/>
      <c r="J152" s="616"/>
      <c r="K152" s="616"/>
      <c r="L152" s="616"/>
      <c r="M152" s="616"/>
      <c r="N152" s="616"/>
      <c r="O152" s="616"/>
      <c r="P152" s="616"/>
      <c r="Q152" s="617"/>
      <c r="R152" s="43"/>
    </row>
    <row r="153" spans="1:18" s="63" customFormat="1" ht="15" customHeight="1" x14ac:dyDescent="0.25">
      <c r="A153" s="66"/>
      <c r="B153" s="235"/>
      <c r="C153" s="235"/>
      <c r="D153" s="235"/>
      <c r="E153" s="235"/>
      <c r="F153" s="41"/>
      <c r="G153" s="41"/>
      <c r="H153" s="41"/>
      <c r="I153" s="41"/>
      <c r="J153" s="41"/>
      <c r="K153" s="41"/>
      <c r="L153" s="41"/>
      <c r="M153" s="41"/>
      <c r="N153" s="41"/>
      <c r="O153" s="41"/>
      <c r="P153" s="36"/>
      <c r="Q153" s="36"/>
      <c r="R153" s="43"/>
    </row>
    <row r="154" spans="1:18" s="63" customFormat="1" ht="15" customHeight="1" thickBot="1" x14ac:dyDescent="0.3">
      <c r="A154" s="66"/>
      <c r="B154" s="235"/>
      <c r="C154" s="235"/>
      <c r="D154" s="235"/>
      <c r="E154" s="235"/>
      <c r="F154" s="41"/>
      <c r="G154" s="41"/>
      <c r="H154" s="41"/>
      <c r="I154" s="41"/>
      <c r="J154" s="41"/>
      <c r="K154" s="41"/>
      <c r="L154" s="41"/>
      <c r="M154" s="41"/>
      <c r="N154" s="41"/>
      <c r="O154" s="41"/>
      <c r="P154" s="36"/>
      <c r="Q154" s="36"/>
      <c r="R154" s="43"/>
    </row>
    <row r="155" spans="1:18" s="63" customFormat="1" ht="30" customHeight="1" thickBot="1" x14ac:dyDescent="0.3">
      <c r="A155" s="66"/>
      <c r="B155" s="188" t="s">
        <v>336</v>
      </c>
      <c r="C155" s="189"/>
      <c r="D155" s="189"/>
      <c r="E155" s="189"/>
      <c r="F155" s="190"/>
      <c r="G155" s="190"/>
      <c r="H155" s="190"/>
      <c r="I155" s="190"/>
      <c r="J155" s="190"/>
      <c r="K155" s="190"/>
      <c r="L155" s="190"/>
      <c r="M155" s="190"/>
      <c r="N155" s="190"/>
      <c r="O155" s="190"/>
      <c r="P155" s="190"/>
      <c r="Q155" s="191"/>
      <c r="R155" s="69"/>
    </row>
    <row r="156" spans="1:18" s="63" customFormat="1" ht="15" customHeight="1" x14ac:dyDescent="0.25">
      <c r="A156" s="66"/>
      <c r="B156" s="235"/>
      <c r="C156" s="235"/>
      <c r="D156" s="235"/>
      <c r="E156" s="235"/>
      <c r="F156" s="41"/>
      <c r="G156" s="41"/>
      <c r="H156" s="41"/>
      <c r="I156" s="41"/>
      <c r="J156" s="41"/>
      <c r="K156" s="41"/>
      <c r="L156" s="41"/>
      <c r="M156" s="41"/>
      <c r="N156" s="41"/>
      <c r="O156" s="41"/>
      <c r="P156" s="36"/>
      <c r="Q156" s="36"/>
      <c r="R156" s="43"/>
    </row>
    <row r="157" spans="1:18" s="63" customFormat="1" ht="24" customHeight="1" x14ac:dyDescent="0.25">
      <c r="A157" s="66"/>
      <c r="B157" s="538" t="s">
        <v>289</v>
      </c>
      <c r="C157" s="473"/>
      <c r="D157" s="473"/>
      <c r="E157" s="473"/>
      <c r="F157" s="473"/>
      <c r="G157" s="473"/>
      <c r="H157" s="473"/>
      <c r="I157" s="473"/>
      <c r="J157" s="473"/>
      <c r="K157" s="473"/>
      <c r="L157" s="473"/>
      <c r="M157" s="473"/>
      <c r="N157" s="473"/>
      <c r="O157" s="473"/>
      <c r="P157" s="473"/>
      <c r="Q157" s="473"/>
      <c r="R157" s="43"/>
    </row>
    <row r="158" spans="1:18" s="63" customFormat="1" ht="15" customHeight="1" thickBot="1" x14ac:dyDescent="0.3">
      <c r="A158" s="66"/>
      <c r="B158" s="235"/>
      <c r="C158" s="235"/>
      <c r="D158" s="235"/>
      <c r="E158" s="235"/>
      <c r="F158" s="41"/>
      <c r="G158" s="41"/>
      <c r="H158" s="41"/>
      <c r="I158" s="41"/>
      <c r="J158" s="41"/>
      <c r="K158" s="41"/>
      <c r="L158" s="41"/>
      <c r="M158" s="41"/>
      <c r="N158" s="41"/>
      <c r="O158" s="41"/>
      <c r="P158" s="36"/>
      <c r="Q158" s="36"/>
      <c r="R158" s="43"/>
    </row>
    <row r="159" spans="1:18" s="63" customFormat="1" ht="21" customHeight="1" x14ac:dyDescent="0.25">
      <c r="A159" s="66"/>
      <c r="B159" s="659" t="s">
        <v>477</v>
      </c>
      <c r="C159" s="660"/>
      <c r="D159" s="65"/>
      <c r="E159" s="41" t="s">
        <v>337</v>
      </c>
      <c r="F159" s="41"/>
      <c r="G159" s="41"/>
      <c r="H159" s="256"/>
      <c r="I159" s="234" t="s">
        <v>164</v>
      </c>
      <c r="J159" s="256"/>
      <c r="K159" s="234" t="s">
        <v>155</v>
      </c>
      <c r="L159" s="36"/>
      <c r="M159" s="41"/>
      <c r="N159" s="41"/>
      <c r="O159" s="41"/>
      <c r="P159" s="36"/>
      <c r="Q159" s="36"/>
      <c r="R159" s="43"/>
    </row>
    <row r="160" spans="1:18" s="63" customFormat="1" ht="15" customHeight="1" x14ac:dyDescent="0.25">
      <c r="A160" s="66"/>
      <c r="B160" s="661"/>
      <c r="C160" s="662"/>
      <c r="D160" s="65"/>
      <c r="E160" s="528"/>
      <c r="F160" s="41"/>
      <c r="G160" s="41"/>
      <c r="H160" s="41"/>
      <c r="I160" s="41"/>
      <c r="J160" s="41"/>
      <c r="K160" s="36"/>
      <c r="L160" s="36"/>
      <c r="M160" s="41"/>
      <c r="N160" s="41"/>
      <c r="O160" s="41"/>
      <c r="P160" s="36"/>
      <c r="Q160" s="36"/>
      <c r="R160" s="43"/>
    </row>
    <row r="161" spans="1:20" s="63" customFormat="1" ht="21" customHeight="1" x14ac:dyDescent="0.25">
      <c r="A161" s="66"/>
      <c r="B161" s="661"/>
      <c r="C161" s="662"/>
      <c r="D161" s="65"/>
      <c r="E161" s="41" t="s">
        <v>487</v>
      </c>
      <c r="F161" s="41"/>
      <c r="G161" s="41"/>
      <c r="H161" s="256"/>
      <c r="I161" s="234" t="s">
        <v>164</v>
      </c>
      <c r="J161" s="256"/>
      <c r="K161" s="234" t="s">
        <v>155</v>
      </c>
      <c r="L161" s="36"/>
      <c r="M161" s="41"/>
      <c r="N161" s="41"/>
      <c r="O161" s="41"/>
      <c r="P161" s="36"/>
      <c r="Q161" s="36"/>
      <c r="R161" s="43"/>
    </row>
    <row r="162" spans="1:20" s="63" customFormat="1" ht="15" customHeight="1" x14ac:dyDescent="0.25">
      <c r="A162" s="66"/>
      <c r="B162" s="661"/>
      <c r="C162" s="662"/>
      <c r="D162" s="65"/>
      <c r="E162" s="528"/>
      <c r="F162" s="41"/>
      <c r="G162" s="41"/>
      <c r="H162" s="41"/>
      <c r="I162" s="41"/>
      <c r="J162" s="41"/>
      <c r="K162" s="36"/>
      <c r="L162" s="36"/>
      <c r="M162" s="41"/>
      <c r="N162" s="41"/>
      <c r="O162" s="41"/>
      <c r="P162" s="36"/>
      <c r="Q162" s="36"/>
      <c r="R162" s="43"/>
    </row>
    <row r="163" spans="1:20" s="63" customFormat="1" ht="140.1" customHeight="1" thickBot="1" x14ac:dyDescent="0.3">
      <c r="A163" s="66"/>
      <c r="B163" s="663"/>
      <c r="C163" s="664"/>
      <c r="D163" s="65"/>
      <c r="E163" s="675" t="s">
        <v>486</v>
      </c>
      <c r="F163" s="675"/>
      <c r="G163" s="675"/>
      <c r="H163" s="675"/>
      <c r="I163" s="675"/>
      <c r="J163" s="675"/>
      <c r="K163" s="675"/>
      <c r="L163" s="675"/>
      <c r="M163" s="675"/>
      <c r="N163" s="675"/>
      <c r="O163" s="675"/>
      <c r="P163" s="675"/>
      <c r="Q163" s="676"/>
      <c r="R163" s="43"/>
    </row>
    <row r="164" spans="1:20" s="63" customFormat="1" ht="15" customHeight="1" thickBot="1" x14ac:dyDescent="0.3">
      <c r="A164" s="66"/>
      <c r="B164" s="235"/>
      <c r="C164" s="235"/>
      <c r="D164" s="235"/>
      <c r="E164" s="235"/>
      <c r="F164" s="41"/>
      <c r="G164" s="41"/>
      <c r="H164" s="41"/>
      <c r="I164" s="41"/>
      <c r="J164" s="41"/>
      <c r="K164" s="41"/>
      <c r="L164" s="41"/>
      <c r="M164" s="41"/>
      <c r="N164" s="41"/>
      <c r="O164" s="41"/>
      <c r="P164" s="36"/>
      <c r="Q164" s="36"/>
      <c r="R164" s="43"/>
    </row>
    <row r="165" spans="1:20" s="63" customFormat="1" ht="120" customHeight="1" thickBot="1" x14ac:dyDescent="0.3">
      <c r="A165" s="66"/>
      <c r="B165" s="678" t="s">
        <v>367</v>
      </c>
      <c r="C165" s="679"/>
      <c r="D165" s="65"/>
      <c r="E165" s="655" t="s">
        <v>500</v>
      </c>
      <c r="F165" s="655"/>
      <c r="G165" s="655"/>
      <c r="H165" s="615"/>
      <c r="I165" s="616"/>
      <c r="J165" s="616"/>
      <c r="K165" s="616"/>
      <c r="L165" s="616"/>
      <c r="M165" s="616"/>
      <c r="N165" s="616"/>
      <c r="O165" s="616"/>
      <c r="P165" s="616"/>
      <c r="Q165" s="617"/>
      <c r="R165" s="43"/>
    </row>
    <row r="166" spans="1:20" s="63" customFormat="1" ht="15" customHeight="1" thickBot="1" x14ac:dyDescent="0.3">
      <c r="A166" s="66"/>
      <c r="B166" s="235"/>
      <c r="C166" s="235"/>
      <c r="D166" s="235"/>
      <c r="E166" s="235"/>
      <c r="F166" s="41"/>
      <c r="G166" s="41"/>
      <c r="H166" s="41"/>
      <c r="I166" s="41"/>
      <c r="J166" s="41"/>
      <c r="K166" s="41"/>
      <c r="L166" s="41"/>
      <c r="M166" s="41"/>
      <c r="N166" s="41"/>
      <c r="O166" s="41"/>
      <c r="P166" s="36"/>
      <c r="Q166" s="36"/>
      <c r="R166" s="43"/>
    </row>
    <row r="167" spans="1:20" s="63" customFormat="1" ht="120" customHeight="1" thickBot="1" x14ac:dyDescent="0.3">
      <c r="A167" s="66"/>
      <c r="B167" s="678" t="s">
        <v>368</v>
      </c>
      <c r="C167" s="679"/>
      <c r="D167" s="65"/>
      <c r="E167" s="655" t="s">
        <v>462</v>
      </c>
      <c r="F167" s="655"/>
      <c r="G167" s="655"/>
      <c r="H167" s="615"/>
      <c r="I167" s="616"/>
      <c r="J167" s="616"/>
      <c r="K167" s="616"/>
      <c r="L167" s="616"/>
      <c r="M167" s="616"/>
      <c r="N167" s="616"/>
      <c r="O167" s="616"/>
      <c r="P167" s="616"/>
      <c r="Q167" s="617"/>
      <c r="R167" s="43"/>
    </row>
    <row r="168" spans="1:20" s="63" customFormat="1" ht="15" customHeight="1" x14ac:dyDescent="0.25">
      <c r="A168" s="66"/>
      <c r="B168" s="65"/>
      <c r="C168" s="235"/>
      <c r="D168" s="235"/>
      <c r="E168" s="235"/>
      <c r="F168" s="41"/>
      <c r="G168" s="41"/>
      <c r="H168" s="41"/>
      <c r="I168" s="41"/>
      <c r="J168" s="41"/>
      <c r="K168" s="41"/>
      <c r="L168" s="41"/>
      <c r="M168" s="41"/>
      <c r="N168" s="41"/>
      <c r="O168" s="41"/>
      <c r="P168" s="36"/>
      <c r="Q168" s="36"/>
      <c r="R168" s="43"/>
    </row>
    <row r="169" spans="1:20" s="63" customFormat="1" ht="15" customHeight="1" x14ac:dyDescent="0.25">
      <c r="A169" s="66"/>
      <c r="B169" s="65"/>
      <c r="C169" s="235"/>
      <c r="D169" s="235"/>
      <c r="E169" s="235"/>
      <c r="F169" s="41"/>
      <c r="G169" s="41"/>
      <c r="H169" s="41"/>
      <c r="I169" s="41"/>
      <c r="J169" s="41"/>
      <c r="K169" s="41"/>
      <c r="L169" s="41"/>
      <c r="M169" s="41"/>
      <c r="N169" s="41"/>
      <c r="O169" s="41"/>
      <c r="P169" s="36"/>
      <c r="Q169" s="36"/>
      <c r="R169" s="43"/>
    </row>
    <row r="170" spans="1:20" s="63" customFormat="1" ht="21" customHeight="1" x14ac:dyDescent="0.25">
      <c r="A170" s="66"/>
      <c r="B170" s="65"/>
      <c r="C170" s="235"/>
      <c r="D170" s="235"/>
      <c r="E170" s="235"/>
      <c r="F170" s="41"/>
      <c r="G170" s="41"/>
      <c r="H170" s="41"/>
      <c r="I170" s="41"/>
      <c r="J170" s="41"/>
      <c r="K170" s="41"/>
      <c r="L170" s="41"/>
      <c r="M170" s="41"/>
      <c r="N170" s="41"/>
      <c r="O170" s="41"/>
      <c r="P170" s="36"/>
      <c r="Q170" s="36"/>
      <c r="R170" s="43"/>
    </row>
    <row r="171" spans="1:20" s="63" customFormat="1" ht="15" customHeight="1" thickBot="1" x14ac:dyDescent="0.3">
      <c r="A171" s="82"/>
      <c r="B171" s="83"/>
      <c r="C171" s="83"/>
      <c r="D171" s="83"/>
      <c r="E171" s="83"/>
      <c r="F171" s="83"/>
      <c r="G171" s="83"/>
      <c r="H171" s="83"/>
      <c r="I171" s="83"/>
      <c r="J171" s="83"/>
      <c r="K171" s="83"/>
      <c r="L171" s="83"/>
      <c r="M171" s="84"/>
      <c r="N171" s="84"/>
      <c r="O171" s="84"/>
      <c r="P171" s="83"/>
      <c r="Q171" s="83"/>
      <c r="R171" s="85"/>
    </row>
    <row r="172" spans="1:20" ht="15" x14ac:dyDescent="0.25">
      <c r="A172" s="29"/>
      <c r="B172" s="29"/>
      <c r="C172" s="29"/>
      <c r="D172" s="29"/>
      <c r="E172" s="29"/>
      <c r="F172" s="29"/>
      <c r="G172" s="29"/>
      <c r="H172" s="29"/>
      <c r="I172" s="29"/>
      <c r="J172" s="29"/>
      <c r="K172" s="29"/>
      <c r="L172" s="29"/>
      <c r="M172" s="31"/>
      <c r="N172" s="31"/>
      <c r="O172" s="31"/>
      <c r="P172" s="29"/>
      <c r="Q172" s="29"/>
      <c r="R172" s="31"/>
      <c r="S172" s="31"/>
      <c r="T172" s="31"/>
    </row>
    <row r="173" spans="1:20" ht="15" hidden="1" x14ac:dyDescent="0.25">
      <c r="A173" s="29"/>
      <c r="B173" s="29"/>
      <c r="C173" s="29"/>
      <c r="D173" s="29"/>
      <c r="E173" s="29"/>
      <c r="F173" s="29"/>
      <c r="G173" s="29"/>
      <c r="H173" s="29"/>
      <c r="I173" s="29"/>
      <c r="J173" s="29"/>
      <c r="K173" s="29"/>
      <c r="L173" s="29"/>
      <c r="M173" s="31"/>
      <c r="N173" s="31"/>
      <c r="O173" s="31"/>
      <c r="P173" s="29"/>
      <c r="Q173" s="29"/>
      <c r="R173" s="31"/>
      <c r="S173" s="31"/>
      <c r="T173" s="31"/>
    </row>
    <row r="174" spans="1:20" ht="15" hidden="1" x14ac:dyDescent="0.25">
      <c r="A174" s="29"/>
      <c r="B174" s="29"/>
      <c r="C174" s="29"/>
      <c r="D174" s="29"/>
      <c r="E174" s="29"/>
      <c r="F174" s="29"/>
      <c r="G174" s="29"/>
      <c r="H174" s="29"/>
      <c r="I174" s="29"/>
      <c r="J174" s="29"/>
      <c r="K174" s="29"/>
      <c r="L174" s="29"/>
      <c r="M174" s="31"/>
      <c r="N174" s="31"/>
      <c r="O174" s="31"/>
      <c r="P174" s="29"/>
      <c r="Q174" s="29"/>
      <c r="R174" s="31"/>
      <c r="S174" s="31"/>
      <c r="T174" s="31"/>
    </row>
    <row r="175" spans="1:20" ht="15" hidden="1" x14ac:dyDescent="0.25">
      <c r="A175" s="29"/>
      <c r="B175" s="29"/>
      <c r="C175" s="29"/>
      <c r="D175" s="29"/>
      <c r="E175" s="29"/>
      <c r="F175" s="29"/>
      <c r="G175" s="29"/>
      <c r="H175" s="29"/>
      <c r="I175" s="29"/>
      <c r="J175" s="29"/>
      <c r="K175" s="29"/>
      <c r="L175" s="29"/>
      <c r="M175" s="31"/>
      <c r="N175" s="31"/>
      <c r="O175" s="31"/>
      <c r="P175" s="29"/>
      <c r="Q175" s="29"/>
      <c r="R175" s="31"/>
      <c r="S175" s="31"/>
      <c r="T175" s="31"/>
    </row>
    <row r="176" spans="1:20" ht="15" hidden="1" x14ac:dyDescent="0.25">
      <c r="A176" s="29"/>
      <c r="B176" s="29"/>
      <c r="C176" s="29"/>
      <c r="D176" s="29"/>
      <c r="E176" s="29"/>
      <c r="F176" s="29"/>
      <c r="G176" s="29"/>
      <c r="H176" s="29"/>
      <c r="I176" s="29"/>
      <c r="J176" s="29"/>
      <c r="K176" s="29"/>
      <c r="L176" s="29"/>
      <c r="M176" s="31"/>
      <c r="N176" s="31"/>
      <c r="O176" s="31"/>
      <c r="P176" s="29"/>
      <c r="Q176" s="29"/>
      <c r="R176" s="31"/>
      <c r="S176" s="31"/>
      <c r="T176" s="31"/>
    </row>
    <row r="177" spans="1:20" ht="15" hidden="1" x14ac:dyDescent="0.25">
      <c r="A177" s="29"/>
      <c r="B177" s="29"/>
      <c r="C177" s="29"/>
      <c r="D177" s="29"/>
      <c r="E177" s="29"/>
      <c r="F177" s="29"/>
      <c r="G177" s="29"/>
      <c r="H177" s="29"/>
      <c r="I177" s="29"/>
      <c r="J177" s="29"/>
      <c r="K177" s="29"/>
      <c r="L177" s="29"/>
      <c r="M177" s="31"/>
      <c r="N177" s="31"/>
      <c r="O177" s="31"/>
      <c r="P177" s="29"/>
      <c r="Q177" s="29"/>
      <c r="R177" s="31"/>
      <c r="S177" s="31"/>
      <c r="T177" s="31"/>
    </row>
    <row r="178" spans="1:20" ht="15" hidden="1" x14ac:dyDescent="0.25">
      <c r="A178" s="29"/>
      <c r="B178" s="29"/>
      <c r="C178" s="29"/>
      <c r="D178" s="29"/>
      <c r="E178" s="29"/>
      <c r="F178" s="29"/>
      <c r="G178" s="29"/>
      <c r="H178" s="29"/>
      <c r="I178" s="29"/>
      <c r="J178" s="29"/>
      <c r="K178" s="29"/>
      <c r="L178" s="29"/>
      <c r="M178" s="31"/>
      <c r="N178" s="31"/>
      <c r="O178" s="31"/>
      <c r="P178" s="29"/>
      <c r="Q178" s="29"/>
      <c r="R178" s="31"/>
      <c r="S178" s="31"/>
      <c r="T178" s="31"/>
    </row>
    <row r="179" spans="1:20" ht="15" hidden="1" x14ac:dyDescent="0.25">
      <c r="A179" s="29"/>
      <c r="B179" s="29"/>
      <c r="C179" s="29"/>
      <c r="D179" s="29"/>
      <c r="E179" s="29"/>
      <c r="F179" s="29"/>
      <c r="G179" s="29"/>
      <c r="H179" s="29"/>
      <c r="I179" s="29"/>
      <c r="J179" s="29"/>
      <c r="K179" s="29"/>
      <c r="L179" s="29"/>
      <c r="M179" s="31"/>
      <c r="N179" s="31"/>
      <c r="O179" s="31"/>
      <c r="P179" s="29"/>
      <c r="Q179" s="29"/>
      <c r="R179" s="31"/>
      <c r="S179" s="31"/>
      <c r="T179" s="31"/>
    </row>
    <row r="180" spans="1:20" ht="15" hidden="1" x14ac:dyDescent="0.25">
      <c r="A180" s="29"/>
      <c r="B180" s="29"/>
      <c r="C180" s="29"/>
      <c r="D180" s="29"/>
      <c r="E180" s="29"/>
      <c r="F180" s="29"/>
      <c r="G180" s="29"/>
      <c r="H180" s="29"/>
      <c r="I180" s="29"/>
      <c r="J180" s="29"/>
      <c r="K180" s="29"/>
      <c r="L180" s="29"/>
      <c r="M180" s="31"/>
      <c r="N180" s="31"/>
      <c r="O180" s="31"/>
      <c r="P180" s="29"/>
      <c r="Q180" s="29"/>
      <c r="R180" s="31"/>
      <c r="S180" s="31"/>
      <c r="T180" s="31"/>
    </row>
    <row r="181" spans="1:20" ht="15" hidden="1" x14ac:dyDescent="0.25">
      <c r="A181" s="29"/>
      <c r="B181" s="29"/>
      <c r="C181" s="29"/>
      <c r="D181" s="29"/>
      <c r="E181" s="29"/>
      <c r="F181" s="29"/>
      <c r="G181" s="29"/>
      <c r="H181" s="29"/>
      <c r="I181" s="29"/>
      <c r="J181" s="29"/>
      <c r="K181" s="29"/>
      <c r="L181" s="29"/>
      <c r="M181" s="31"/>
      <c r="N181" s="31"/>
      <c r="O181" s="31"/>
      <c r="P181" s="29"/>
      <c r="Q181" s="29"/>
      <c r="R181" s="31"/>
      <c r="S181" s="31"/>
      <c r="T181" s="31"/>
    </row>
    <row r="182" spans="1:20" ht="15" hidden="1" x14ac:dyDescent="0.25">
      <c r="A182" s="29"/>
      <c r="B182" s="29"/>
      <c r="C182" s="29"/>
      <c r="D182" s="29"/>
      <c r="E182" s="29"/>
      <c r="F182" s="29"/>
      <c r="G182" s="29"/>
      <c r="H182" s="29"/>
      <c r="I182" s="29"/>
      <c r="J182" s="29"/>
      <c r="K182" s="29"/>
      <c r="L182" s="29"/>
      <c r="M182" s="31"/>
      <c r="N182" s="31"/>
      <c r="O182" s="31"/>
      <c r="P182" s="29"/>
      <c r="Q182" s="29"/>
      <c r="R182" s="31"/>
      <c r="S182" s="31"/>
      <c r="T182" s="31"/>
    </row>
    <row r="183" spans="1:20" ht="15" hidden="1" x14ac:dyDescent="0.25">
      <c r="A183" s="29"/>
      <c r="B183" s="29"/>
      <c r="C183" s="29"/>
      <c r="D183" s="29"/>
      <c r="E183" s="29"/>
      <c r="F183" s="29"/>
      <c r="G183" s="29"/>
      <c r="H183" s="29"/>
      <c r="I183" s="29"/>
      <c r="J183" s="29"/>
      <c r="K183" s="29"/>
      <c r="L183" s="29"/>
      <c r="M183" s="31"/>
      <c r="N183" s="31"/>
      <c r="O183" s="31"/>
      <c r="P183" s="29"/>
      <c r="Q183" s="29"/>
      <c r="R183" s="31"/>
      <c r="S183" s="31"/>
      <c r="T183" s="31"/>
    </row>
    <row r="184" spans="1:20" ht="15" hidden="1" x14ac:dyDescent="0.25">
      <c r="A184" s="29"/>
      <c r="B184" s="29"/>
      <c r="C184" s="29"/>
      <c r="D184" s="29"/>
      <c r="E184" s="29"/>
      <c r="F184" s="29"/>
      <c r="G184" s="29"/>
      <c r="H184" s="29"/>
      <c r="I184" s="29"/>
      <c r="J184" s="29"/>
      <c r="K184" s="29"/>
      <c r="L184" s="29"/>
      <c r="M184" s="31"/>
      <c r="N184" s="31"/>
      <c r="O184" s="31"/>
      <c r="P184" s="29"/>
      <c r="Q184" s="29"/>
      <c r="R184" s="31"/>
      <c r="S184" s="31"/>
      <c r="T184" s="31"/>
    </row>
    <row r="185" spans="1:20" ht="15" hidden="1" x14ac:dyDescent="0.25">
      <c r="A185" s="29"/>
      <c r="B185" s="29"/>
      <c r="C185" s="29"/>
      <c r="D185" s="29"/>
      <c r="E185" s="29"/>
      <c r="F185" s="29"/>
      <c r="G185" s="29"/>
      <c r="H185" s="29"/>
      <c r="I185" s="29"/>
      <c r="J185" s="29"/>
      <c r="K185" s="29"/>
      <c r="L185" s="29"/>
      <c r="M185" s="31"/>
      <c r="N185" s="31"/>
      <c r="O185" s="31"/>
      <c r="P185" s="29"/>
      <c r="Q185" s="29"/>
      <c r="R185" s="31"/>
      <c r="S185" s="31"/>
      <c r="T185" s="31"/>
    </row>
    <row r="186" spans="1:20" ht="15" hidden="1" x14ac:dyDescent="0.25">
      <c r="A186" s="29"/>
      <c r="B186" s="29"/>
      <c r="C186" s="29"/>
      <c r="D186" s="29"/>
      <c r="E186" s="29"/>
      <c r="F186" s="29"/>
      <c r="G186" s="29"/>
      <c r="H186" s="29"/>
      <c r="I186" s="29"/>
      <c r="J186" s="29"/>
      <c r="K186" s="29"/>
      <c r="L186" s="29"/>
      <c r="M186" s="31"/>
      <c r="N186" s="31"/>
      <c r="O186" s="31"/>
      <c r="P186" s="29"/>
      <c r="Q186" s="29"/>
      <c r="R186" s="31"/>
      <c r="S186" s="31"/>
      <c r="T186" s="31"/>
    </row>
    <row r="187" spans="1:20" ht="15" hidden="1" x14ac:dyDescent="0.25">
      <c r="A187" s="29"/>
      <c r="B187" s="29"/>
      <c r="C187" s="29"/>
      <c r="D187" s="29"/>
      <c r="E187" s="29"/>
      <c r="F187" s="29"/>
      <c r="G187" s="29"/>
      <c r="H187" s="29"/>
      <c r="I187" s="29"/>
      <c r="J187" s="29"/>
      <c r="K187" s="29"/>
      <c r="L187" s="29"/>
      <c r="M187" s="31"/>
      <c r="N187" s="31"/>
      <c r="O187" s="31"/>
      <c r="P187" s="29"/>
      <c r="Q187" s="29"/>
      <c r="R187" s="31"/>
      <c r="S187" s="31"/>
      <c r="T187" s="31"/>
    </row>
    <row r="188" spans="1:20" ht="15" hidden="1" x14ac:dyDescent="0.25">
      <c r="A188" s="29"/>
      <c r="B188" s="29"/>
      <c r="C188" s="29"/>
      <c r="D188" s="29"/>
      <c r="E188" s="29"/>
      <c r="F188" s="29"/>
      <c r="G188" s="29"/>
      <c r="H188" s="29"/>
      <c r="I188" s="29"/>
      <c r="J188" s="29"/>
      <c r="K188" s="29"/>
      <c r="L188" s="29"/>
      <c r="M188" s="31"/>
      <c r="N188" s="31"/>
      <c r="O188" s="31"/>
      <c r="P188" s="29"/>
      <c r="Q188" s="29"/>
      <c r="R188" s="31"/>
      <c r="S188" s="31"/>
      <c r="T188" s="31"/>
    </row>
    <row r="189" spans="1:20" ht="15" hidden="1" x14ac:dyDescent="0.25">
      <c r="A189" s="29"/>
      <c r="B189" s="29"/>
      <c r="C189" s="29"/>
      <c r="D189" s="29"/>
      <c r="E189" s="29"/>
      <c r="F189" s="29"/>
      <c r="G189" s="29"/>
      <c r="H189" s="29"/>
      <c r="I189" s="29"/>
      <c r="J189" s="29"/>
      <c r="K189" s="29"/>
      <c r="L189" s="29"/>
      <c r="M189" s="31"/>
      <c r="N189" s="31"/>
      <c r="O189" s="31"/>
      <c r="P189" s="29"/>
      <c r="Q189" s="29"/>
      <c r="R189" s="31"/>
      <c r="S189" s="31"/>
      <c r="T189" s="31"/>
    </row>
    <row r="190" spans="1:20" ht="15" hidden="1" x14ac:dyDescent="0.25">
      <c r="A190" s="29"/>
      <c r="B190" s="29"/>
      <c r="C190" s="29"/>
      <c r="D190" s="29"/>
      <c r="E190" s="29"/>
      <c r="F190" s="29"/>
      <c r="G190" s="29"/>
      <c r="H190" s="29"/>
      <c r="I190" s="29"/>
      <c r="J190" s="29"/>
      <c r="K190" s="29"/>
      <c r="L190" s="29"/>
      <c r="P190" s="29"/>
      <c r="Q190" s="29"/>
    </row>
    <row r="191" spans="1:20" ht="15" hidden="1" x14ac:dyDescent="0.25">
      <c r="A191" s="29"/>
      <c r="B191" s="29"/>
      <c r="C191" s="29"/>
      <c r="D191" s="29"/>
      <c r="E191" s="29"/>
      <c r="F191" s="29"/>
      <c r="G191" s="29"/>
      <c r="H191" s="29"/>
      <c r="I191" s="29"/>
      <c r="J191" s="29"/>
      <c r="K191" s="29"/>
      <c r="L191" s="29"/>
      <c r="P191" s="29"/>
      <c r="Q191" s="29"/>
    </row>
    <row r="192" spans="1:20" ht="15" hidden="1" x14ac:dyDescent="0.25">
      <c r="A192" s="29"/>
      <c r="B192" s="29"/>
      <c r="C192" s="29"/>
      <c r="D192" s="29"/>
      <c r="E192" s="29"/>
      <c r="F192" s="29"/>
      <c r="G192" s="29"/>
      <c r="H192" s="29"/>
      <c r="I192" s="29"/>
      <c r="J192" s="29"/>
      <c r="K192" s="29"/>
      <c r="L192" s="29"/>
      <c r="P192" s="29"/>
      <c r="Q192" s="29"/>
    </row>
    <row r="193" spans="1:17" ht="15" hidden="1" x14ac:dyDescent="0.25">
      <c r="A193" s="29"/>
      <c r="B193" s="29"/>
      <c r="C193" s="29"/>
      <c r="D193" s="29"/>
      <c r="E193" s="29"/>
      <c r="F193" s="29"/>
      <c r="G193" s="29"/>
      <c r="H193" s="29"/>
      <c r="I193" s="29"/>
      <c r="J193" s="29"/>
      <c r="K193" s="29"/>
      <c r="L193" s="29"/>
      <c r="P193" s="29"/>
      <c r="Q193" s="29"/>
    </row>
    <row r="194" spans="1:17" ht="15" hidden="1" x14ac:dyDescent="0.25">
      <c r="A194" s="29"/>
      <c r="B194" s="29"/>
      <c r="C194" s="29"/>
      <c r="D194" s="29"/>
      <c r="E194" s="29"/>
      <c r="F194" s="29"/>
      <c r="G194" s="29"/>
      <c r="H194" s="29"/>
      <c r="I194" s="29"/>
      <c r="J194" s="29"/>
      <c r="K194" s="29"/>
      <c r="L194" s="29"/>
      <c r="P194" s="29"/>
      <c r="Q194" s="29"/>
    </row>
    <row r="195" spans="1:17" ht="15" hidden="1" x14ac:dyDescent="0.25">
      <c r="A195" s="29"/>
      <c r="B195" s="29"/>
      <c r="C195" s="29"/>
      <c r="D195" s="29"/>
      <c r="E195" s="29"/>
      <c r="F195" s="29"/>
      <c r="G195" s="29"/>
      <c r="H195" s="29"/>
      <c r="I195" s="29"/>
      <c r="J195" s="29"/>
      <c r="K195" s="29"/>
      <c r="L195" s="29"/>
      <c r="P195" s="29"/>
      <c r="Q195" s="29"/>
    </row>
    <row r="196" spans="1:17" ht="15" hidden="1" x14ac:dyDescent="0.25">
      <c r="A196" s="29"/>
      <c r="B196" s="29"/>
      <c r="C196" s="29"/>
      <c r="D196" s="29"/>
      <c r="E196" s="29"/>
      <c r="F196" s="29"/>
      <c r="G196" s="29"/>
      <c r="H196" s="29"/>
      <c r="I196" s="29"/>
      <c r="J196" s="29"/>
      <c r="K196" s="29"/>
      <c r="L196" s="29"/>
      <c r="P196" s="29"/>
      <c r="Q196" s="29"/>
    </row>
    <row r="197" spans="1:17" ht="15" hidden="1" x14ac:dyDescent="0.25">
      <c r="A197" s="29"/>
      <c r="B197" s="29"/>
      <c r="C197" s="29"/>
      <c r="D197" s="29"/>
      <c r="E197" s="29"/>
      <c r="F197" s="29"/>
      <c r="G197" s="29"/>
      <c r="H197" s="29"/>
      <c r="I197" s="29"/>
      <c r="J197" s="29"/>
      <c r="K197" s="29"/>
      <c r="L197" s="29"/>
      <c r="P197" s="29"/>
      <c r="Q197" s="29"/>
    </row>
    <row r="198" spans="1:17" ht="15" hidden="1" x14ac:dyDescent="0.25">
      <c r="A198" s="33"/>
      <c r="B198" s="33"/>
      <c r="C198" s="33"/>
      <c r="D198" s="33"/>
      <c r="E198" s="33"/>
      <c r="F198" s="33"/>
      <c r="G198" s="33"/>
      <c r="H198" s="33"/>
      <c r="I198" s="33"/>
      <c r="J198" s="33"/>
      <c r="K198" s="33"/>
      <c r="L198" s="33"/>
      <c r="P198" s="33"/>
      <c r="Q198" s="33"/>
    </row>
    <row r="199" spans="1:17" ht="15" hidden="1" x14ac:dyDescent="0.25">
      <c r="A199" s="33"/>
      <c r="B199" s="33"/>
      <c r="C199" s="33"/>
      <c r="D199" s="33"/>
      <c r="E199" s="33"/>
      <c r="F199" s="33"/>
      <c r="G199" s="33"/>
      <c r="H199" s="33"/>
      <c r="I199" s="33"/>
      <c r="J199" s="33"/>
      <c r="K199" s="33"/>
      <c r="L199" s="33"/>
      <c r="P199" s="33"/>
      <c r="Q199" s="33"/>
    </row>
    <row r="200" spans="1:17" ht="15" hidden="1" x14ac:dyDescent="0.25">
      <c r="A200" s="31"/>
      <c r="B200" s="31"/>
      <c r="C200" s="31"/>
      <c r="D200" s="31"/>
      <c r="E200" s="31"/>
      <c r="F200" s="31"/>
      <c r="G200" s="31"/>
      <c r="H200" s="31"/>
      <c r="I200" s="31"/>
      <c r="J200" s="31"/>
      <c r="K200" s="31"/>
      <c r="L200" s="31"/>
      <c r="P200" s="31"/>
      <c r="Q200" s="31"/>
    </row>
    <row r="201" spans="1:17" ht="15" hidden="1" x14ac:dyDescent="0.25">
      <c r="A201" s="31"/>
      <c r="B201" s="31"/>
      <c r="C201" s="31"/>
      <c r="D201" s="31"/>
      <c r="E201" s="31"/>
      <c r="F201" s="31"/>
      <c r="G201" s="31"/>
      <c r="H201" s="31"/>
      <c r="I201" s="31"/>
      <c r="J201" s="31"/>
      <c r="K201" s="31"/>
      <c r="L201" s="31"/>
      <c r="P201" s="31"/>
      <c r="Q201" s="31"/>
    </row>
    <row r="202" spans="1:17" ht="15" hidden="1" x14ac:dyDescent="0.25">
      <c r="A202" s="31"/>
      <c r="B202" s="31"/>
      <c r="C202" s="31"/>
      <c r="D202" s="31"/>
      <c r="E202" s="31"/>
      <c r="F202" s="31"/>
      <c r="G202" s="31"/>
      <c r="H202" s="31"/>
      <c r="I202" s="31"/>
      <c r="J202" s="31"/>
      <c r="K202" s="31"/>
      <c r="L202" s="31"/>
      <c r="P202" s="31"/>
      <c r="Q202" s="31"/>
    </row>
    <row r="203" spans="1:17" ht="15" hidden="1" x14ac:dyDescent="0.25">
      <c r="A203" s="31"/>
      <c r="B203" s="31"/>
      <c r="C203" s="31"/>
      <c r="D203" s="31"/>
      <c r="E203" s="31"/>
      <c r="F203" s="31"/>
      <c r="G203" s="31"/>
      <c r="H203" s="31"/>
      <c r="I203" s="31"/>
      <c r="J203" s="31"/>
      <c r="K203" s="31"/>
      <c r="L203" s="31"/>
      <c r="P203" s="31"/>
      <c r="Q203" s="31"/>
    </row>
    <row r="204" spans="1:17" ht="15" hidden="1" x14ac:dyDescent="0.25"/>
    <row r="205" spans="1:17" ht="15" hidden="1" x14ac:dyDescent="0.25"/>
    <row r="206" spans="1:17" ht="15" hidden="1" customHeight="1" x14ac:dyDescent="0.25"/>
    <row r="207" spans="1:17" ht="15" hidden="1" customHeight="1" x14ac:dyDescent="0.25"/>
    <row r="208" spans="1:17"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sheetData>
  <sheetProtection password="B84E" sheet="1" objects="1" scenarios="1"/>
  <mergeCells count="77">
    <mergeCell ref="E167:G167"/>
    <mergeCell ref="B165:C165"/>
    <mergeCell ref="B159:C163"/>
    <mergeCell ref="E109:Q109"/>
    <mergeCell ref="E114:G114"/>
    <mergeCell ref="H114:Q114"/>
    <mergeCell ref="B135:C137"/>
    <mergeCell ref="H131:Q131"/>
    <mergeCell ref="H133:Q133"/>
    <mergeCell ref="H137:Q137"/>
    <mergeCell ref="B143:C145"/>
    <mergeCell ref="B129:C131"/>
    <mergeCell ref="B133:C133"/>
    <mergeCell ref="B152:C152"/>
    <mergeCell ref="B21:C26"/>
    <mergeCell ref="B28:C31"/>
    <mergeCell ref="B100:C100"/>
    <mergeCell ref="B107:C107"/>
    <mergeCell ref="B109:C127"/>
    <mergeCell ref="B33:C39"/>
    <mergeCell ref="B41:C47"/>
    <mergeCell ref="B49:C51"/>
    <mergeCell ref="B92:C94"/>
    <mergeCell ref="B96:C96"/>
    <mergeCell ref="B98:C98"/>
    <mergeCell ref="B53:C76"/>
    <mergeCell ref="L68:Q68"/>
    <mergeCell ref="M9:Q13"/>
    <mergeCell ref="H152:Q152"/>
    <mergeCell ref="E116:G116"/>
    <mergeCell ref="H116:Q116"/>
    <mergeCell ref="E118:G118"/>
    <mergeCell ref="G39:K39"/>
    <mergeCell ref="E63:Q63"/>
    <mergeCell ref="E64:Q64"/>
    <mergeCell ref="H94:K94"/>
    <mergeCell ref="E92:G92"/>
    <mergeCell ref="H92:Q92"/>
    <mergeCell ref="F16:Q16"/>
    <mergeCell ref="G31:K31"/>
    <mergeCell ref="L94:Q94"/>
    <mergeCell ref="E96:G96"/>
    <mergeCell ref="E98:G98"/>
    <mergeCell ref="E165:G165"/>
    <mergeCell ref="H98:Q98"/>
    <mergeCell ref="H83:Q83"/>
    <mergeCell ref="B83:G83"/>
    <mergeCell ref="H141:Q141"/>
    <mergeCell ref="E120:G120"/>
    <mergeCell ref="E139:G139"/>
    <mergeCell ref="B85:G85"/>
    <mergeCell ref="H85:Q85"/>
    <mergeCell ref="E100:G100"/>
    <mergeCell ref="E107:G107"/>
    <mergeCell ref="H107:Q107"/>
    <mergeCell ref="H167:Q167"/>
    <mergeCell ref="B139:C141"/>
    <mergeCell ref="E110:Q110"/>
    <mergeCell ref="H118:Q118"/>
    <mergeCell ref="H120:Q120"/>
    <mergeCell ref="E137:G137"/>
    <mergeCell ref="E131:G131"/>
    <mergeCell ref="E133:G133"/>
    <mergeCell ref="E135:G135"/>
    <mergeCell ref="E129:G129"/>
    <mergeCell ref="G127:Q127"/>
    <mergeCell ref="E143:G143"/>
    <mergeCell ref="E145:G145"/>
    <mergeCell ref="E163:Q163"/>
    <mergeCell ref="H165:Q165"/>
    <mergeCell ref="B167:C167"/>
    <mergeCell ref="E152:G152"/>
    <mergeCell ref="E141:G141"/>
    <mergeCell ref="H100:Q100"/>
    <mergeCell ref="H145:Q145"/>
    <mergeCell ref="L76:Q76"/>
    <mergeCell ref="H96:Q96"/>
  </mergeCells>
  <conditionalFormatting sqref="L68">
    <cfRule type="cellIs" dxfId="11" priority="2" operator="notEqual">
      <formula>"Préciser ici"</formula>
    </cfRule>
  </conditionalFormatting>
  <conditionalFormatting sqref="L76">
    <cfRule type="cellIs" dxfId="10" priority="1" operator="notEqual">
      <formula>"Préciser ici"</formula>
    </cfRule>
  </conditionalFormatting>
  <hyperlinks>
    <hyperlink ref="G127" r:id="rId1"/>
    <hyperlink ref="E64" r:id="rId2"/>
  </hyperlinks>
  <printOptions horizontalCentered="1"/>
  <pageMargins left="0.23622047244094491" right="0.23622047244094491" top="0.74803149606299213" bottom="0.74803149606299213" header="0.31496062992125984" footer="0.31496062992125984"/>
  <pageSetup paperSize="8" scale="78" fitToHeight="0" orientation="portrait" r:id="rId3"/>
  <headerFooter>
    <oddFooter>&amp;L&amp;D&amp;C- Page &amp;P / &amp;N -
&amp;R&amp;8
&amp;Z&amp;F</oddFooter>
  </headerFooter>
  <rowBreaks count="3" manualBreakCount="3">
    <brk id="77" max="17" man="1"/>
    <brk id="107" max="15" man="1"/>
    <brk id="137" max="15" man="1"/>
  </rowBreaks>
  <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J22:J23 H22:H23 E41:E47 J61 J161 H53 J53 H122 J122 H129 H135 J135 H139 J139 J143 H159 B10:B12 E21:E26 E28:E31 E33:E39 J129 H143 J159 H161 H61 H59 J59 J66:J68 J70:J76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BG219"/>
  <sheetViews>
    <sheetView showGridLines="0" showRowColHeaders="0" zoomScaleNormal="100" zoomScaleSheetLayoutView="80" workbookViewId="0">
      <pane ySplit="5" topLeftCell="A6" activePane="bottomLeft" state="frozen"/>
      <selection pane="bottomLeft" activeCell="A6" sqref="A6"/>
    </sheetView>
  </sheetViews>
  <sheetFormatPr baseColWidth="10" defaultColWidth="0" defaultRowHeight="15" zeroHeight="1" x14ac:dyDescent="0.25"/>
  <cols>
    <col min="1" max="1" width="2.7109375" style="9" customWidth="1"/>
    <col min="2" max="2" width="3.7109375" style="9" customWidth="1"/>
    <col min="3" max="3" width="12.7109375" style="9" customWidth="1"/>
    <col min="4" max="4" width="2.7109375" style="9" customWidth="1"/>
    <col min="5" max="5" width="3.7109375" style="9" customWidth="1"/>
    <col min="6" max="6" width="30.7109375" style="9" customWidth="1"/>
    <col min="7" max="7" width="3.7109375" style="9" customWidth="1"/>
    <col min="8" max="8" width="15.7109375" style="9" customWidth="1"/>
    <col min="9" max="9" width="3.7109375" style="9" customWidth="1"/>
    <col min="10" max="12" width="18.7109375" style="9" customWidth="1"/>
    <col min="13" max="13" width="2.7109375" style="9" customWidth="1"/>
    <col min="14" max="14" width="18.7109375" style="9" customWidth="1"/>
    <col min="15" max="15" width="2.7109375" style="9" customWidth="1"/>
    <col min="16" max="16" width="18.7109375" style="9" customWidth="1"/>
    <col min="17" max="18" width="2.7109375" style="9" customWidth="1"/>
    <col min="19" max="23" width="11.42578125" style="9" hidden="1" customWidth="1"/>
    <col min="24" max="59" width="0" style="9" hidden="1" customWidth="1"/>
    <col min="60" max="16384" width="11.42578125" style="9" hidden="1"/>
  </cols>
  <sheetData>
    <row r="1" spans="1:17" s="428" customFormat="1" ht="23.25" x14ac:dyDescent="0.25">
      <c r="A1" s="335" t="str">
        <f>'1_Présentation'!$A$1</f>
        <v>Demande d’aide à l’investissement immobilier</v>
      </c>
      <c r="B1" s="441"/>
      <c r="C1" s="441"/>
      <c r="D1" s="441"/>
      <c r="E1" s="441"/>
      <c r="F1" s="441"/>
      <c r="G1" s="441"/>
      <c r="H1" s="441"/>
      <c r="I1" s="441"/>
      <c r="J1" s="441"/>
      <c r="K1" s="441"/>
      <c r="L1" s="441"/>
      <c r="M1" s="441"/>
      <c r="N1" s="441"/>
      <c r="O1" s="441"/>
      <c r="P1" s="441"/>
      <c r="Q1" s="442"/>
    </row>
    <row r="2" spans="1:17" s="432" customFormat="1" ht="21.75" thickBot="1" x14ac:dyDescent="0.3">
      <c r="A2" s="332" t="s">
        <v>489</v>
      </c>
      <c r="B2" s="443"/>
      <c r="C2" s="443"/>
      <c r="D2" s="443"/>
      <c r="E2" s="443"/>
      <c r="F2" s="443"/>
      <c r="G2" s="443"/>
      <c r="H2" s="443"/>
      <c r="I2" s="443"/>
      <c r="J2" s="443"/>
      <c r="K2" s="443"/>
      <c r="L2" s="443"/>
      <c r="M2" s="443"/>
      <c r="N2" s="443"/>
      <c r="O2" s="443"/>
      <c r="P2" s="443"/>
      <c r="Q2" s="444"/>
    </row>
    <row r="3" spans="1:17" s="63" customFormat="1" ht="6" customHeight="1" x14ac:dyDescent="0.25">
      <c r="A3" s="35"/>
      <c r="B3" s="383"/>
      <c r="C3" s="383"/>
      <c r="D3" s="383"/>
      <c r="E3" s="578"/>
      <c r="F3" s="383"/>
      <c r="G3" s="383"/>
      <c r="H3" s="383"/>
      <c r="I3" s="383"/>
      <c r="J3" s="384"/>
      <c r="K3" s="384"/>
      <c r="L3" s="384"/>
      <c r="M3" s="383"/>
      <c r="N3" s="383"/>
      <c r="O3" s="383"/>
      <c r="P3" s="383"/>
      <c r="Q3" s="385"/>
    </row>
    <row r="4" spans="1:17" s="63" customFormat="1" ht="114" customHeight="1" x14ac:dyDescent="0.25">
      <c r="A4" s="42"/>
      <c r="B4" s="36"/>
      <c r="C4" s="36"/>
      <c r="D4" s="36"/>
      <c r="E4" s="579"/>
      <c r="F4" s="36"/>
      <c r="G4" s="36"/>
      <c r="H4" s="36"/>
      <c r="I4" s="36"/>
      <c r="J4" s="41"/>
      <c r="K4" s="41"/>
      <c r="L4" s="41"/>
      <c r="M4" s="36"/>
      <c r="N4" s="36"/>
      <c r="O4" s="36"/>
      <c r="P4" s="36"/>
      <c r="Q4" s="43"/>
    </row>
    <row r="5" spans="1:17" s="63" customFormat="1" ht="6" customHeight="1" thickBot="1" x14ac:dyDescent="0.3">
      <c r="A5" s="82"/>
      <c r="B5" s="83"/>
      <c r="C5" s="83"/>
      <c r="D5" s="83"/>
      <c r="E5" s="580"/>
      <c r="F5" s="83"/>
      <c r="G5" s="83"/>
      <c r="H5" s="83"/>
      <c r="I5" s="83"/>
      <c r="J5" s="84"/>
      <c r="K5" s="84"/>
      <c r="L5" s="84"/>
      <c r="M5" s="83"/>
      <c r="N5" s="83"/>
      <c r="O5" s="83"/>
      <c r="P5" s="83"/>
      <c r="Q5" s="85"/>
    </row>
    <row r="6" spans="1:17" s="63" customFormat="1" ht="6" customHeight="1" x14ac:dyDescent="0.25">
      <c r="A6" s="463"/>
      <c r="B6" s="450"/>
      <c r="C6" s="450"/>
      <c r="D6" s="450"/>
      <c r="E6" s="450"/>
      <c r="F6" s="450"/>
      <c r="G6" s="450"/>
      <c r="H6" s="450"/>
      <c r="I6" s="450"/>
      <c r="J6" s="451"/>
      <c r="K6" s="451"/>
      <c r="L6" s="451"/>
      <c r="M6" s="450"/>
      <c r="N6" s="450"/>
      <c r="O6" s="450"/>
      <c r="P6" s="450"/>
      <c r="Q6" s="452"/>
    </row>
    <row r="7" spans="1:17" s="63" customFormat="1" ht="21" customHeight="1" x14ac:dyDescent="0.25">
      <c r="A7" s="464"/>
      <c r="B7" s="453" t="s">
        <v>313</v>
      </c>
      <c r="C7" s="453"/>
      <c r="D7" s="453"/>
      <c r="E7" s="453"/>
      <c r="F7" s="454"/>
      <c r="G7" s="454"/>
      <c r="H7" s="454"/>
      <c r="I7" s="454"/>
      <c r="J7" s="454"/>
      <c r="K7" s="454"/>
      <c r="L7" s="454"/>
      <c r="M7" s="456"/>
      <c r="N7" s="456"/>
      <c r="O7" s="456"/>
      <c r="P7" s="456"/>
      <c r="Q7" s="455"/>
    </row>
    <row r="8" spans="1:17" s="63" customFormat="1" x14ac:dyDescent="0.25">
      <c r="A8" s="464"/>
      <c r="B8" s="454"/>
      <c r="C8" s="454"/>
      <c r="D8" s="454"/>
      <c r="E8" s="454"/>
      <c r="F8" s="454"/>
      <c r="G8" s="454"/>
      <c r="H8" s="454"/>
      <c r="I8" s="454"/>
      <c r="J8" s="454"/>
      <c r="K8" s="454"/>
      <c r="L8" s="454"/>
      <c r="M8" s="456"/>
      <c r="N8" s="456"/>
      <c r="O8" s="456"/>
      <c r="P8" s="456"/>
      <c r="Q8" s="455"/>
    </row>
    <row r="9" spans="1:17" s="63" customFormat="1" ht="21" customHeight="1" x14ac:dyDescent="0.25">
      <c r="A9" s="464"/>
      <c r="B9" s="457" t="s">
        <v>299</v>
      </c>
      <c r="C9" s="457"/>
      <c r="D9" s="457"/>
      <c r="E9" s="457"/>
      <c r="F9" s="454"/>
      <c r="G9" s="454"/>
      <c r="H9" s="454"/>
      <c r="I9" s="454"/>
      <c r="J9" s="454"/>
      <c r="K9" s="618" t="s">
        <v>342</v>
      </c>
      <c r="L9" s="619"/>
      <c r="M9" s="619"/>
      <c r="N9" s="619"/>
      <c r="O9" s="619"/>
      <c r="P9" s="619"/>
      <c r="Q9" s="455"/>
    </row>
    <row r="10" spans="1:17" s="63" customFormat="1" ht="21" customHeight="1" x14ac:dyDescent="0.25">
      <c r="A10" s="464"/>
      <c r="B10" s="256"/>
      <c r="C10" s="458" t="s">
        <v>495</v>
      </c>
      <c r="D10" s="459"/>
      <c r="E10" s="459"/>
      <c r="F10" s="454"/>
      <c r="G10" s="454"/>
      <c r="H10" s="454"/>
      <c r="I10" s="454"/>
      <c r="J10" s="454"/>
      <c r="K10" s="618"/>
      <c r="L10" s="619"/>
      <c r="M10" s="619"/>
      <c r="N10" s="619"/>
      <c r="O10" s="619"/>
      <c r="P10" s="619"/>
      <c r="Q10" s="455"/>
    </row>
    <row r="11" spans="1:17" s="63" customFormat="1" ht="21" customHeight="1" x14ac:dyDescent="0.25">
      <c r="A11" s="464"/>
      <c r="B11" s="459"/>
      <c r="C11" s="458" t="s">
        <v>496</v>
      </c>
      <c r="D11" s="459"/>
      <c r="E11" s="459"/>
      <c r="F11" s="454"/>
      <c r="G11" s="454"/>
      <c r="H11" s="454"/>
      <c r="I11" s="454"/>
      <c r="J11" s="454"/>
      <c r="K11" s="618"/>
      <c r="L11" s="619"/>
      <c r="M11" s="619"/>
      <c r="N11" s="619"/>
      <c r="O11" s="619"/>
      <c r="P11" s="619"/>
      <c r="Q11" s="455"/>
    </row>
    <row r="12" spans="1:17" s="63" customFormat="1" ht="6" customHeight="1" thickBot="1" x14ac:dyDescent="0.3">
      <c r="A12" s="465"/>
      <c r="B12" s="460"/>
      <c r="C12" s="460"/>
      <c r="D12" s="460"/>
      <c r="E12" s="460"/>
      <c r="F12" s="460"/>
      <c r="G12" s="460"/>
      <c r="H12" s="460"/>
      <c r="I12" s="460"/>
      <c r="J12" s="460"/>
      <c r="K12" s="460"/>
      <c r="L12" s="460"/>
      <c r="M12" s="461"/>
      <c r="N12" s="461"/>
      <c r="O12" s="461"/>
      <c r="P12" s="461"/>
      <c r="Q12" s="462"/>
    </row>
    <row r="13" spans="1:17" s="63" customFormat="1" x14ac:dyDescent="0.25">
      <c r="A13" s="42"/>
      <c r="B13" s="41"/>
      <c r="C13" s="41"/>
      <c r="D13" s="41"/>
      <c r="E13" s="41"/>
      <c r="F13" s="41"/>
      <c r="G13" s="41"/>
      <c r="H13" s="41"/>
      <c r="I13" s="41"/>
      <c r="J13" s="41"/>
      <c r="K13" s="41"/>
      <c r="L13" s="41"/>
      <c r="M13" s="36"/>
      <c r="N13" s="36"/>
      <c r="O13" s="36"/>
      <c r="P13" s="36"/>
      <c r="Q13" s="43"/>
    </row>
    <row r="14" spans="1:17" s="63" customFormat="1" ht="18.75" customHeight="1" x14ac:dyDescent="0.25">
      <c r="A14" s="42"/>
      <c r="B14" s="41"/>
      <c r="C14" s="39"/>
      <c r="D14" s="39" t="s">
        <v>31</v>
      </c>
      <c r="E14" s="39"/>
      <c r="F14" s="693" t="str">
        <f>IF('1_Présentation'!$F$23="","",VLOOKUP('1_Présentation'!$F$15,listes!$H:$I,COLUMNS(listes!$H:$I),FALSE)&amp;" - "&amp;IF('1_Présentation'!$F$19="","",LEFT('1_Présentation'!$F$19,2)&amp;" ")&amp;IF('1_Présentation'!$F$21="","",UPPER('1_Présentation'!$F$21)&amp;" - ")&amp;IF('1_Présentation'!$F$23="","",'1_Présentation'!$F$23))</f>
        <v/>
      </c>
      <c r="G14" s="693"/>
      <c r="H14" s="693"/>
      <c r="I14" s="693"/>
      <c r="J14" s="693"/>
      <c r="K14" s="693"/>
      <c r="L14" s="693"/>
      <c r="M14" s="693"/>
      <c r="N14" s="693"/>
      <c r="O14" s="693"/>
      <c r="P14" s="693"/>
      <c r="Q14" s="43"/>
    </row>
    <row r="15" spans="1:17" s="63" customFormat="1" x14ac:dyDescent="0.25">
      <c r="A15" s="42"/>
      <c r="B15" s="41"/>
      <c r="C15" s="41"/>
      <c r="D15" s="41"/>
      <c r="E15" s="41"/>
      <c r="F15" s="41"/>
      <c r="G15" s="41"/>
      <c r="H15" s="41"/>
      <c r="I15" s="41"/>
      <c r="J15" s="41"/>
      <c r="K15" s="41"/>
      <c r="L15" s="41"/>
      <c r="M15" s="36"/>
      <c r="N15" s="36"/>
      <c r="O15" s="36"/>
      <c r="P15" s="36"/>
      <c r="Q15" s="43"/>
    </row>
    <row r="16" spans="1:17" s="63" customFormat="1" ht="15.75" thickBot="1" x14ac:dyDescent="0.3">
      <c r="A16" s="42"/>
      <c r="B16" s="41"/>
      <c r="C16" s="41"/>
      <c r="D16" s="41"/>
      <c r="E16" s="41"/>
      <c r="F16" s="41"/>
      <c r="G16" s="41"/>
      <c r="H16" s="41"/>
      <c r="I16" s="41"/>
      <c r="J16" s="41"/>
      <c r="K16" s="41"/>
      <c r="L16" s="41"/>
      <c r="M16" s="36"/>
      <c r="N16" s="36"/>
      <c r="O16" s="36"/>
      <c r="P16" s="36"/>
      <c r="Q16" s="43"/>
    </row>
    <row r="17" spans="1:17" s="63" customFormat="1" ht="30" customHeight="1" thickBot="1" x14ac:dyDescent="0.3">
      <c r="A17" s="64"/>
      <c r="B17" s="188" t="s">
        <v>311</v>
      </c>
      <c r="C17" s="189"/>
      <c r="D17" s="189"/>
      <c r="E17" s="189"/>
      <c r="F17" s="190"/>
      <c r="G17" s="190"/>
      <c r="H17" s="190"/>
      <c r="I17" s="190"/>
      <c r="J17" s="190"/>
      <c r="K17" s="190"/>
      <c r="L17" s="190"/>
      <c r="M17" s="190"/>
      <c r="N17" s="190"/>
      <c r="O17" s="190"/>
      <c r="P17" s="191"/>
      <c r="Q17" s="43"/>
    </row>
    <row r="18" spans="1:17" s="63" customFormat="1" ht="15.75" customHeight="1" x14ac:dyDescent="0.25">
      <c r="A18" s="64"/>
      <c r="B18" s="100"/>
      <c r="C18" s="100"/>
      <c r="D18" s="100"/>
      <c r="E18" s="100"/>
      <c r="F18" s="65"/>
      <c r="G18" s="65"/>
      <c r="H18" s="65"/>
      <c r="I18" s="65"/>
      <c r="J18" s="41"/>
      <c r="K18" s="41"/>
      <c r="L18" s="41"/>
      <c r="M18" s="65"/>
      <c r="N18" s="65"/>
      <c r="O18" s="65"/>
      <c r="P18" s="65"/>
      <c r="Q18" s="43"/>
    </row>
    <row r="19" spans="1:17" s="63" customFormat="1" ht="45" customHeight="1" thickBot="1" x14ac:dyDescent="0.3">
      <c r="A19" s="64"/>
      <c r="B19" s="100"/>
      <c r="C19" s="100"/>
      <c r="D19" s="100"/>
      <c r="E19" s="100"/>
      <c r="F19" s="65"/>
      <c r="G19" s="65"/>
      <c r="H19" s="65"/>
      <c r="I19" s="65"/>
      <c r="J19" s="41"/>
      <c r="K19" s="41"/>
      <c r="L19" s="41"/>
      <c r="M19" s="65"/>
      <c r="N19" s="65"/>
      <c r="O19" s="65"/>
      <c r="P19" s="65"/>
      <c r="Q19" s="43"/>
    </row>
    <row r="20" spans="1:17" s="63" customFormat="1" ht="45" customHeight="1" x14ac:dyDescent="0.25">
      <c r="A20" s="66"/>
      <c r="B20" s="659" t="s">
        <v>73</v>
      </c>
      <c r="C20" s="660"/>
      <c r="D20" s="260"/>
      <c r="E20" s="263"/>
      <c r="F20" s="36"/>
      <c r="G20" s="36"/>
      <c r="H20" s="36"/>
      <c r="I20" s="36"/>
      <c r="J20" s="36"/>
      <c r="K20" s="237" t="s">
        <v>222</v>
      </c>
      <c r="L20" s="245" t="s">
        <v>223</v>
      </c>
      <c r="M20" s="41"/>
      <c r="N20" s="524" t="s">
        <v>34</v>
      </c>
      <c r="O20" s="41"/>
      <c r="P20" s="522" t="s">
        <v>33</v>
      </c>
      <c r="Q20" s="43"/>
    </row>
    <row r="21" spans="1:17" s="63" customFormat="1" x14ac:dyDescent="0.25">
      <c r="A21" s="64"/>
      <c r="B21" s="661"/>
      <c r="C21" s="662"/>
      <c r="D21" s="260"/>
      <c r="E21" s="263"/>
      <c r="F21" s="65"/>
      <c r="G21" s="65"/>
      <c r="H21" s="65"/>
      <c r="I21" s="65"/>
      <c r="J21" s="65"/>
      <c r="K21" s="65"/>
      <c r="L21" s="41"/>
      <c r="M21" s="41"/>
      <c r="N21" s="41"/>
      <c r="O21" s="41"/>
      <c r="P21" s="41"/>
      <c r="Q21" s="43"/>
    </row>
    <row r="22" spans="1:17" s="63" customFormat="1" ht="24" customHeight="1" x14ac:dyDescent="0.25">
      <c r="A22" s="66"/>
      <c r="B22" s="661"/>
      <c r="C22" s="662"/>
      <c r="D22" s="260"/>
      <c r="E22" s="263"/>
      <c r="F22" s="41"/>
      <c r="G22" s="65"/>
      <c r="H22" s="65"/>
      <c r="I22" s="65"/>
      <c r="J22" s="67" t="s">
        <v>463</v>
      </c>
      <c r="K22" s="101"/>
      <c r="L22" s="101"/>
      <c r="M22" s="41"/>
      <c r="N22" s="41"/>
      <c r="O22" s="41"/>
      <c r="P22" s="41"/>
      <c r="Q22" s="43"/>
    </row>
    <row r="23" spans="1:17" s="63" customFormat="1" ht="24" customHeight="1" x14ac:dyDescent="0.25">
      <c r="A23" s="66"/>
      <c r="B23" s="661"/>
      <c r="C23" s="662"/>
      <c r="D23" s="584"/>
      <c r="E23" s="584"/>
      <c r="F23" s="41"/>
      <c r="G23" s="65"/>
      <c r="H23" s="65"/>
      <c r="I23" s="65"/>
      <c r="J23" s="67" t="s">
        <v>446</v>
      </c>
      <c r="K23" s="101"/>
      <c r="L23" s="101"/>
      <c r="M23" s="41"/>
      <c r="N23" s="41"/>
      <c r="O23" s="41"/>
      <c r="P23" s="41"/>
      <c r="Q23" s="43"/>
    </row>
    <row r="24" spans="1:17" s="63" customFormat="1" ht="24" customHeight="1" x14ac:dyDescent="0.25">
      <c r="A24" s="66"/>
      <c r="B24" s="661"/>
      <c r="C24" s="662"/>
      <c r="D24" s="584"/>
      <c r="E24" s="584"/>
      <c r="F24" s="41"/>
      <c r="G24" s="65"/>
      <c r="H24" s="65"/>
      <c r="I24" s="65"/>
      <c r="J24" s="67" t="s">
        <v>447</v>
      </c>
      <c r="K24" s="101"/>
      <c r="L24" s="101"/>
      <c r="M24" s="41"/>
      <c r="N24" s="41"/>
      <c r="O24" s="41"/>
      <c r="P24" s="41"/>
      <c r="Q24" s="43"/>
    </row>
    <row r="25" spans="1:17" s="63" customFormat="1" ht="24" customHeight="1" x14ac:dyDescent="0.25">
      <c r="A25" s="66"/>
      <c r="B25" s="661"/>
      <c r="C25" s="662"/>
      <c r="D25" s="584"/>
      <c r="E25" s="584"/>
      <c r="F25" s="41"/>
      <c r="G25" s="65"/>
      <c r="H25" s="65"/>
      <c r="I25" s="65"/>
      <c r="J25" s="67" t="s">
        <v>480</v>
      </c>
      <c r="K25" s="101"/>
      <c r="L25" s="101"/>
      <c r="M25" s="41"/>
      <c r="N25" s="41"/>
      <c r="O25" s="41"/>
      <c r="P25" s="41"/>
      <c r="Q25" s="43"/>
    </row>
    <row r="26" spans="1:17" s="63" customFormat="1" ht="24" customHeight="1" x14ac:dyDescent="0.25">
      <c r="A26" s="66"/>
      <c r="B26" s="661"/>
      <c r="C26" s="662"/>
      <c r="D26" s="260"/>
      <c r="E26" s="263"/>
      <c r="F26" s="41"/>
      <c r="G26" s="65"/>
      <c r="H26" s="65"/>
      <c r="I26" s="65"/>
      <c r="J26" s="67" t="s">
        <v>156</v>
      </c>
      <c r="K26" s="101"/>
      <c r="L26" s="101"/>
      <c r="M26" s="587" t="s">
        <v>448</v>
      </c>
      <c r="N26" s="588"/>
      <c r="O26" s="588"/>
      <c r="P26" s="589"/>
      <c r="Q26" s="43"/>
    </row>
    <row r="27" spans="1:17" s="63" customFormat="1" ht="24" customHeight="1" thickBot="1" x14ac:dyDescent="0.3">
      <c r="A27" s="66"/>
      <c r="B27" s="663"/>
      <c r="C27" s="664"/>
      <c r="D27" s="260"/>
      <c r="E27" s="263"/>
      <c r="F27" s="41"/>
      <c r="G27" s="65"/>
      <c r="H27" s="65"/>
      <c r="I27" s="65"/>
      <c r="J27" s="242" t="s">
        <v>464</v>
      </c>
      <c r="K27" s="241">
        <f>SUM(K22:K26)</f>
        <v>0</v>
      </c>
      <c r="L27" s="241">
        <f>SUM(L22:L26)</f>
        <v>0</v>
      </c>
      <c r="M27" s="41"/>
      <c r="N27" s="592"/>
      <c r="O27" s="41"/>
      <c r="P27" s="593">
        <f>L27+N27</f>
        <v>0</v>
      </c>
      <c r="Q27" s="43"/>
    </row>
    <row r="28" spans="1:17" s="63" customFormat="1" ht="15" customHeight="1" thickBot="1" x14ac:dyDescent="0.3">
      <c r="A28" s="66"/>
      <c r="B28" s="65"/>
      <c r="C28" s="65"/>
      <c r="D28" s="65"/>
      <c r="E28" s="65"/>
      <c r="F28" s="65"/>
      <c r="G28" s="65"/>
      <c r="H28" s="65"/>
      <c r="I28" s="65"/>
      <c r="J28" s="36"/>
      <c r="K28" s="41"/>
      <c r="L28" s="41"/>
      <c r="M28" s="41"/>
      <c r="N28" s="41"/>
      <c r="O28" s="41"/>
      <c r="P28" s="36"/>
      <c r="Q28" s="43"/>
    </row>
    <row r="29" spans="1:17" s="63" customFormat="1" ht="24" customHeight="1" x14ac:dyDescent="0.25">
      <c r="A29" s="66"/>
      <c r="B29" s="659" t="s">
        <v>153</v>
      </c>
      <c r="C29" s="660"/>
      <c r="D29" s="260"/>
      <c r="E29" s="263"/>
      <c r="F29" s="65"/>
      <c r="G29" s="65"/>
      <c r="H29" s="65"/>
      <c r="I29" s="65"/>
      <c r="J29" s="36"/>
      <c r="K29" s="36" t="s">
        <v>207</v>
      </c>
      <c r="L29" s="101"/>
      <c r="M29" s="41"/>
      <c r="N29" s="41"/>
      <c r="O29" s="41"/>
      <c r="P29" s="36"/>
      <c r="Q29" s="43"/>
    </row>
    <row r="30" spans="1:17" s="63" customFormat="1" ht="24" customHeight="1" thickBot="1" x14ac:dyDescent="0.3">
      <c r="A30" s="66"/>
      <c r="B30" s="663"/>
      <c r="C30" s="664"/>
      <c r="D30" s="260"/>
      <c r="E30" s="263"/>
      <c r="F30" s="65"/>
      <c r="G30" s="65"/>
      <c r="H30" s="65"/>
      <c r="I30" s="65"/>
      <c r="J30" s="36"/>
      <c r="K30" s="36" t="s">
        <v>208</v>
      </c>
      <c r="L30" s="101"/>
      <c r="M30" s="41"/>
      <c r="N30" s="41"/>
      <c r="O30" s="41"/>
      <c r="P30" s="36"/>
      <c r="Q30" s="43"/>
    </row>
    <row r="31" spans="1:17" s="63" customFormat="1" ht="15" customHeight="1" thickBot="1" x14ac:dyDescent="0.3">
      <c r="A31" s="66"/>
      <c r="B31" s="65"/>
      <c r="C31" s="65"/>
      <c r="D31" s="65"/>
      <c r="E31" s="65"/>
      <c r="F31" s="65"/>
      <c r="G31" s="65"/>
      <c r="H31" s="65"/>
      <c r="I31" s="65"/>
      <c r="J31" s="36"/>
      <c r="K31" s="41"/>
      <c r="L31" s="41"/>
      <c r="M31" s="41"/>
      <c r="N31" s="41"/>
      <c r="O31" s="41"/>
      <c r="P31" s="36"/>
      <c r="Q31" s="43"/>
    </row>
    <row r="32" spans="1:17" s="63" customFormat="1" ht="45" customHeight="1" x14ac:dyDescent="0.25">
      <c r="A32" s="66"/>
      <c r="B32" s="659" t="s">
        <v>72</v>
      </c>
      <c r="C32" s="660"/>
      <c r="D32" s="260"/>
      <c r="E32" s="263"/>
      <c r="F32" s="692" t="s">
        <v>513</v>
      </c>
      <c r="G32" s="692"/>
      <c r="H32" s="692"/>
      <c r="I32" s="692"/>
      <c r="J32" s="36"/>
      <c r="K32" s="36"/>
      <c r="L32" s="237" t="s">
        <v>221</v>
      </c>
      <c r="M32" s="41"/>
      <c r="N32" s="524" t="s">
        <v>34</v>
      </c>
      <c r="O32" s="41"/>
      <c r="P32" s="522" t="s">
        <v>33</v>
      </c>
      <c r="Q32" s="43"/>
    </row>
    <row r="33" spans="1:18" s="63" customFormat="1" ht="15" customHeight="1" x14ac:dyDescent="0.25">
      <c r="A33" s="66"/>
      <c r="B33" s="661"/>
      <c r="C33" s="662"/>
      <c r="D33" s="260"/>
      <c r="E33" s="263"/>
      <c r="F33" s="692"/>
      <c r="G33" s="692"/>
      <c r="H33" s="692"/>
      <c r="I33" s="692"/>
      <c r="J33" s="36"/>
      <c r="K33" s="41"/>
      <c r="L33" s="41"/>
      <c r="M33" s="41"/>
      <c r="N33" s="41"/>
      <c r="O33" s="41"/>
      <c r="P33" s="36"/>
      <c r="Q33" s="43"/>
    </row>
    <row r="34" spans="1:18" s="63" customFormat="1" ht="24" customHeight="1" x14ac:dyDescent="0.25">
      <c r="A34" s="66"/>
      <c r="B34" s="661"/>
      <c r="C34" s="662"/>
      <c r="D34" s="260"/>
      <c r="E34" s="263"/>
      <c r="F34" s="692"/>
      <c r="G34" s="692"/>
      <c r="H34" s="692"/>
      <c r="I34" s="692"/>
      <c r="J34" s="36"/>
      <c r="K34" s="36" t="s">
        <v>74</v>
      </c>
      <c r="L34" s="102"/>
      <c r="M34" s="41"/>
      <c r="N34" s="103"/>
      <c r="O34" s="41"/>
      <c r="P34" s="523">
        <f>L34+N34</f>
        <v>0</v>
      </c>
      <c r="Q34" s="43"/>
    </row>
    <row r="35" spans="1:18" s="63" customFormat="1" ht="24" customHeight="1" x14ac:dyDescent="0.25">
      <c r="A35" s="66"/>
      <c r="B35" s="661"/>
      <c r="C35" s="662"/>
      <c r="D35" s="260"/>
      <c r="E35" s="263"/>
      <c r="F35" s="692"/>
      <c r="G35" s="692"/>
      <c r="H35" s="692"/>
      <c r="I35" s="692"/>
      <c r="J35" s="36"/>
      <c r="K35" s="41"/>
      <c r="L35" s="41"/>
      <c r="M35" s="41"/>
      <c r="N35" s="36"/>
      <c r="O35" s="41"/>
      <c r="P35" s="36"/>
      <c r="Q35" s="43"/>
    </row>
    <row r="36" spans="1:18" s="63" customFormat="1" ht="24" customHeight="1" thickBot="1" x14ac:dyDescent="0.3">
      <c r="A36" s="66"/>
      <c r="B36" s="663"/>
      <c r="C36" s="664"/>
      <c r="D36" s="260"/>
      <c r="E36" s="263"/>
      <c r="F36" s="692"/>
      <c r="G36" s="692"/>
      <c r="H36" s="692"/>
      <c r="I36" s="692"/>
      <c r="J36" s="694" t="s">
        <v>518</v>
      </c>
      <c r="K36" s="695"/>
      <c r="L36" s="153" t="str">
        <f>IF(L27=0,"",L34/L27)</f>
        <v/>
      </c>
      <c r="M36" s="41"/>
      <c r="N36" s="36"/>
      <c r="O36" s="41"/>
      <c r="P36" s="36"/>
      <c r="Q36" s="43"/>
    </row>
    <row r="37" spans="1:18" s="63" customFormat="1" ht="15" customHeight="1" x14ac:dyDescent="0.25">
      <c r="A37" s="66"/>
      <c r="B37" s="65"/>
      <c r="C37" s="65"/>
      <c r="D37" s="65"/>
      <c r="E37" s="65"/>
      <c r="F37" s="36"/>
      <c r="G37" s="36"/>
      <c r="H37" s="36"/>
      <c r="I37" s="36"/>
      <c r="J37" s="41"/>
      <c r="K37" s="41"/>
      <c r="L37" s="41"/>
      <c r="M37" s="36"/>
      <c r="N37" s="36"/>
      <c r="O37" s="41"/>
      <c r="P37" s="36"/>
      <c r="Q37" s="43"/>
    </row>
    <row r="38" spans="1:18" s="63" customFormat="1" ht="15" customHeight="1" thickBot="1" x14ac:dyDescent="0.3">
      <c r="A38" s="66"/>
      <c r="B38" s="65"/>
      <c r="C38" s="65"/>
      <c r="D38" s="65"/>
      <c r="E38" s="65"/>
      <c r="F38" s="36"/>
      <c r="G38" s="36"/>
      <c r="H38" s="36"/>
      <c r="I38" s="36"/>
      <c r="J38" s="41"/>
      <c r="K38" s="41"/>
      <c r="L38" s="41"/>
      <c r="M38" s="36"/>
      <c r="N38" s="36"/>
      <c r="O38" s="36"/>
      <c r="P38" s="36"/>
      <c r="Q38" s="43"/>
    </row>
    <row r="39" spans="1:18" s="63" customFormat="1" ht="30" customHeight="1" thickBot="1" x14ac:dyDescent="0.3">
      <c r="A39" s="64"/>
      <c r="B39" s="188" t="s">
        <v>312</v>
      </c>
      <c r="C39" s="189"/>
      <c r="D39" s="189"/>
      <c r="E39" s="189"/>
      <c r="F39" s="190"/>
      <c r="G39" s="190"/>
      <c r="H39" s="190"/>
      <c r="I39" s="190"/>
      <c r="J39" s="190"/>
      <c r="K39" s="190"/>
      <c r="L39" s="190"/>
      <c r="M39" s="190"/>
      <c r="N39" s="190"/>
      <c r="O39" s="190"/>
      <c r="P39" s="191"/>
      <c r="Q39" s="43"/>
    </row>
    <row r="40" spans="1:18" s="63" customFormat="1" ht="15" customHeight="1" x14ac:dyDescent="0.25">
      <c r="A40" s="66"/>
      <c r="B40" s="65"/>
      <c r="C40" s="65"/>
      <c r="D40" s="65"/>
      <c r="E40" s="65"/>
      <c r="F40" s="41"/>
      <c r="G40" s="41"/>
      <c r="H40" s="41"/>
      <c r="I40" s="41"/>
      <c r="J40" s="41"/>
      <c r="K40" s="41"/>
      <c r="L40" s="41"/>
      <c r="M40" s="36"/>
      <c r="N40" s="36"/>
      <c r="O40" s="36"/>
      <c r="P40" s="36"/>
      <c r="Q40" s="43"/>
    </row>
    <row r="41" spans="1:18" s="63" customFormat="1" ht="21" customHeight="1" x14ac:dyDescent="0.25">
      <c r="A41" s="66"/>
      <c r="B41" s="65"/>
      <c r="C41" s="65"/>
      <c r="D41" s="65"/>
      <c r="E41" s="65"/>
      <c r="F41" s="41"/>
      <c r="G41" s="41"/>
      <c r="H41" s="89" t="s">
        <v>40</v>
      </c>
      <c r="I41" s="90"/>
      <c r="J41" s="90"/>
      <c r="K41" s="90"/>
      <c r="L41" s="91"/>
      <c r="M41" s="36"/>
      <c r="N41" s="710" t="s">
        <v>41</v>
      </c>
      <c r="O41" s="41"/>
      <c r="P41" s="711" t="s">
        <v>35</v>
      </c>
      <c r="Q41" s="43"/>
    </row>
    <row r="42" spans="1:18" s="63" customFormat="1" ht="45" customHeight="1" x14ac:dyDescent="0.25">
      <c r="A42" s="66"/>
      <c r="B42" s="65"/>
      <c r="C42" s="65"/>
      <c r="D42" s="65"/>
      <c r="E42" s="41"/>
      <c r="F42" s="41"/>
      <c r="G42" s="41"/>
      <c r="H42" s="712" t="s">
        <v>5</v>
      </c>
      <c r="I42" s="713"/>
      <c r="J42" s="115" t="s">
        <v>6</v>
      </c>
      <c r="K42" s="115" t="s">
        <v>30</v>
      </c>
      <c r="L42" s="93" t="s">
        <v>40</v>
      </c>
      <c r="M42" s="36"/>
      <c r="N42" s="710"/>
      <c r="O42" s="41"/>
      <c r="P42" s="711"/>
      <c r="Q42" s="43"/>
    </row>
    <row r="43" spans="1:18" s="63" customFormat="1" ht="15" customHeight="1" thickBot="1" x14ac:dyDescent="0.3">
      <c r="A43" s="66"/>
      <c r="B43" s="65"/>
      <c r="C43" s="65"/>
      <c r="D43" s="65"/>
      <c r="E43" s="41"/>
      <c r="F43" s="41"/>
      <c r="G43" s="41"/>
      <c r="H43" s="41"/>
      <c r="I43" s="41"/>
      <c r="J43" s="41"/>
      <c r="K43" s="41"/>
      <c r="L43" s="41"/>
      <c r="M43" s="36"/>
      <c r="N43" s="41"/>
      <c r="O43" s="41"/>
      <c r="P43" s="36"/>
      <c r="Q43" s="43"/>
    </row>
    <row r="44" spans="1:18" s="63" customFormat="1" ht="30" customHeight="1" x14ac:dyDescent="0.25">
      <c r="A44" s="42"/>
      <c r="B44" s="659" t="s">
        <v>71</v>
      </c>
      <c r="C44" s="660"/>
      <c r="D44" s="584"/>
      <c r="E44" s="586"/>
      <c r="F44" s="586"/>
      <c r="G44" s="67" t="s">
        <v>463</v>
      </c>
      <c r="H44" s="714"/>
      <c r="I44" s="715"/>
      <c r="J44" s="92"/>
      <c r="K44" s="92"/>
      <c r="L44" s="99">
        <f t="shared" ref="L44:L49" si="0">H44+J44+K44</f>
        <v>0</v>
      </c>
      <c r="M44" s="36"/>
      <c r="N44" s="92"/>
      <c r="O44" s="41"/>
      <c r="P44" s="36"/>
      <c r="Q44" s="43"/>
      <c r="R44" s="81"/>
    </row>
    <row r="45" spans="1:18" s="63" customFormat="1" ht="30" customHeight="1" x14ac:dyDescent="0.25">
      <c r="A45" s="42"/>
      <c r="B45" s="661"/>
      <c r="C45" s="662"/>
      <c r="D45" s="260"/>
      <c r="E45" s="585"/>
      <c r="F45" s="585"/>
      <c r="G45" s="67" t="s">
        <v>446</v>
      </c>
      <c r="H45" s="714"/>
      <c r="I45" s="715"/>
      <c r="J45" s="92"/>
      <c r="K45" s="92"/>
      <c r="L45" s="99">
        <f t="shared" si="0"/>
        <v>0</v>
      </c>
      <c r="M45" s="36"/>
      <c r="N45" s="92"/>
      <c r="O45" s="41"/>
      <c r="P45" s="36"/>
      <c r="Q45" s="43"/>
      <c r="R45" s="238"/>
    </row>
    <row r="46" spans="1:18" s="63" customFormat="1" ht="30" customHeight="1" x14ac:dyDescent="0.25">
      <c r="A46" s="42"/>
      <c r="B46" s="661"/>
      <c r="C46" s="662"/>
      <c r="D46" s="584"/>
      <c r="E46" s="586"/>
      <c r="F46" s="586"/>
      <c r="G46" s="67" t="s">
        <v>447</v>
      </c>
      <c r="H46" s="714"/>
      <c r="I46" s="715"/>
      <c r="J46" s="92"/>
      <c r="K46" s="92"/>
      <c r="L46" s="99">
        <f t="shared" si="0"/>
        <v>0</v>
      </c>
      <c r="M46" s="36"/>
      <c r="N46" s="92"/>
      <c r="O46" s="41"/>
      <c r="P46" s="36"/>
      <c r="Q46" s="43"/>
      <c r="R46" s="238"/>
    </row>
    <row r="47" spans="1:18" s="63" customFormat="1" ht="30" customHeight="1" x14ac:dyDescent="0.25">
      <c r="A47" s="42"/>
      <c r="B47" s="661"/>
      <c r="C47" s="662"/>
      <c r="D47" s="584"/>
      <c r="E47" s="586"/>
      <c r="F47" s="586"/>
      <c r="G47" s="67" t="s">
        <v>480</v>
      </c>
      <c r="H47" s="714"/>
      <c r="I47" s="715"/>
      <c r="J47" s="92"/>
      <c r="K47" s="92"/>
      <c r="L47" s="99">
        <f t="shared" si="0"/>
        <v>0</v>
      </c>
      <c r="M47" s="36"/>
      <c r="N47" s="92"/>
      <c r="O47" s="41"/>
      <c r="P47" s="36"/>
      <c r="Q47" s="43"/>
      <c r="R47" s="238"/>
    </row>
    <row r="48" spans="1:18" s="63" customFormat="1" ht="30" customHeight="1" x14ac:dyDescent="0.25">
      <c r="A48" s="42"/>
      <c r="B48" s="661"/>
      <c r="C48" s="662"/>
      <c r="D48" s="260"/>
      <c r="E48" s="585"/>
      <c r="F48" s="585"/>
      <c r="G48" s="67" t="s">
        <v>156</v>
      </c>
      <c r="H48" s="714"/>
      <c r="I48" s="715"/>
      <c r="J48" s="92"/>
      <c r="K48" s="92"/>
      <c r="L48" s="99">
        <f t="shared" si="0"/>
        <v>0</v>
      </c>
      <c r="M48" s="36"/>
      <c r="N48" s="92"/>
      <c r="O48" s="41"/>
      <c r="P48" s="36"/>
      <c r="Q48" s="43"/>
      <c r="R48" s="238"/>
    </row>
    <row r="49" spans="1:21" s="63" customFormat="1" ht="30" customHeight="1" x14ac:dyDescent="0.25">
      <c r="A49" s="42"/>
      <c r="B49" s="661"/>
      <c r="C49" s="662"/>
      <c r="D49" s="260"/>
      <c r="E49" s="701" t="s">
        <v>465</v>
      </c>
      <c r="F49" s="701"/>
      <c r="G49" s="702"/>
      <c r="H49" s="716">
        <f>SUM(H44:I48)</f>
        <v>0</v>
      </c>
      <c r="I49" s="717"/>
      <c r="J49" s="239">
        <f>SUM(J44:J48)</f>
        <v>0</v>
      </c>
      <c r="K49" s="239">
        <f>SUM(K44:K48)</f>
        <v>0</v>
      </c>
      <c r="L49" s="240">
        <f t="shared" si="0"/>
        <v>0</v>
      </c>
      <c r="M49" s="36"/>
      <c r="N49" s="92"/>
      <c r="O49" s="41"/>
      <c r="P49" s="519">
        <f>N49+L49</f>
        <v>0</v>
      </c>
      <c r="Q49" s="43"/>
      <c r="R49" s="238"/>
    </row>
    <row r="50" spans="1:21" s="63" customFormat="1" ht="30" customHeight="1" thickBot="1" x14ac:dyDescent="0.3">
      <c r="A50" s="42"/>
      <c r="B50" s="663"/>
      <c r="C50" s="664"/>
      <c r="D50" s="263"/>
      <c r="E50" s="263"/>
      <c r="F50" s="36"/>
      <c r="G50" s="36"/>
      <c r="H50" s="36"/>
      <c r="I50" s="36"/>
      <c r="J50" s="36"/>
      <c r="K50" s="36"/>
      <c r="L50" s="36"/>
      <c r="M50" s="36"/>
      <c r="N50" s="694" t="s">
        <v>466</v>
      </c>
      <c r="O50" s="695"/>
      <c r="P50" s="520">
        <f>P49-P27</f>
        <v>0</v>
      </c>
      <c r="Q50" s="43"/>
      <c r="R50" s="74"/>
      <c r="S50" s="74"/>
      <c r="T50" s="74"/>
      <c r="U50" s="74"/>
    </row>
    <row r="51" spans="1:21" s="63" customFormat="1" ht="15" customHeight="1" thickBot="1" x14ac:dyDescent="0.3">
      <c r="A51" s="66"/>
      <c r="B51" s="65"/>
      <c r="C51" s="65"/>
      <c r="D51" s="65"/>
      <c r="E51" s="65"/>
      <c r="F51" s="41"/>
      <c r="G51" s="41"/>
      <c r="H51" s="41"/>
      <c r="I51" s="41"/>
      <c r="J51" s="41"/>
      <c r="K51" s="41"/>
      <c r="L51" s="41"/>
      <c r="M51" s="36"/>
      <c r="N51" s="41"/>
      <c r="O51" s="36"/>
      <c r="P51" s="36"/>
      <c r="Q51" s="70"/>
    </row>
    <row r="52" spans="1:21" s="63" customFormat="1" ht="24" customHeight="1" thickBot="1" x14ac:dyDescent="0.3">
      <c r="A52" s="66"/>
      <c r="B52" s="678" t="s">
        <v>153</v>
      </c>
      <c r="C52" s="679"/>
      <c r="D52" s="260"/>
      <c r="E52" s="263"/>
      <c r="F52" s="41"/>
      <c r="G52" s="41"/>
      <c r="H52" s="41"/>
      <c r="I52" s="41"/>
      <c r="J52" s="41"/>
      <c r="K52" s="36" t="s">
        <v>551</v>
      </c>
      <c r="L52" s="101"/>
      <c r="M52" s="36"/>
      <c r="N52" s="41"/>
      <c r="O52" s="36"/>
      <c r="P52" s="36"/>
      <c r="Q52" s="70"/>
    </row>
    <row r="53" spans="1:21" s="63" customFormat="1" ht="15" customHeight="1" thickBot="1" x14ac:dyDescent="0.3">
      <c r="A53" s="66"/>
      <c r="B53" s="65"/>
      <c r="C53" s="65"/>
      <c r="D53" s="65"/>
      <c r="E53" s="65"/>
      <c r="F53" s="41"/>
      <c r="G53" s="41"/>
      <c r="H53" s="41"/>
      <c r="I53" s="36"/>
      <c r="J53" s="41"/>
      <c r="K53" s="41"/>
      <c r="L53" s="41"/>
      <c r="M53" s="36"/>
      <c r="N53" s="41"/>
      <c r="O53" s="36"/>
      <c r="P53" s="36"/>
      <c r="Q53" s="70"/>
    </row>
    <row r="54" spans="1:21" s="63" customFormat="1" ht="30" customHeight="1" x14ac:dyDescent="0.25">
      <c r="A54" s="42"/>
      <c r="B54" s="659" t="s">
        <v>29</v>
      </c>
      <c r="C54" s="660"/>
      <c r="D54" s="260"/>
      <c r="E54" s="700" t="s">
        <v>469</v>
      </c>
      <c r="F54" s="700"/>
      <c r="G54" s="700"/>
      <c r="H54" s="696"/>
      <c r="I54" s="697"/>
      <c r="J54" s="104"/>
      <c r="K54" s="104"/>
      <c r="L54" s="150">
        <f t="shared" ref="L54:L62" si="1">H54+J54+K54</f>
        <v>0</v>
      </c>
      <c r="M54" s="36"/>
      <c r="N54" s="703" t="s">
        <v>474</v>
      </c>
      <c r="O54" s="703"/>
      <c r="P54" s="703"/>
      <c r="Q54" s="43"/>
    </row>
    <row r="55" spans="1:21" s="63" customFormat="1" ht="45" customHeight="1" x14ac:dyDescent="0.25">
      <c r="A55" s="75"/>
      <c r="B55" s="661"/>
      <c r="C55" s="662"/>
      <c r="D55" s="591"/>
      <c r="E55" s="700" t="s">
        <v>471</v>
      </c>
      <c r="F55" s="700"/>
      <c r="G55" s="700"/>
      <c r="H55" s="696"/>
      <c r="I55" s="697"/>
      <c r="J55" s="104"/>
      <c r="K55" s="104"/>
      <c r="L55" s="150">
        <f t="shared" si="1"/>
        <v>0</v>
      </c>
      <c r="M55" s="36"/>
      <c r="N55" s="703" t="s">
        <v>481</v>
      </c>
      <c r="O55" s="703"/>
      <c r="P55" s="703"/>
      <c r="Q55" s="76"/>
      <c r="R55" s="77"/>
      <c r="S55" s="78"/>
      <c r="T55" s="73"/>
      <c r="U55" s="74"/>
    </row>
    <row r="56" spans="1:21" s="63" customFormat="1" ht="30" customHeight="1" x14ac:dyDescent="0.25">
      <c r="A56" s="75"/>
      <c r="B56" s="661"/>
      <c r="C56" s="662"/>
      <c r="D56" s="260"/>
      <c r="E56" s="591"/>
      <c r="F56" s="41"/>
      <c r="G56" s="125" t="s">
        <v>467</v>
      </c>
      <c r="H56" s="696"/>
      <c r="I56" s="697"/>
      <c r="J56" s="104"/>
      <c r="K56" s="104"/>
      <c r="L56" s="150">
        <f t="shared" si="1"/>
        <v>0</v>
      </c>
      <c r="M56" s="36"/>
      <c r="N56" s="41"/>
      <c r="O56" s="36"/>
      <c r="P56" s="36"/>
      <c r="Q56" s="79"/>
      <c r="R56" s="80"/>
      <c r="S56" s="78"/>
      <c r="T56" s="73"/>
      <c r="U56" s="74"/>
    </row>
    <row r="57" spans="1:21" s="63" customFormat="1" ht="30" customHeight="1" x14ac:dyDescent="0.25">
      <c r="A57" s="75"/>
      <c r="B57" s="661"/>
      <c r="C57" s="662"/>
      <c r="D57" s="260"/>
      <c r="E57" s="700" t="s">
        <v>482</v>
      </c>
      <c r="F57" s="700"/>
      <c r="G57" s="700"/>
      <c r="H57" s="696"/>
      <c r="I57" s="697"/>
      <c r="J57" s="104"/>
      <c r="K57" s="104"/>
      <c r="L57" s="150">
        <f t="shared" si="1"/>
        <v>0</v>
      </c>
      <c r="M57" s="36"/>
      <c r="N57" s="703" t="s">
        <v>468</v>
      </c>
      <c r="O57" s="703"/>
      <c r="P57" s="703"/>
      <c r="Q57" s="79"/>
      <c r="R57" s="80"/>
      <c r="S57" s="78"/>
      <c r="T57" s="73"/>
      <c r="U57" s="74"/>
    </row>
    <row r="58" spans="1:21" s="63" customFormat="1" ht="30" customHeight="1" x14ac:dyDescent="0.25">
      <c r="A58" s="75"/>
      <c r="B58" s="661"/>
      <c r="C58" s="662"/>
      <c r="D58" s="591"/>
      <c r="E58" s="600"/>
      <c r="F58" s="600"/>
      <c r="G58" s="125" t="s">
        <v>484</v>
      </c>
      <c r="H58" s="696"/>
      <c r="I58" s="697"/>
      <c r="J58" s="104"/>
      <c r="K58" s="104"/>
      <c r="L58" s="150">
        <f t="shared" si="1"/>
        <v>0</v>
      </c>
      <c r="M58" s="36"/>
      <c r="N58" s="703" t="s">
        <v>483</v>
      </c>
      <c r="O58" s="703"/>
      <c r="P58" s="703"/>
      <c r="Q58" s="79"/>
      <c r="R58" s="80"/>
      <c r="S58" s="78"/>
      <c r="T58" s="73"/>
      <c r="U58" s="74"/>
    </row>
    <row r="59" spans="1:21" s="63" customFormat="1" ht="45" customHeight="1" x14ac:dyDescent="0.25">
      <c r="A59" s="75"/>
      <c r="B59" s="661"/>
      <c r="C59" s="662"/>
      <c r="D59" s="260"/>
      <c r="E59" s="591"/>
      <c r="F59" s="41"/>
      <c r="G59" s="125" t="s">
        <v>152</v>
      </c>
      <c r="H59" s="696"/>
      <c r="I59" s="697"/>
      <c r="J59" s="104"/>
      <c r="K59" s="104"/>
      <c r="L59" s="150">
        <f t="shared" si="1"/>
        <v>0</v>
      </c>
      <c r="M59" s="36"/>
      <c r="N59" s="703" t="s">
        <v>373</v>
      </c>
      <c r="O59" s="703"/>
      <c r="P59" s="703"/>
      <c r="Q59" s="76"/>
      <c r="R59" s="77"/>
      <c r="S59" s="78"/>
      <c r="T59" s="73"/>
      <c r="U59" s="74"/>
    </row>
    <row r="60" spans="1:21" s="63" customFormat="1" ht="30" customHeight="1" x14ac:dyDescent="0.25">
      <c r="A60" s="75"/>
      <c r="B60" s="661"/>
      <c r="C60" s="662"/>
      <c r="D60" s="260"/>
      <c r="E60" s="591"/>
      <c r="F60" s="41"/>
      <c r="G60" s="125" t="s">
        <v>470</v>
      </c>
      <c r="H60" s="696"/>
      <c r="I60" s="697"/>
      <c r="J60" s="104"/>
      <c r="K60" s="104"/>
      <c r="L60" s="150">
        <f t="shared" si="1"/>
        <v>0</v>
      </c>
      <c r="M60" s="36"/>
      <c r="N60" s="703" t="s">
        <v>472</v>
      </c>
      <c r="O60" s="703"/>
      <c r="P60" s="703"/>
      <c r="Q60" s="76"/>
      <c r="R60" s="77"/>
      <c r="S60" s="78"/>
      <c r="T60" s="73"/>
      <c r="U60" s="74"/>
    </row>
    <row r="61" spans="1:21" s="63" customFormat="1" ht="30" customHeight="1" x14ac:dyDescent="0.25">
      <c r="A61" s="75"/>
      <c r="B61" s="661"/>
      <c r="C61" s="662"/>
      <c r="D61" s="263"/>
      <c r="E61" s="700" t="s">
        <v>485</v>
      </c>
      <c r="F61" s="700"/>
      <c r="G61" s="707"/>
      <c r="H61" s="696"/>
      <c r="I61" s="697"/>
      <c r="J61" s="104"/>
      <c r="K61" s="104"/>
      <c r="L61" s="150">
        <f t="shared" si="1"/>
        <v>0</v>
      </c>
      <c r="M61" s="36"/>
      <c r="N61" s="703" t="s">
        <v>473</v>
      </c>
      <c r="O61" s="703"/>
      <c r="P61" s="703"/>
      <c r="Q61" s="76"/>
      <c r="R61" s="77"/>
      <c r="S61" s="78"/>
      <c r="T61" s="73"/>
      <c r="U61" s="74"/>
    </row>
    <row r="62" spans="1:21" s="63" customFormat="1" ht="45" customHeight="1" thickBot="1" x14ac:dyDescent="0.3">
      <c r="A62" s="75"/>
      <c r="B62" s="661"/>
      <c r="C62" s="662"/>
      <c r="D62" s="260"/>
      <c r="E62" s="700" t="s">
        <v>406</v>
      </c>
      <c r="F62" s="700"/>
      <c r="G62" s="707"/>
      <c r="H62" s="696"/>
      <c r="I62" s="697"/>
      <c r="J62" s="104"/>
      <c r="K62" s="104"/>
      <c r="L62" s="150">
        <f t="shared" si="1"/>
        <v>0</v>
      </c>
      <c r="M62" s="36"/>
      <c r="N62" s="703" t="s">
        <v>407</v>
      </c>
      <c r="O62" s="703"/>
      <c r="P62" s="703"/>
      <c r="Q62" s="76"/>
      <c r="R62" s="77"/>
      <c r="S62" s="78"/>
      <c r="T62" s="73"/>
      <c r="U62" s="74"/>
    </row>
    <row r="63" spans="1:21" s="63" customFormat="1" ht="30" customHeight="1" thickBot="1" x14ac:dyDescent="0.3">
      <c r="A63" s="75"/>
      <c r="B63" s="661"/>
      <c r="C63" s="662"/>
      <c r="D63" s="260"/>
      <c r="E63" s="263"/>
      <c r="F63" s="41"/>
      <c r="G63" s="124" t="s">
        <v>149</v>
      </c>
      <c r="H63" s="705">
        <f t="shared" ref="H63:J63" si="2">SUM(H54:H62)</f>
        <v>0</v>
      </c>
      <c r="I63" s="706">
        <f t="shared" si="2"/>
        <v>0</v>
      </c>
      <c r="J63" s="598">
        <f t="shared" si="2"/>
        <v>0</v>
      </c>
      <c r="K63" s="598">
        <f>SUM(K54:K62)</f>
        <v>0</v>
      </c>
      <c r="L63" s="599">
        <f>SUM(L54:L62)</f>
        <v>0</v>
      </c>
      <c r="M63" s="36"/>
      <c r="N63" s="36"/>
      <c r="O63" s="36"/>
      <c r="P63" s="36"/>
      <c r="Q63" s="76"/>
      <c r="R63" s="77"/>
      <c r="S63" s="78"/>
      <c r="T63" s="73"/>
      <c r="U63" s="74"/>
    </row>
    <row r="64" spans="1:21" s="63" customFormat="1" ht="30" customHeight="1" x14ac:dyDescent="0.25">
      <c r="A64" s="75"/>
      <c r="B64" s="661"/>
      <c r="C64" s="662"/>
      <c r="D64" s="260"/>
      <c r="E64" s="263"/>
      <c r="F64" s="41"/>
      <c r="G64" s="126" t="s">
        <v>150</v>
      </c>
      <c r="H64" s="698"/>
      <c r="I64" s="699"/>
      <c r="J64" s="596"/>
      <c r="K64" s="596"/>
      <c r="L64" s="597">
        <f>H64+J64+K64</f>
        <v>0</v>
      </c>
      <c r="M64" s="36"/>
      <c r="N64" s="709" t="s">
        <v>372</v>
      </c>
      <c r="O64" s="709"/>
      <c r="P64" s="709"/>
      <c r="Q64" s="76"/>
      <c r="R64" s="77"/>
      <c r="S64" s="78"/>
      <c r="T64" s="73"/>
      <c r="U64" s="74"/>
    </row>
    <row r="65" spans="1:21" s="63" customFormat="1" ht="30" customHeight="1" thickBot="1" x14ac:dyDescent="0.3">
      <c r="A65" s="75"/>
      <c r="B65" s="663"/>
      <c r="C65" s="664"/>
      <c r="D65" s="260"/>
      <c r="E65" s="263"/>
      <c r="F65" s="41"/>
      <c r="G65" s="36" t="s">
        <v>151</v>
      </c>
      <c r="H65" s="696"/>
      <c r="I65" s="697"/>
      <c r="J65" s="104"/>
      <c r="K65" s="104"/>
      <c r="L65" s="150">
        <f>H65+J65+K65</f>
        <v>0</v>
      </c>
      <c r="M65" s="36"/>
      <c r="N65" s="709" t="s">
        <v>371</v>
      </c>
      <c r="O65" s="709"/>
      <c r="P65" s="709"/>
      <c r="Q65" s="76"/>
      <c r="R65" s="77"/>
      <c r="S65" s="78"/>
      <c r="T65" s="73"/>
      <c r="U65" s="74"/>
    </row>
    <row r="66" spans="1:21" s="63" customFormat="1" ht="15.75" thickBot="1" x14ac:dyDescent="0.3">
      <c r="A66" s="75"/>
      <c r="B66" s="100"/>
      <c r="C66" s="100"/>
      <c r="D66" s="100"/>
      <c r="E66" s="100"/>
      <c r="F66" s="41"/>
      <c r="G66" s="36"/>
      <c r="H66" s="41"/>
      <c r="I66" s="72"/>
      <c r="J66" s="41"/>
      <c r="K66" s="41"/>
      <c r="L66" s="41"/>
      <c r="M66" s="36"/>
      <c r="N66" s="36"/>
      <c r="O66" s="41"/>
      <c r="P66" s="36"/>
      <c r="Q66" s="76"/>
      <c r="R66" s="77"/>
      <c r="S66" s="78"/>
      <c r="T66" s="73"/>
      <c r="U66" s="74"/>
    </row>
    <row r="67" spans="1:21" s="63" customFormat="1" ht="24" customHeight="1" x14ac:dyDescent="0.25">
      <c r="A67" s="64"/>
      <c r="B67" s="659" t="s">
        <v>154</v>
      </c>
      <c r="C67" s="660"/>
      <c r="D67" s="260"/>
      <c r="E67" s="263"/>
      <c r="F67" s="41"/>
      <c r="G67" s="113" t="s">
        <v>74</v>
      </c>
      <c r="H67" s="708">
        <f>SUM(H63,H64:H65)</f>
        <v>0</v>
      </c>
      <c r="I67" s="708"/>
      <c r="J67" s="120">
        <f>SUM(J63,J64:J65)</f>
        <v>0</v>
      </c>
      <c r="K67" s="120">
        <f>SUM(K63,K64:K65)</f>
        <v>0</v>
      </c>
      <c r="L67" s="114">
        <f>SUM(L63,L64:L65)</f>
        <v>0</v>
      </c>
      <c r="M67" s="36"/>
      <c r="N67" s="104"/>
      <c r="O67" s="41"/>
      <c r="P67" s="525">
        <f>N67+L67</f>
        <v>0</v>
      </c>
      <c r="Q67" s="70"/>
    </row>
    <row r="68" spans="1:21" s="63" customFormat="1" x14ac:dyDescent="0.25">
      <c r="A68" s="64"/>
      <c r="B68" s="661"/>
      <c r="C68" s="662"/>
      <c r="D68" s="260"/>
      <c r="E68" s="263"/>
      <c r="F68" s="113"/>
      <c r="G68" s="113"/>
      <c r="H68" s="72"/>
      <c r="I68" s="72"/>
      <c r="J68" s="68"/>
      <c r="K68" s="68"/>
      <c r="L68" s="68"/>
      <c r="M68" s="36"/>
      <c r="N68" s="41"/>
      <c r="O68" s="36" t="s">
        <v>220</v>
      </c>
      <c r="P68" s="521">
        <f>P67-P34</f>
        <v>0</v>
      </c>
      <c r="Q68" s="70"/>
    </row>
    <row r="69" spans="1:21" s="63" customFormat="1" ht="24" customHeight="1" x14ac:dyDescent="0.25">
      <c r="A69" s="42"/>
      <c r="B69" s="661"/>
      <c r="C69" s="662"/>
      <c r="D69" s="260"/>
      <c r="E69" s="263"/>
      <c r="F69" s="36"/>
      <c r="G69" s="72"/>
      <c r="H69" s="72"/>
      <c r="I69" s="72"/>
      <c r="J69" s="72"/>
      <c r="K69" s="113" t="s">
        <v>517</v>
      </c>
      <c r="L69" s="94" t="str">
        <f>IF(L49=0,"",L67/L49)</f>
        <v/>
      </c>
      <c r="M69" s="36"/>
      <c r="N69" s="36"/>
      <c r="O69" s="41"/>
      <c r="P69" s="36"/>
      <c r="Q69" s="43"/>
    </row>
    <row r="70" spans="1:21" s="63" customFormat="1" ht="15" customHeight="1" x14ac:dyDescent="0.25">
      <c r="A70" s="42"/>
      <c r="B70" s="661"/>
      <c r="C70" s="662"/>
      <c r="D70" s="260"/>
      <c r="E70" s="263"/>
      <c r="F70" s="36"/>
      <c r="G70" s="36"/>
      <c r="H70" s="72"/>
      <c r="I70" s="72"/>
      <c r="J70" s="68"/>
      <c r="K70" s="68"/>
      <c r="L70" s="68"/>
      <c r="M70" s="36"/>
      <c r="N70" s="36"/>
      <c r="O70" s="41"/>
      <c r="P70" s="36"/>
      <c r="Q70" s="71"/>
    </row>
    <row r="71" spans="1:21" s="63" customFormat="1" ht="24" customHeight="1" thickBot="1" x14ac:dyDescent="0.3">
      <c r="A71" s="42"/>
      <c r="B71" s="663"/>
      <c r="C71" s="664"/>
      <c r="D71" s="260"/>
      <c r="E71" s="263"/>
      <c r="F71" s="36"/>
      <c r="G71" s="113" t="s">
        <v>42</v>
      </c>
      <c r="H71" s="704" t="str">
        <f>IF(H63=0,"",H67/H63)</f>
        <v/>
      </c>
      <c r="I71" s="704"/>
      <c r="J71" s="121" t="str">
        <f>IF(J63=0,"",J67/J63)</f>
        <v/>
      </c>
      <c r="K71" s="121" t="str">
        <f>IF(K63=0,"",K67/K63)</f>
        <v/>
      </c>
      <c r="L71" s="94" t="str">
        <f>IF(L63=0,"",L67/L63)</f>
        <v/>
      </c>
      <c r="M71" s="36"/>
      <c r="N71" s="36"/>
      <c r="O71" s="41"/>
      <c r="P71" s="36"/>
      <c r="Q71" s="71"/>
    </row>
    <row r="72" spans="1:21" s="63" customFormat="1" x14ac:dyDescent="0.25">
      <c r="A72" s="42"/>
      <c r="B72" s="328"/>
      <c r="C72" s="328"/>
      <c r="D72" s="328"/>
      <c r="E72" s="328"/>
      <c r="F72" s="36"/>
      <c r="G72" s="113"/>
      <c r="H72" s="485"/>
      <c r="I72" s="485"/>
      <c r="J72" s="485"/>
      <c r="K72" s="485"/>
      <c r="L72" s="485"/>
      <c r="M72" s="36"/>
      <c r="N72" s="36"/>
      <c r="O72" s="41"/>
      <c r="P72" s="36"/>
      <c r="Q72" s="71"/>
    </row>
    <row r="73" spans="1:21" s="63" customFormat="1" x14ac:dyDescent="0.25">
      <c r="A73" s="42"/>
      <c r="B73" s="328"/>
      <c r="C73" s="328"/>
      <c r="D73" s="328"/>
      <c r="E73" s="328"/>
      <c r="F73" s="36"/>
      <c r="G73" s="113"/>
      <c r="H73" s="485"/>
      <c r="I73" s="485"/>
      <c r="J73" s="485"/>
      <c r="K73" s="485"/>
      <c r="L73" s="485"/>
      <c r="M73" s="36"/>
      <c r="N73" s="36"/>
      <c r="O73" s="41"/>
      <c r="P73" s="36"/>
      <c r="Q73" s="71"/>
    </row>
    <row r="74" spans="1:21" s="238" customFormat="1" ht="21" customHeight="1" x14ac:dyDescent="0.25">
      <c r="A74" s="42"/>
      <c r="B74" s="328"/>
      <c r="C74" s="328"/>
      <c r="D74" s="328"/>
      <c r="E74" s="328"/>
      <c r="F74" s="36"/>
      <c r="G74" s="113"/>
      <c r="H74" s="485"/>
      <c r="I74" s="485"/>
      <c r="J74" s="485"/>
      <c r="K74" s="485"/>
      <c r="L74" s="485"/>
      <c r="M74" s="36"/>
      <c r="N74" s="36"/>
      <c r="O74" s="41"/>
      <c r="P74" s="36"/>
      <c r="Q74" s="71"/>
    </row>
    <row r="75" spans="1:21" s="63" customFormat="1" ht="15" customHeight="1" thickBot="1" x14ac:dyDescent="0.3">
      <c r="A75" s="82"/>
      <c r="B75" s="83"/>
      <c r="C75" s="83"/>
      <c r="D75" s="83"/>
      <c r="E75" s="83"/>
      <c r="F75" s="83"/>
      <c r="G75" s="83"/>
      <c r="H75" s="83"/>
      <c r="I75" s="83"/>
      <c r="J75" s="84"/>
      <c r="K75" s="84"/>
      <c r="L75" s="84"/>
      <c r="M75" s="83"/>
      <c r="N75" s="83"/>
      <c r="O75" s="83"/>
      <c r="P75" s="83"/>
      <c r="Q75" s="85"/>
    </row>
    <row r="76" spans="1:21" x14ac:dyDescent="0.25">
      <c r="A76" s="29"/>
      <c r="B76" s="29"/>
      <c r="C76" s="29"/>
      <c r="D76" s="29"/>
      <c r="E76" s="29"/>
      <c r="F76" s="29"/>
      <c r="G76" s="29"/>
      <c r="H76" s="29"/>
      <c r="I76" s="29"/>
      <c r="J76" s="31"/>
      <c r="K76" s="31"/>
      <c r="L76" s="31"/>
      <c r="M76" s="29"/>
      <c r="N76" s="29"/>
      <c r="O76" s="29"/>
      <c r="P76" s="29"/>
      <c r="Q76" s="31"/>
      <c r="R76" s="31"/>
      <c r="S76" s="31"/>
    </row>
    <row r="77" spans="1:21" hidden="1" x14ac:dyDescent="0.25">
      <c r="A77" s="29"/>
      <c r="B77" s="29"/>
      <c r="C77" s="29"/>
      <c r="D77" s="29"/>
      <c r="E77" s="29"/>
      <c r="F77" s="29"/>
      <c r="G77" s="29"/>
      <c r="H77" s="29"/>
      <c r="I77" s="29"/>
      <c r="J77" s="31"/>
      <c r="K77" s="31"/>
      <c r="L77" s="31"/>
      <c r="M77" s="29"/>
      <c r="N77" s="29"/>
      <c r="O77" s="29"/>
      <c r="P77" s="29"/>
      <c r="Q77" s="31"/>
      <c r="R77" s="31"/>
      <c r="S77" s="31"/>
    </row>
    <row r="78" spans="1:21" hidden="1" x14ac:dyDescent="0.25">
      <c r="A78" s="29"/>
      <c r="B78" s="29"/>
      <c r="C78" s="29"/>
      <c r="D78" s="29"/>
      <c r="E78" s="29"/>
      <c r="F78" s="29"/>
      <c r="G78" s="29"/>
      <c r="H78" s="29"/>
      <c r="I78" s="29"/>
      <c r="J78" s="31"/>
      <c r="K78" s="31"/>
      <c r="L78" s="31"/>
      <c r="M78" s="29"/>
      <c r="N78" s="29"/>
      <c r="O78" s="29"/>
      <c r="P78" s="29"/>
      <c r="Q78" s="31"/>
      <c r="R78" s="31"/>
      <c r="S78" s="31"/>
    </row>
    <row r="79" spans="1:21" hidden="1" x14ac:dyDescent="0.25">
      <c r="A79" s="29"/>
      <c r="B79" s="29"/>
      <c r="C79" s="29"/>
      <c r="D79" s="29"/>
      <c r="E79" s="29"/>
      <c r="F79" s="29"/>
      <c r="G79" s="29"/>
      <c r="H79" s="29"/>
      <c r="I79" s="29"/>
      <c r="J79" s="31"/>
      <c r="K79" s="31"/>
      <c r="L79" s="31"/>
      <c r="M79" s="29"/>
      <c r="N79" s="29"/>
      <c r="O79" s="29"/>
      <c r="P79" s="29"/>
      <c r="Q79" s="31"/>
      <c r="R79" s="31"/>
      <c r="S79" s="31"/>
    </row>
    <row r="80" spans="1:21" hidden="1" x14ac:dyDescent="0.25">
      <c r="A80" s="29"/>
      <c r="B80" s="29"/>
      <c r="C80" s="29"/>
      <c r="D80" s="29"/>
      <c r="E80" s="29"/>
      <c r="F80" s="29"/>
      <c r="G80" s="29"/>
      <c r="H80" s="29"/>
      <c r="I80" s="29"/>
      <c r="J80" s="31"/>
      <c r="K80" s="31"/>
      <c r="L80" s="31"/>
      <c r="M80" s="29"/>
      <c r="N80" s="29"/>
      <c r="O80" s="29"/>
      <c r="P80" s="29"/>
      <c r="Q80" s="31"/>
      <c r="R80" s="31"/>
      <c r="S80" s="31"/>
    </row>
    <row r="81" spans="1:19" hidden="1" x14ac:dyDescent="0.25">
      <c r="A81" s="29"/>
      <c r="B81" s="29"/>
      <c r="C81" s="29"/>
      <c r="D81" s="29"/>
      <c r="E81" s="29"/>
      <c r="F81" s="29"/>
      <c r="G81" s="29"/>
      <c r="H81" s="29"/>
      <c r="I81" s="29"/>
      <c r="J81" s="31"/>
      <c r="K81" s="31"/>
      <c r="L81" s="31"/>
      <c r="M81" s="29"/>
      <c r="N81" s="29"/>
      <c r="O81" s="29"/>
      <c r="P81" s="29"/>
      <c r="Q81" s="31"/>
      <c r="R81" s="31"/>
      <c r="S81" s="31"/>
    </row>
    <row r="82" spans="1:19" hidden="1" x14ac:dyDescent="0.25">
      <c r="A82" s="29"/>
      <c r="B82" s="29"/>
      <c r="C82" s="29"/>
      <c r="D82" s="29"/>
      <c r="E82" s="29"/>
      <c r="F82" s="29"/>
      <c r="G82" s="29"/>
      <c r="H82" s="29"/>
      <c r="I82" s="29"/>
      <c r="J82" s="31"/>
      <c r="K82" s="31"/>
      <c r="L82" s="31"/>
      <c r="M82" s="29"/>
      <c r="N82" s="29"/>
      <c r="O82" s="29"/>
      <c r="P82" s="29"/>
      <c r="Q82" s="31"/>
      <c r="R82" s="31"/>
      <c r="S82" s="31"/>
    </row>
    <row r="83" spans="1:19" hidden="1" x14ac:dyDescent="0.25">
      <c r="A83" s="29"/>
      <c r="B83" s="29"/>
      <c r="C83" s="29"/>
      <c r="D83" s="29"/>
      <c r="E83" s="29"/>
      <c r="F83" s="29"/>
      <c r="G83" s="29"/>
      <c r="H83" s="29"/>
      <c r="I83" s="29"/>
      <c r="J83" s="31"/>
      <c r="K83" s="31"/>
      <c r="L83" s="31"/>
      <c r="M83" s="29"/>
      <c r="N83" s="29"/>
      <c r="O83" s="29"/>
      <c r="P83" s="29"/>
      <c r="Q83" s="31"/>
      <c r="R83" s="31"/>
      <c r="S83" s="31"/>
    </row>
    <row r="84" spans="1:19" hidden="1" x14ac:dyDescent="0.25">
      <c r="A84" s="29"/>
      <c r="B84" s="29"/>
      <c r="C84" s="29"/>
      <c r="D84" s="29"/>
      <c r="E84" s="29"/>
      <c r="F84" s="29"/>
      <c r="G84" s="29"/>
      <c r="H84" s="29"/>
      <c r="I84" s="29"/>
      <c r="J84" s="31"/>
      <c r="K84" s="31"/>
      <c r="L84" s="31"/>
      <c r="M84" s="29"/>
      <c r="N84" s="29"/>
      <c r="O84" s="29"/>
      <c r="P84" s="29"/>
      <c r="Q84" s="31"/>
      <c r="R84" s="31"/>
      <c r="S84" s="31"/>
    </row>
    <row r="85" spans="1:19" hidden="1" x14ac:dyDescent="0.25">
      <c r="A85" s="29"/>
      <c r="B85" s="29"/>
      <c r="C85" s="29"/>
      <c r="D85" s="29"/>
      <c r="E85" s="29"/>
      <c r="F85" s="29"/>
      <c r="G85" s="29"/>
      <c r="H85" s="29"/>
      <c r="I85" s="29"/>
      <c r="J85" s="31"/>
      <c r="K85" s="31"/>
      <c r="L85" s="31"/>
      <c r="M85" s="29"/>
      <c r="N85" s="29"/>
      <c r="O85" s="29"/>
      <c r="P85" s="29"/>
      <c r="Q85" s="31"/>
      <c r="R85" s="31"/>
      <c r="S85" s="31"/>
    </row>
    <row r="86" spans="1:19" hidden="1" x14ac:dyDescent="0.25">
      <c r="A86" s="29"/>
      <c r="B86" s="29"/>
      <c r="C86" s="29"/>
      <c r="D86" s="29"/>
      <c r="E86" s="29"/>
      <c r="F86" s="29"/>
      <c r="G86" s="29"/>
      <c r="H86" s="29"/>
      <c r="I86" s="29"/>
      <c r="J86" s="31"/>
      <c r="K86" s="31"/>
      <c r="L86" s="31"/>
      <c r="M86" s="29"/>
      <c r="N86" s="29"/>
      <c r="O86" s="29"/>
      <c r="P86" s="29"/>
      <c r="Q86" s="31"/>
      <c r="R86" s="31"/>
      <c r="S86" s="31"/>
    </row>
    <row r="87" spans="1:19" hidden="1" x14ac:dyDescent="0.25">
      <c r="A87" s="29"/>
      <c r="B87" s="29"/>
      <c r="C87" s="29"/>
      <c r="D87" s="29"/>
      <c r="E87" s="29"/>
      <c r="F87" s="29"/>
      <c r="G87" s="29"/>
      <c r="H87" s="29"/>
      <c r="I87" s="29"/>
      <c r="J87" s="31"/>
      <c r="K87" s="31"/>
      <c r="L87" s="31"/>
      <c r="M87" s="29"/>
      <c r="N87" s="29"/>
      <c r="O87" s="29"/>
      <c r="P87" s="29"/>
      <c r="Q87" s="31"/>
      <c r="R87" s="31"/>
      <c r="S87" s="31"/>
    </row>
    <row r="88" spans="1:19" hidden="1" x14ac:dyDescent="0.25">
      <c r="A88" s="29"/>
      <c r="B88" s="29"/>
      <c r="C88" s="29"/>
      <c r="D88" s="29"/>
      <c r="E88" s="29"/>
      <c r="F88" s="29"/>
      <c r="G88" s="29"/>
      <c r="H88" s="29"/>
      <c r="I88" s="29"/>
      <c r="J88" s="31"/>
      <c r="K88" s="31"/>
      <c r="L88" s="31"/>
      <c r="M88" s="29"/>
      <c r="N88" s="29"/>
      <c r="O88" s="29"/>
      <c r="P88" s="29"/>
      <c r="Q88" s="31"/>
      <c r="R88" s="31"/>
      <c r="S88" s="31"/>
    </row>
    <row r="89" spans="1:19" hidden="1" x14ac:dyDescent="0.25">
      <c r="A89" s="29"/>
      <c r="B89" s="29"/>
      <c r="C89" s="29"/>
      <c r="D89" s="29"/>
      <c r="E89" s="29"/>
      <c r="F89" s="29"/>
      <c r="G89" s="29"/>
      <c r="H89" s="29"/>
      <c r="I89" s="29"/>
      <c r="J89" s="31"/>
      <c r="K89" s="31"/>
      <c r="L89" s="31"/>
      <c r="M89" s="29"/>
      <c r="N89" s="29"/>
      <c r="O89" s="29"/>
      <c r="P89" s="29"/>
      <c r="Q89" s="31"/>
      <c r="R89" s="31"/>
      <c r="S89" s="31"/>
    </row>
    <row r="90" spans="1:19" hidden="1" x14ac:dyDescent="0.25">
      <c r="A90" s="29"/>
      <c r="B90" s="29"/>
      <c r="C90" s="29"/>
      <c r="D90" s="29"/>
      <c r="E90" s="29"/>
      <c r="F90" s="29"/>
      <c r="G90" s="29"/>
      <c r="H90" s="29"/>
      <c r="I90" s="29"/>
      <c r="J90" s="31"/>
      <c r="K90" s="31"/>
      <c r="L90" s="31"/>
      <c r="M90" s="29"/>
      <c r="N90" s="29"/>
      <c r="O90" s="29"/>
      <c r="P90" s="29"/>
      <c r="Q90" s="31"/>
      <c r="R90" s="31"/>
      <c r="S90" s="31"/>
    </row>
    <row r="91" spans="1:19" hidden="1" x14ac:dyDescent="0.25">
      <c r="A91" s="29"/>
      <c r="B91" s="29"/>
      <c r="C91" s="29"/>
      <c r="D91" s="29"/>
      <c r="E91" s="29"/>
      <c r="F91" s="29"/>
      <c r="G91" s="29"/>
      <c r="H91" s="29"/>
      <c r="I91" s="29"/>
      <c r="J91" s="31"/>
      <c r="K91" s="31"/>
      <c r="L91" s="31"/>
      <c r="M91" s="29"/>
      <c r="N91" s="29"/>
      <c r="O91" s="29"/>
      <c r="P91" s="29"/>
      <c r="Q91" s="31"/>
      <c r="R91" s="31"/>
      <c r="S91" s="31"/>
    </row>
    <row r="92" spans="1:19" hidden="1" x14ac:dyDescent="0.25">
      <c r="A92" s="29"/>
      <c r="B92" s="29"/>
      <c r="C92" s="29"/>
      <c r="D92" s="29"/>
      <c r="E92" s="29"/>
      <c r="F92" s="29"/>
      <c r="G92" s="29"/>
      <c r="H92" s="29"/>
      <c r="I92" s="29"/>
      <c r="J92" s="31"/>
      <c r="K92" s="31"/>
      <c r="L92" s="31"/>
      <c r="M92" s="29"/>
      <c r="N92" s="29"/>
      <c r="O92" s="29"/>
      <c r="P92" s="29"/>
      <c r="Q92" s="31"/>
      <c r="R92" s="31"/>
      <c r="S92" s="31"/>
    </row>
    <row r="93" spans="1:19" hidden="1" x14ac:dyDescent="0.25">
      <c r="A93" s="29"/>
      <c r="B93" s="29"/>
      <c r="C93" s="29"/>
      <c r="D93" s="29"/>
      <c r="E93" s="29"/>
      <c r="F93" s="29"/>
      <c r="G93" s="29"/>
      <c r="H93" s="29"/>
      <c r="I93" s="29"/>
      <c r="J93" s="31"/>
      <c r="K93" s="31"/>
      <c r="L93" s="31"/>
      <c r="M93" s="29"/>
      <c r="N93" s="29"/>
      <c r="O93" s="29"/>
      <c r="P93" s="29"/>
      <c r="Q93" s="31"/>
      <c r="R93" s="31"/>
      <c r="S93" s="31"/>
    </row>
    <row r="94" spans="1:19" hidden="1" x14ac:dyDescent="0.25">
      <c r="A94" s="29"/>
      <c r="B94" s="29"/>
      <c r="C94" s="29"/>
      <c r="D94" s="29"/>
      <c r="E94" s="29"/>
      <c r="F94" s="29"/>
      <c r="G94" s="29"/>
      <c r="H94" s="29"/>
      <c r="I94" s="29"/>
      <c r="M94" s="29"/>
      <c r="N94" s="29"/>
      <c r="O94" s="29"/>
      <c r="P94" s="29"/>
    </row>
    <row r="95" spans="1:19" hidden="1" x14ac:dyDescent="0.25">
      <c r="A95" s="29"/>
      <c r="B95" s="29"/>
      <c r="C95" s="29"/>
      <c r="D95" s="29"/>
      <c r="E95" s="29"/>
      <c r="F95" s="29"/>
      <c r="G95" s="29"/>
      <c r="H95" s="29"/>
      <c r="I95" s="29"/>
      <c r="M95" s="29"/>
      <c r="N95" s="29"/>
      <c r="O95" s="29"/>
      <c r="P95" s="29"/>
    </row>
    <row r="96" spans="1:19" hidden="1" x14ac:dyDescent="0.25">
      <c r="A96" s="29"/>
      <c r="B96" s="29"/>
      <c r="C96" s="29"/>
      <c r="D96" s="29"/>
      <c r="E96" s="29"/>
      <c r="F96" s="29"/>
      <c r="G96" s="29"/>
      <c r="H96" s="29"/>
      <c r="I96" s="29"/>
      <c r="M96" s="29"/>
      <c r="N96" s="29"/>
      <c r="O96" s="29"/>
      <c r="P96" s="29"/>
    </row>
    <row r="97" spans="1:16" hidden="1" x14ac:dyDescent="0.25">
      <c r="A97" s="29"/>
      <c r="B97" s="29"/>
      <c r="C97" s="29"/>
      <c r="D97" s="29"/>
      <c r="E97" s="29"/>
      <c r="F97" s="29"/>
      <c r="G97" s="29"/>
      <c r="H97" s="29"/>
      <c r="I97" s="29"/>
      <c r="M97" s="29"/>
      <c r="N97" s="29"/>
      <c r="O97" s="29"/>
      <c r="P97" s="29"/>
    </row>
    <row r="98" spans="1:16" hidden="1" x14ac:dyDescent="0.25">
      <c r="A98" s="29"/>
      <c r="B98" s="29"/>
      <c r="C98" s="29"/>
      <c r="D98" s="29"/>
      <c r="E98" s="29"/>
      <c r="F98" s="29"/>
      <c r="G98" s="29"/>
      <c r="H98" s="29"/>
      <c r="I98" s="29"/>
      <c r="M98" s="29"/>
      <c r="N98" s="29"/>
      <c r="O98" s="29"/>
      <c r="P98" s="29"/>
    </row>
    <row r="99" spans="1:16" hidden="1" x14ac:dyDescent="0.25">
      <c r="A99" s="29"/>
      <c r="B99" s="29"/>
      <c r="C99" s="29"/>
      <c r="D99" s="29"/>
      <c r="E99" s="29"/>
      <c r="F99" s="29"/>
      <c r="G99" s="29"/>
      <c r="H99" s="29"/>
      <c r="I99" s="29"/>
      <c r="M99" s="29"/>
      <c r="N99" s="29"/>
      <c r="O99" s="29"/>
      <c r="P99" s="29"/>
    </row>
    <row r="100" spans="1:16" hidden="1" x14ac:dyDescent="0.25">
      <c r="A100" s="29"/>
      <c r="B100" s="29"/>
      <c r="C100" s="29"/>
      <c r="D100" s="29"/>
      <c r="E100" s="29"/>
      <c r="F100" s="29"/>
      <c r="G100" s="29"/>
      <c r="H100" s="29"/>
      <c r="I100" s="29"/>
      <c r="M100" s="29"/>
      <c r="N100" s="29"/>
      <c r="O100" s="29"/>
      <c r="P100" s="29"/>
    </row>
    <row r="101" spans="1:16" hidden="1" x14ac:dyDescent="0.25">
      <c r="A101" s="29"/>
      <c r="B101" s="29"/>
      <c r="C101" s="29"/>
      <c r="D101" s="29"/>
      <c r="E101" s="29"/>
      <c r="F101" s="29"/>
      <c r="G101" s="29"/>
      <c r="H101" s="29"/>
      <c r="I101" s="29"/>
      <c r="M101" s="29"/>
      <c r="N101" s="29"/>
      <c r="O101" s="29"/>
      <c r="P101" s="29"/>
    </row>
    <row r="102" spans="1:16" hidden="1" x14ac:dyDescent="0.25">
      <c r="A102" s="33"/>
      <c r="B102" s="33"/>
      <c r="C102" s="33"/>
      <c r="D102" s="33"/>
      <c r="E102" s="33"/>
      <c r="F102" s="33"/>
      <c r="G102" s="33"/>
      <c r="H102" s="33"/>
      <c r="I102" s="33"/>
      <c r="M102" s="33"/>
      <c r="N102" s="33"/>
      <c r="O102" s="33"/>
      <c r="P102" s="33"/>
    </row>
    <row r="103" spans="1:16" hidden="1" x14ac:dyDescent="0.25">
      <c r="A103" s="33"/>
      <c r="B103" s="33"/>
      <c r="C103" s="33"/>
      <c r="D103" s="33"/>
      <c r="E103" s="33"/>
      <c r="F103" s="33"/>
      <c r="G103" s="33"/>
      <c r="H103" s="33"/>
      <c r="I103" s="33"/>
      <c r="M103" s="33"/>
      <c r="N103" s="33"/>
      <c r="O103" s="33"/>
      <c r="P103" s="33"/>
    </row>
    <row r="104" spans="1:16" hidden="1" x14ac:dyDescent="0.25">
      <c r="A104" s="31"/>
      <c r="B104" s="31"/>
      <c r="C104" s="31"/>
      <c r="D104" s="31"/>
      <c r="E104" s="31"/>
      <c r="F104" s="31"/>
      <c r="G104" s="31"/>
      <c r="H104" s="31"/>
      <c r="I104" s="31"/>
      <c r="M104" s="31"/>
      <c r="N104" s="31"/>
      <c r="O104" s="31"/>
      <c r="P104" s="31"/>
    </row>
    <row r="105" spans="1:16" hidden="1" x14ac:dyDescent="0.25">
      <c r="A105" s="31"/>
      <c r="B105" s="31"/>
      <c r="C105" s="31"/>
      <c r="D105" s="31"/>
      <c r="E105" s="31"/>
      <c r="F105" s="31"/>
      <c r="G105" s="31"/>
      <c r="H105" s="31"/>
      <c r="I105" s="31"/>
      <c r="M105" s="31"/>
      <c r="N105" s="31"/>
      <c r="O105" s="31"/>
      <c r="P105" s="31"/>
    </row>
    <row r="106" spans="1:16" hidden="1" x14ac:dyDescent="0.25">
      <c r="A106" s="31"/>
      <c r="B106" s="31"/>
      <c r="C106" s="31"/>
      <c r="D106" s="31"/>
      <c r="E106" s="31"/>
      <c r="F106" s="31"/>
      <c r="G106" s="31"/>
      <c r="H106" s="31"/>
      <c r="I106" s="31"/>
      <c r="M106" s="31"/>
      <c r="N106" s="31"/>
      <c r="O106" s="31"/>
      <c r="P106" s="31"/>
    </row>
    <row r="107" spans="1:16" hidden="1" x14ac:dyDescent="0.25">
      <c r="A107" s="31"/>
      <c r="B107" s="31"/>
      <c r="C107" s="31"/>
      <c r="D107" s="31"/>
      <c r="E107" s="31"/>
      <c r="F107" s="31"/>
      <c r="G107" s="31"/>
      <c r="H107" s="31"/>
      <c r="I107" s="31"/>
      <c r="M107" s="31"/>
      <c r="N107" s="31"/>
      <c r="O107" s="31"/>
      <c r="P107" s="31"/>
    </row>
    <row r="108" spans="1:16" hidden="1" x14ac:dyDescent="0.25"/>
    <row r="109" spans="1:16" hidden="1" x14ac:dyDescent="0.25"/>
    <row r="110" spans="1:16" hidden="1" x14ac:dyDescent="0.25"/>
    <row r="111" spans="1:16" hidden="1" x14ac:dyDescent="0.25"/>
    <row r="112" spans="1:16"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sheetData>
  <sheetProtection password="B84E" sheet="1" objects="1" scenarios="1"/>
  <mergeCells count="51">
    <mergeCell ref="E57:G57"/>
    <mergeCell ref="H55:I55"/>
    <mergeCell ref="H58:I58"/>
    <mergeCell ref="K9:P11"/>
    <mergeCell ref="N41:N42"/>
    <mergeCell ref="P41:P42"/>
    <mergeCell ref="N55:P55"/>
    <mergeCell ref="H42:I42"/>
    <mergeCell ref="H45:I45"/>
    <mergeCell ref="H49:I49"/>
    <mergeCell ref="H48:I48"/>
    <mergeCell ref="H47:I47"/>
    <mergeCell ref="H44:I44"/>
    <mergeCell ref="H46:I46"/>
    <mergeCell ref="N65:P65"/>
    <mergeCell ref="N64:P64"/>
    <mergeCell ref="N59:P59"/>
    <mergeCell ref="N62:P62"/>
    <mergeCell ref="N61:P61"/>
    <mergeCell ref="N60:P60"/>
    <mergeCell ref="H71:I71"/>
    <mergeCell ref="H60:I60"/>
    <mergeCell ref="B67:C71"/>
    <mergeCell ref="H63:I63"/>
    <mergeCell ref="E61:G61"/>
    <mergeCell ref="E62:G62"/>
    <mergeCell ref="H61:I61"/>
    <mergeCell ref="H62:I62"/>
    <mergeCell ref="H67:I67"/>
    <mergeCell ref="B52:C52"/>
    <mergeCell ref="B54:C65"/>
    <mergeCell ref="B44:C50"/>
    <mergeCell ref="N50:O50"/>
    <mergeCell ref="H56:I56"/>
    <mergeCell ref="H64:I64"/>
    <mergeCell ref="H65:I65"/>
    <mergeCell ref="E54:G54"/>
    <mergeCell ref="H57:I57"/>
    <mergeCell ref="H59:I59"/>
    <mergeCell ref="H54:I54"/>
    <mergeCell ref="E49:G49"/>
    <mergeCell ref="N54:P54"/>
    <mergeCell ref="E55:G55"/>
    <mergeCell ref="N57:P57"/>
    <mergeCell ref="N58:P58"/>
    <mergeCell ref="B20:C27"/>
    <mergeCell ref="B32:C36"/>
    <mergeCell ref="B29:C30"/>
    <mergeCell ref="F32:I36"/>
    <mergeCell ref="F14:P14"/>
    <mergeCell ref="J36:K36"/>
  </mergeCells>
  <conditionalFormatting sqref="M26:N26">
    <cfRule type="cellIs" dxfId="9" priority="2" operator="notEqual">
      <formula>"Préciser"</formula>
    </cfRule>
  </conditionalFormatting>
  <conditionalFormatting sqref="O26:P26">
    <cfRule type="cellIs" dxfId="8" priority="1" operator="notEqual">
      <formula>"Préciser"</formula>
    </cfRule>
  </conditionalFormatting>
  <printOptions horizontalCentered="1"/>
  <pageMargins left="0.23622047244094491" right="0.23622047244094491" top="0.74803149606299213" bottom="0.74803149606299213" header="0.31496062992125984" footer="0.31496062992125984"/>
  <pageSetup paperSize="8" scale="78" fitToHeight="0" orientation="portrait" r:id="rId1"/>
  <headerFooter>
    <oddFooter>&amp;L&amp;D&amp;C- Page &amp;P / &amp;N -
&amp;R&amp;8
&amp;Z&amp;F</oddFooter>
  </headerFooter>
  <rowBreaks count="1" manualBreakCount="1">
    <brk id="37" max="16"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listes!$M$5:$M$6</xm:f>
          </x14:formula1>
          <xm:sqref>B10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20</vt:i4>
      </vt:variant>
    </vt:vector>
  </HeadingPairs>
  <TitlesOfParts>
    <vt:vector size="34" baseType="lpstr">
      <vt:lpstr>listes</vt:lpstr>
      <vt:lpstr>0_Accueil</vt:lpstr>
      <vt:lpstr>A_Eligibilité</vt:lpstr>
      <vt:lpstr>C_Pièces</vt:lpstr>
      <vt:lpstr>1_Présentation</vt:lpstr>
      <vt:lpstr>2_Identité</vt:lpstr>
      <vt:lpstr>3_Offre</vt:lpstr>
      <vt:lpstr>4_DescriptionTechnique</vt:lpstr>
      <vt:lpstr>5_CapacitaireEtSurfaces</vt:lpstr>
      <vt:lpstr>6_Coûts</vt:lpstr>
      <vt:lpstr>6a_CléRépartition</vt:lpstr>
      <vt:lpstr>7_Financement</vt:lpstr>
      <vt:lpstr>8_Attestation</vt:lpstr>
      <vt:lpstr>9_Récap</vt:lpstr>
      <vt:lpstr>'1_Présentation'!Impression_des_titres</vt:lpstr>
      <vt:lpstr>'2_Identité'!Impression_des_titres</vt:lpstr>
      <vt:lpstr>'3_Offre'!Impression_des_titres</vt:lpstr>
      <vt:lpstr>'4_DescriptionTechnique'!Impression_des_titres</vt:lpstr>
      <vt:lpstr>'5_CapacitaireEtSurfaces'!Impression_des_titres</vt:lpstr>
      <vt:lpstr>'6_Coûts'!Impression_des_titres</vt:lpstr>
      <vt:lpstr>'6a_CléRépartition'!Impression_des_titres</vt:lpstr>
      <vt:lpstr>'7_Financement'!Impression_des_titres</vt:lpstr>
      <vt:lpstr>'8_Attestation'!Impression_des_titres</vt:lpstr>
      <vt:lpstr>'9_Récap'!Impression_des_titres</vt:lpstr>
      <vt:lpstr>'0_Accueil'!Zone_d_impression</vt:lpstr>
      <vt:lpstr>'1_Présentation'!Zone_d_impression</vt:lpstr>
      <vt:lpstr>'4_DescriptionTechnique'!Zone_d_impression</vt:lpstr>
      <vt:lpstr>'5_CapacitaireEtSurfaces'!Zone_d_impression</vt:lpstr>
      <vt:lpstr>'6_Coûts'!Zone_d_impression</vt:lpstr>
      <vt:lpstr>'6a_CléRépartition'!Zone_d_impression</vt:lpstr>
      <vt:lpstr>'7_Financement'!Zone_d_impression</vt:lpstr>
      <vt:lpstr>'9_Récap'!Zone_d_impression</vt:lpstr>
      <vt:lpstr>A_Eligibilité!Zone_d_impression</vt:lpstr>
      <vt:lpstr>C_Pièces!Zone_d_impression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CNSA_ARS PDL</dc:creator>
  <cp:lastModifiedBy>PAVAGEAU Muriel</cp:lastModifiedBy>
  <cp:lastPrinted>2022-06-14T08:19:51Z</cp:lastPrinted>
  <dcterms:created xsi:type="dcterms:W3CDTF">2014-09-23T08:47:06Z</dcterms:created>
  <dcterms:modified xsi:type="dcterms:W3CDTF">2022-06-14T09:29:48Z</dcterms:modified>
</cp:coreProperties>
</file>