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SA\QPE\01_QUALITE\INDICATEURS_FLASH\PH\2020\1 - Préparation enquête\"/>
    </mc:Choice>
  </mc:AlternateContent>
  <workbookProtection workbookAlgorithmName="SHA-512" workbookHashValue="SIpIyrhduD9SOEuzknuVH2rGyKc6GI42eklKTssJv9Q2zRZgjFvtwbtxhMjWMPVI5z2erVYb2Pzy+LdxGBGTsA==" workbookSaltValue="THjUVV5kB6A0+UKannuhKw==" workbookSpinCount="100000" lockStructure="1"/>
  <bookViews>
    <workbookView xWindow="-120" yWindow="-120" windowWidth="25440" windowHeight="15390"/>
  </bookViews>
  <sheets>
    <sheet name="Accueil" sheetId="8" r:id="rId1"/>
    <sheet name="DONNEES_A_RENSEIGNER" sheetId="7" r:id="rId2"/>
    <sheet name="Liste_régionale_SESSAD" sheetId="2" r:id="rId3"/>
    <sheet name="Liste_déroulante" sheetId="5" state="hidden" r:id="rId4"/>
  </sheets>
  <definedNames>
    <definedName name="_xlnm._FilterDatabase" localSheetId="2" hidden="1">Liste_régionale_SESSAD!$A$5:$G$126</definedName>
    <definedName name="_xlnm.Print_Titles" localSheetId="1">DONNEES_A_RENSEIGNER!$18:$18</definedName>
    <definedName name="_xlnm.Print_Area" localSheetId="0">Accueil!$A$1:$B$34</definedName>
    <definedName name="_xlnm.Print_Area" localSheetId="1">DONNEES_A_RENSEIGNER!$A$1:$F$92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7" l="1"/>
  <c r="F76" i="7"/>
  <c r="D15" i="7" l="1"/>
  <c r="D14" i="7"/>
  <c r="D13" i="7"/>
  <c r="D12" i="7"/>
  <c r="D11" i="7"/>
  <c r="C31" i="7" l="1"/>
  <c r="C30" i="7"/>
  <c r="F77" i="7" l="1"/>
  <c r="F74" i="7"/>
  <c r="F72" i="7"/>
  <c r="F71" i="7"/>
  <c r="F70" i="7"/>
  <c r="F68" i="7"/>
  <c r="F67" i="7"/>
  <c r="F45" i="7"/>
  <c r="F42" i="7"/>
  <c r="F40" i="7"/>
  <c r="F39" i="7"/>
  <c r="F38" i="7"/>
  <c r="F37" i="7"/>
  <c r="F36" i="7"/>
  <c r="F35" i="7"/>
</calcChain>
</file>

<file path=xl/sharedStrings.xml><?xml version="1.0" encoding="utf-8"?>
<sst xmlns="http://schemas.openxmlformats.org/spreadsheetml/2006/main" count="595" uniqueCount="308">
  <si>
    <t>N°FINESS (géographique) :</t>
  </si>
  <si>
    <t>Raison sociale du Géographique :</t>
  </si>
  <si>
    <t xml:space="preserve">Commune de la structure : </t>
  </si>
  <si>
    <t>Catégorie de la structure :</t>
  </si>
  <si>
    <t xml:space="preserve">N°FINESS (juridique) : </t>
  </si>
  <si>
    <t>Raison sociale du Juridique :</t>
  </si>
  <si>
    <t>Adresse mail 
(pour réception de votre fiche individuelle de résultat):</t>
  </si>
  <si>
    <t>I</t>
  </si>
  <si>
    <t>II</t>
  </si>
  <si>
    <t>QUALITE DE L'ACCOMPAGNEMENT ET DES SOINS :</t>
  </si>
  <si>
    <t>III</t>
  </si>
  <si>
    <t>SECURITE DE L'ACCOMPAGNEMENT :</t>
  </si>
  <si>
    <t>V</t>
  </si>
  <si>
    <t>VI</t>
  </si>
  <si>
    <t>Département</t>
  </si>
  <si>
    <t>Finess Géographique</t>
  </si>
  <si>
    <t>Raison sociale du Géographique</t>
  </si>
  <si>
    <t>Commune du Géographique</t>
  </si>
  <si>
    <t>Finess Juridique</t>
  </si>
  <si>
    <t>Raison sociale du Juridique</t>
  </si>
  <si>
    <t>I.M.E.</t>
  </si>
  <si>
    <t>ASSOCIATION OEUVRES DE PEN BRON</t>
  </si>
  <si>
    <t>VERTOU</t>
  </si>
  <si>
    <t>NANTES</t>
  </si>
  <si>
    <t>I.T.E.P.</t>
  </si>
  <si>
    <t>ADAPEI 44</t>
  </si>
  <si>
    <t>CHATEAUBRIANT</t>
  </si>
  <si>
    <t>BLAIN</t>
  </si>
  <si>
    <t>ST HERBLAIN</t>
  </si>
  <si>
    <t>APAJH 44</t>
  </si>
  <si>
    <t>ASSOCIATION DU CENRO</t>
  </si>
  <si>
    <t>VALLET</t>
  </si>
  <si>
    <t>I.E.M.</t>
  </si>
  <si>
    <t>ST NAZAIRE</t>
  </si>
  <si>
    <t>APEI LES PAPILLONS BLANCS OUEST 44</t>
  </si>
  <si>
    <t>ASSOCIATION MARIE MOREAU</t>
  </si>
  <si>
    <t>CARQUEFOU</t>
  </si>
  <si>
    <t>E.S.A.T.</t>
  </si>
  <si>
    <t>ARRIA</t>
  </si>
  <si>
    <t>ST HILAIRE DE CHALEONS</t>
  </si>
  <si>
    <t>ORVAULT</t>
  </si>
  <si>
    <t>C.A.M.S.P.</t>
  </si>
  <si>
    <t>GUERANDE</t>
  </si>
  <si>
    <t>S.E.S.S.A.D.</t>
  </si>
  <si>
    <t>FONDATION OVE</t>
  </si>
  <si>
    <t>ASSOCIATION JEUNESSE ET AVENIR</t>
  </si>
  <si>
    <t>M.A.S.</t>
  </si>
  <si>
    <t>IME L'ESTUAIRE</t>
  </si>
  <si>
    <t>SESSAD JEUNESSE ET AVENIR</t>
  </si>
  <si>
    <t>C.M.P.P.</t>
  </si>
  <si>
    <t>SESSAD CLEMENCE ROYER</t>
  </si>
  <si>
    <t>SESSAD APF</t>
  </si>
  <si>
    <t>BASSE GOULAINE</t>
  </si>
  <si>
    <t>SESSAD LUCIEN DESMONTS</t>
  </si>
  <si>
    <t>F.A.M.</t>
  </si>
  <si>
    <t>S.A.M.S.A.H.</t>
  </si>
  <si>
    <t>ASSOCIATION VOIR ENSEMBLE</t>
  </si>
  <si>
    <t>UGECAM BRETAGNE ET PAYS DE LA LOIRE</t>
  </si>
  <si>
    <t>SESSAD POLE NANTAIS - ANTENNE NORD</t>
  </si>
  <si>
    <t>SESSAD JEAN DURET</t>
  </si>
  <si>
    <t>SESSAD POLE NANTAIS - ANTENNE SUD</t>
  </si>
  <si>
    <t>NORT SUR ERDRE</t>
  </si>
  <si>
    <t>SESSAD ALEXIS RICORDEAU</t>
  </si>
  <si>
    <t>SESSAD MARIE MOREAU</t>
  </si>
  <si>
    <t>SESSAD L'ESTUAIRE</t>
  </si>
  <si>
    <t>SESSAD DU CENRO</t>
  </si>
  <si>
    <t>SESSAD APIC'S 44</t>
  </si>
  <si>
    <t>NOZAY</t>
  </si>
  <si>
    <t>ECOLE ABA LES PETITS MALINS</t>
  </si>
  <si>
    <t>SESSAD AREAMS</t>
  </si>
  <si>
    <t>ST PHILBERT DE GRAND LIEU</t>
  </si>
  <si>
    <t>AREAMS</t>
  </si>
  <si>
    <t>ECOLE ABA SITE ST NAZAIRE</t>
  </si>
  <si>
    <t>SESSAD LES PITCHOUNS</t>
  </si>
  <si>
    <t>SESSD PLATEFORME RESSOURCES</t>
  </si>
  <si>
    <t>VERNANTES</t>
  </si>
  <si>
    <t>ALAHMI</t>
  </si>
  <si>
    <t>ASS LA RESIDENCE SOCIALE</t>
  </si>
  <si>
    <t>ANGERS</t>
  </si>
  <si>
    <t>SAUMUR</t>
  </si>
  <si>
    <t>ADAPEI 49</t>
  </si>
  <si>
    <t>BOUCHEMAINE</t>
  </si>
  <si>
    <t>ASSOCIATION REGIONALE LES CHESNAIES</t>
  </si>
  <si>
    <t>TRELAZE</t>
  </si>
  <si>
    <t>CHOLET</t>
  </si>
  <si>
    <t>SESSAD DE BRIANCON</t>
  </si>
  <si>
    <t>SESSAD DI TC  LES CHESNAIES</t>
  </si>
  <si>
    <t>SESSAD VALLEE DE L'ANJOU</t>
  </si>
  <si>
    <t>SESSAD LES SABLES</t>
  </si>
  <si>
    <t>SESSAD LE COLOMBIER</t>
  </si>
  <si>
    <t>SESSAD CRF</t>
  </si>
  <si>
    <t>SESSAD LA CHALOUERE</t>
  </si>
  <si>
    <t>SESSAD APIC'S 49</t>
  </si>
  <si>
    <t>ST GEORGES SUR LOIRE</t>
  </si>
  <si>
    <t>SESSAD SAUMUROIS</t>
  </si>
  <si>
    <t>SESSAD LE GRACALOU</t>
  </si>
  <si>
    <t>UEM ECOLE MONTESQUIEU</t>
  </si>
  <si>
    <t>SESSD 16-25 ANS</t>
  </si>
  <si>
    <t>ST BARTHELEMY D ANJOU</t>
  </si>
  <si>
    <t>SESSD APF</t>
  </si>
  <si>
    <t>SESSAD TRES PRECOCE</t>
  </si>
  <si>
    <t>SESSAD MARGUERITE YOURCENAR</t>
  </si>
  <si>
    <t>SESSAD DI-TC L'ARBORETUM</t>
  </si>
  <si>
    <t>SSEFIS-SAFEP CHARLOTTE BLOUIN</t>
  </si>
  <si>
    <t>SAAAIS-SAFEP MONTECLAIR</t>
  </si>
  <si>
    <t>LAVAL</t>
  </si>
  <si>
    <t>ADAPEI 53</t>
  </si>
  <si>
    <t>ASSOCIATION FELIX JEAN MARCHAIS</t>
  </si>
  <si>
    <t>APEI NORD MAYENNE</t>
  </si>
  <si>
    <t>SESSAD LA PERDRIERE</t>
  </si>
  <si>
    <t>SESSAD LEON DOUDARD</t>
  </si>
  <si>
    <t>MAYENNE</t>
  </si>
  <si>
    <t>SESSAD LA MAILLARDIERE</t>
  </si>
  <si>
    <t>SESSAD GEIST</t>
  </si>
  <si>
    <t>SESSAD DJINH</t>
  </si>
  <si>
    <t>UEM AUTISME</t>
  </si>
  <si>
    <t>SSEFIS APAJH</t>
  </si>
  <si>
    <t>APAJH SARTHE MAYENNE</t>
  </si>
  <si>
    <t>SERDAA</t>
  </si>
  <si>
    <t>LE MANS</t>
  </si>
  <si>
    <t>ADAPEI DE LA SARTHE</t>
  </si>
  <si>
    <t>ALLONNES</t>
  </si>
  <si>
    <t>LE LUART</t>
  </si>
  <si>
    <t>ASSOCIATION D'HYGIENE SOCIALE SARTHE</t>
  </si>
  <si>
    <t>SOLESMES</t>
  </si>
  <si>
    <t>APEI SABLE SOLESMES</t>
  </si>
  <si>
    <t>SESSAD L'ENVOL</t>
  </si>
  <si>
    <t>SESSAD DU VAL DE LOIR</t>
  </si>
  <si>
    <t>LA FLECHE</t>
  </si>
  <si>
    <t>SESSAD LA COURTE ECHELLE</t>
  </si>
  <si>
    <t>SESSAD DE L'ARCHE</t>
  </si>
  <si>
    <t>SSEFIS LONGUEUR D'ONDES</t>
  </si>
  <si>
    <t>SESSAD TRAIT D'UNION</t>
  </si>
  <si>
    <t>SESSAD PAYS D'OZ</t>
  </si>
  <si>
    <t>SSAD TOURNESOL</t>
  </si>
  <si>
    <t>SESSAD L'OISEAU BLEU</t>
  </si>
  <si>
    <t>ST SATURNIN</t>
  </si>
  <si>
    <t>SESSAD APICS</t>
  </si>
  <si>
    <t>SESSAD SAPFI</t>
  </si>
  <si>
    <t>UEM CHAMP MANON</t>
  </si>
  <si>
    <t>YVRE L EVEQUE</t>
  </si>
  <si>
    <t>LES HERBIERS</t>
  </si>
  <si>
    <t>CHALLANS</t>
  </si>
  <si>
    <t>CHANTONNAY</t>
  </si>
  <si>
    <t>SESSAD</t>
  </si>
  <si>
    <t>LUCON</t>
  </si>
  <si>
    <t>SESSAD JEUNES ADULTES</t>
  </si>
  <si>
    <t>LA ROCHE SUR YON</t>
  </si>
  <si>
    <t>SESSAD LES FRIMOUSSES</t>
  </si>
  <si>
    <t>SESSAD LA GUERINIERE</t>
  </si>
  <si>
    <t>SESSAD LE PETIT POUCET</t>
  </si>
  <si>
    <t>SESSAD LA MAISONNETTE</t>
  </si>
  <si>
    <t>ASSO A.L.E.F.P.A.</t>
  </si>
  <si>
    <t>SESSAD HENRI WALLON</t>
  </si>
  <si>
    <t>SESSAD GALILEE</t>
  </si>
  <si>
    <t>SESSAD DATE LES GONDOLIERS</t>
  </si>
  <si>
    <t>SESSAD DATE</t>
  </si>
  <si>
    <t>FONTENAY LE COMTE</t>
  </si>
  <si>
    <t>Utiliser les filtres pour rechercher votre établissement.</t>
  </si>
  <si>
    <t>1a</t>
  </si>
  <si>
    <t xml:space="preserve">Réalisation de l’EPP « Projet Personnalisé » QualiREL Santé </t>
  </si>
  <si>
    <t>5a</t>
  </si>
  <si>
    <t>5b</t>
  </si>
  <si>
    <t>5c</t>
  </si>
  <si>
    <t>5d</t>
  </si>
  <si>
    <t>OUI / NON / EN COURS</t>
  </si>
  <si>
    <t>OUI</t>
  </si>
  <si>
    <t>NON</t>
  </si>
  <si>
    <t>EN COURS</t>
  </si>
  <si>
    <t>CATEG ESMS</t>
  </si>
  <si>
    <t>E.A.A.P.</t>
  </si>
  <si>
    <t>I.D.A.</t>
  </si>
  <si>
    <t>I.D.V.</t>
  </si>
  <si>
    <t>C.P.O.</t>
  </si>
  <si>
    <t>C.R.P.</t>
  </si>
  <si>
    <t>U.E.R.O.S.</t>
  </si>
  <si>
    <t>E.A.M.</t>
  </si>
  <si>
    <t>Les EI font-ils l'objet d'une analyse collective au sein de l'établissement ?</t>
  </si>
  <si>
    <t>Nombre d'EI associés aux soins et à l'accompagnement (graves et/ou récurrents) déclarés en interne</t>
  </si>
  <si>
    <t>Nombre d'EI associés aux soins et à l'accompagnement (graves et/ou récurrents) ayant fait l'objet d'un plan d'actions correctives</t>
  </si>
  <si>
    <t>Les EI font-ils l'objet d'un bilan et d'une analyse communiquée périodiquement aux professionnels de la structure ?</t>
  </si>
  <si>
    <t>Existence d'un dispositif spécifique pour la gestion des situations de maltraitance (du fait du personnel)</t>
  </si>
  <si>
    <t>Les EI en lien avec la prise en charge médicamenteuse font-ils l'objet d'une analyse systématique ?</t>
  </si>
  <si>
    <t>VIRAGE INCLUSIF :</t>
  </si>
  <si>
    <t>Un repérage régulier des besoins de bilan visuel est il effectué ?</t>
  </si>
  <si>
    <t>Un repérage régulier des besoins de bilan auditif est il effectué ?</t>
  </si>
  <si>
    <t>Un  repérage régulier sur les problèmes nutritionnels est-il organisé ?</t>
  </si>
  <si>
    <t>Existence d’une convention permettant un accès facilité à l'hospitalisation sans passage par les urgences ?</t>
  </si>
  <si>
    <t>Existence d'une convention avec le dispositif territorial de consultations dédiées "Handisoins" quand celui-ci existe ?</t>
  </si>
  <si>
    <t>NON CONCERNE</t>
  </si>
  <si>
    <t>Données à 
renseigner</t>
  </si>
  <si>
    <t>Observations éventuelles</t>
  </si>
  <si>
    <t>PRESENTATION GENERALE DE LA STRUCTURE</t>
  </si>
  <si>
    <t>ACCES AUX SOINS ET A LA PREVENTION :</t>
  </si>
  <si>
    <t>7a</t>
  </si>
  <si>
    <t>7b</t>
  </si>
  <si>
    <t>7c</t>
  </si>
  <si>
    <t>7d</t>
  </si>
  <si>
    <t>7e</t>
  </si>
  <si>
    <t>19a</t>
  </si>
  <si>
    <t>19b</t>
  </si>
  <si>
    <t>Avez-vous communiqué aux résidents ou proches sur leur possibilité de répondre à l’enquête « Handifaction » ?</t>
  </si>
  <si>
    <t>Existence en interne d'un dispositif de gestion des évènements indésirables (EI) associés aux soins et à l'accompagnement ?</t>
  </si>
  <si>
    <t>Nombre de jeunes de 3-18 ans ayant un projet personnalisé de scolarisation élaboré par la MDPH et bénéficiant d'une réunion d'ESS</t>
  </si>
  <si>
    <t>Nombre total de personnes accompagnées en 2020</t>
  </si>
  <si>
    <t>Nombre total d'enfants entre 3 et 18 ans accompagnés en 2020</t>
  </si>
  <si>
    <t xml:space="preserve">Nombre de personnes accompagnées en 2020 ayant un projet personnalisé formalisé </t>
  </si>
  <si>
    <t>Nombre de personnes accompagnées ayant bénéficié d'un bilan bucco-dentaire en 2020</t>
  </si>
  <si>
    <r>
      <t xml:space="preserve">Ils sont structurés autour </t>
    </r>
    <r>
      <rPr>
        <b/>
        <sz val="12"/>
        <rFont val="Calibri"/>
        <family val="2"/>
      </rPr>
      <t>de cinq parties :</t>
    </r>
    <r>
      <rPr>
        <sz val="12"/>
        <rFont val="Calibri"/>
        <family val="2"/>
      </rPr>
      <t xml:space="preserve"> la qualité de l'accompagnement, la sécurité de l'accompagnement, la sécurité du circuit du médicament, l'accès aux soins et à la prévention, ainsi que le virage inclusif.</t>
    </r>
  </si>
  <si>
    <t>Il convient de se référer au n°FINESS géographique et de renseigner autant de questionnaires que d’entités géographiques répertoriées sous FINESS.</t>
  </si>
  <si>
    <t>Afin de faciliter et guider le remplissage du formulaire :</t>
  </si>
  <si>
    <t>- Une alimentation automatique des données de présentation générale de la structure est assurée dès la saisie du numéro Finess géographique</t>
  </si>
  <si>
    <t>- Des listes déroulantes et des messages d'information ont été insérés autant que possible.</t>
  </si>
  <si>
    <t>- Une zone de saisie libre (colonne "commentaires") est à votre disposition si vous souhaitez apporter des précisions.</t>
  </si>
  <si>
    <t>- Vous renseignez uniquement les données qui correspondent soit à un dénominateur, soit à un numérateur. L’ARS se charge du calcul de l’indicateur.</t>
  </si>
  <si>
    <t>- Des fiches indicateurs sont disponibles dans le guide indicateurs qui vous a été transmis vous indiquant le mode de calcul, l'objectif, la cible, les résultats régionaux, les recommandations professionnelles, les modalités de recueil des données pour chaque indicateur.</t>
  </si>
  <si>
    <t>Les données à renseigner portent sur l'année 2020.</t>
  </si>
  <si>
    <r>
      <rPr>
        <sz val="12"/>
        <rFont val="Calibri"/>
        <family val="2"/>
      </rPr>
      <t>C'est un</t>
    </r>
    <r>
      <rPr>
        <b/>
        <sz val="12"/>
        <rFont val="Calibri"/>
        <family val="2"/>
      </rPr>
      <t xml:space="preserve"> formulaire dynamique </t>
    </r>
    <r>
      <rPr>
        <sz val="12"/>
        <rFont val="Calibri"/>
        <family val="2"/>
      </rPr>
      <t>(réagissant en fonction des réponses que vous apportez), il est donc</t>
    </r>
    <r>
      <rPr>
        <b/>
        <sz val="12"/>
        <rFont val="Calibri"/>
        <family val="2"/>
      </rPr>
      <t xml:space="preserve"> nécessaire de suivre l'ordre des questions.</t>
    </r>
  </si>
  <si>
    <t>Les formulaires sont différents selon la catégorie de l'établissement, aussi, les numéros de questions ne se suivent pas automatiquement.</t>
  </si>
  <si>
    <t>En cas d’interrogation, vous êtes invité à adresser votre question par messagerie électronique à l’adresse suivante : ars-pdl-dosa-enq-flash@ars.sante.fr</t>
  </si>
  <si>
    <t>Catégorie etablissements</t>
  </si>
  <si>
    <t>SAFEP SSEFS DA OCENS</t>
  </si>
  <si>
    <t xml:space="preserve">NANTES </t>
  </si>
  <si>
    <t>INSTITUT PUBLIC OCENS</t>
  </si>
  <si>
    <t>SESSAD SAFEP S3AS DV OCENS</t>
  </si>
  <si>
    <t xml:space="preserve">ST NAZAIRE </t>
  </si>
  <si>
    <t>SESSAD ITEP ARRIA</t>
  </si>
  <si>
    <t>SESSAD TDI-TSA ARRIA</t>
  </si>
  <si>
    <t>SESSAD NORD ADAPEI 44</t>
  </si>
  <si>
    <t>SESSAD SUD LOIRE</t>
  </si>
  <si>
    <t>SESSAD DI-TFC APAJH 44</t>
  </si>
  <si>
    <t>SESSAD MOTEUR APAJH44</t>
  </si>
  <si>
    <t>SAAAS APAJH 44</t>
  </si>
  <si>
    <t>SSEFS NANTAIS APAJH 44</t>
  </si>
  <si>
    <t>SSEFS NAZAIRIEN APAJH44</t>
  </si>
  <si>
    <t>SAS HANDICAPS RARES</t>
  </si>
  <si>
    <t>LOIREAUXENCE</t>
  </si>
  <si>
    <t>SESSAD LA FLEURIAYE</t>
  </si>
  <si>
    <t>SESSAD LES TILLEULS</t>
  </si>
  <si>
    <t>ST BREVIN LES PINS</t>
  </si>
  <si>
    <t>SESSAD LE FIL BLEU</t>
  </si>
  <si>
    <t>ST JEAN DE BOISEAU</t>
  </si>
  <si>
    <t>SESSAD VENTS D'OUEST</t>
  </si>
  <si>
    <t>AR PEP DES PAYS DE LOIRE</t>
  </si>
  <si>
    <t>ANCENIS ST GEREON</t>
  </si>
  <si>
    <t>SESSAD ST PHILBERT</t>
  </si>
  <si>
    <t>ASSOCIATION AGIR ET VIVRE L AUTISME</t>
  </si>
  <si>
    <t>APF FRANCE HANDICAP</t>
  </si>
  <si>
    <t>EPMS DE L'ANJOU</t>
  </si>
  <si>
    <t>BEAUPREAU EN MAUGES</t>
  </si>
  <si>
    <t xml:space="preserve">ST BARTHELEMY D ANJOU </t>
  </si>
  <si>
    <t>ASEA 49</t>
  </si>
  <si>
    <t>VYV3 PDL PÔLE ACCOMPAGNEMENT ET SOINS</t>
  </si>
  <si>
    <t xml:space="preserve">ANGERS </t>
  </si>
  <si>
    <t>HANDICAP ANJOU</t>
  </si>
  <si>
    <t>SESSAD ADAPEI BAUGE</t>
  </si>
  <si>
    <t>BAUGE EN ANJOU</t>
  </si>
  <si>
    <t>SESSAD ADAPEI BAGNEUX</t>
  </si>
  <si>
    <t>UEMA ECOLE TURBAUDIERES</t>
  </si>
  <si>
    <t>SESSAD ADAPEI SEGRE</t>
  </si>
  <si>
    <t xml:space="preserve">SEGRE </t>
  </si>
  <si>
    <t>SESSAD ADAPEI CHOLET</t>
  </si>
  <si>
    <t>DOUE EN ANJOU</t>
  </si>
  <si>
    <t>CROIX ROUGE FRANCAISE</t>
  </si>
  <si>
    <t>LOIRE AUTHION</t>
  </si>
  <si>
    <t xml:space="preserve">LAVAL </t>
  </si>
  <si>
    <t>GEIST MAYENNE</t>
  </si>
  <si>
    <t>CHANGE</t>
  </si>
  <si>
    <t xml:space="preserve">CHATEAU GONTIER </t>
  </si>
  <si>
    <t>SESSAD LAVAL</t>
  </si>
  <si>
    <t>SESSAD APIC'S</t>
  </si>
  <si>
    <t>POLE REGIONAL DU HANDICAP</t>
  </si>
  <si>
    <t>S3AS 72</t>
  </si>
  <si>
    <t>SESSAD TSL SIRIUS</t>
  </si>
  <si>
    <t>ASS GEIST 21 SARTHE</t>
  </si>
  <si>
    <t>SESSAD TRIMARAN L ESCALE</t>
  </si>
  <si>
    <t xml:space="preserve">LE MANS </t>
  </si>
  <si>
    <t>DITEP LES PIROGUES</t>
  </si>
  <si>
    <t>BELLEVIGNY</t>
  </si>
  <si>
    <t>ADAPEI ARIA DE VENDEE</t>
  </si>
  <si>
    <t>MONTAIGU VENDEE</t>
  </si>
  <si>
    <t>LES SABLES D OLONNE</t>
  </si>
  <si>
    <t>SAAAIS</t>
  </si>
  <si>
    <t>SSESD</t>
  </si>
  <si>
    <t>SSEFIS</t>
  </si>
  <si>
    <t>SESSAD LA POCTIERE</t>
  </si>
  <si>
    <t>SESSAD DI-TSA</t>
  </si>
  <si>
    <t>SESSAD 16-25 ANS</t>
  </si>
  <si>
    <t>SESSAD TSA AREAMS</t>
  </si>
  <si>
    <t>UEMA LA MELIERE</t>
  </si>
  <si>
    <r>
      <t xml:space="preserve">L'ARS Pays de la Loire a développé, pour les établissements de la région accueillant des personnes en situation de handicap, un outil spécifique d'évaluation de la qualité et de la sécurité, dit </t>
    </r>
    <r>
      <rPr>
        <b/>
        <sz val="12"/>
        <rFont val="Calibri"/>
        <family val="2"/>
        <scheme val="minor"/>
      </rPr>
      <t>Enquête Flash</t>
    </r>
    <r>
      <rPr>
        <sz val="12"/>
        <rFont val="Calibri"/>
        <family val="2"/>
        <scheme val="minor"/>
      </rPr>
      <t xml:space="preserve">. Ces indicateurs alimentent le diagnostic partagé préalable à la négociation d’un CPOM et objectivent le dialogue avec l’ARS. La fiche individuelle de résultats des indicateurs constitue une annexe obligatoire au contrat.
Les indicateurs FLASH PH s’adressent </t>
    </r>
    <r>
      <rPr>
        <b/>
        <sz val="12"/>
        <rFont val="Calibri"/>
        <family val="2"/>
      </rPr>
      <t>à vous, établissements et services accompagnant des personnes en situation de handicap sur la région</t>
    </r>
    <r>
      <rPr>
        <sz val="12"/>
        <rFont val="Calibri"/>
        <family val="2"/>
      </rPr>
      <t xml:space="preserve"> (enfant et adulte), </t>
    </r>
    <r>
      <rPr>
        <b/>
        <sz val="12"/>
        <rFont val="Calibri"/>
        <family val="2"/>
      </rPr>
      <t>à compétence exclusive ARS ou conjointe avec le département.</t>
    </r>
  </si>
  <si>
    <t xml:space="preserve">ACTIVITE DE LA STRUCTURE : </t>
  </si>
  <si>
    <t>Avez-vous structuré un lieu de questionnnement éthique autour de la notion du respect de la liberté d'aller et venir ?</t>
  </si>
  <si>
    <t xml:space="preserve">Nombre de personnes ayant bénéficié d’une visite médicale sur l’année </t>
  </si>
  <si>
    <t>22a</t>
  </si>
  <si>
    <t>22b</t>
  </si>
  <si>
    <t>Avez-vous mobilisé les outils permettant une compréhension facile à lire et à comprendre pour les résidents et leurs proches et pour les professionnels de santé ?</t>
  </si>
  <si>
    <t>11a</t>
  </si>
  <si>
    <t>11b</t>
  </si>
  <si>
    <t>Mise en œuvre d'un repérage et d'une déclaration spécifique aux Violences faites aux femmes en situation de handicap</t>
  </si>
  <si>
    <t>Mise en place d'une réponse spécifique apportée dans le cadre des violences faites aux femmes en situation de handicap</t>
  </si>
  <si>
    <t>Mise en place de retours d’expérience suite à la crise (ex : COVID)</t>
  </si>
  <si>
    <t>20a</t>
  </si>
  <si>
    <t>20b</t>
  </si>
  <si>
    <t>20c</t>
  </si>
  <si>
    <t>23a</t>
  </si>
  <si>
    <t>23b</t>
  </si>
  <si>
    <t>A renseigner impérativement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</si>
</sst>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i/>
      <sz val="16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/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wrapText="1"/>
    </xf>
    <xf numFmtId="0" fontId="12" fillId="4" borderId="9" xfId="0" applyFont="1" applyFill="1" applyBorder="1" applyAlignment="1">
      <alignment horizontal="left"/>
    </xf>
    <xf numFmtId="0" fontId="11" fillId="4" borderId="10" xfId="0" applyFont="1" applyFill="1" applyBorder="1" applyAlignment="1">
      <alignment vertical="center" wrapText="1"/>
    </xf>
    <xf numFmtId="0" fontId="0" fillId="4" borderId="11" xfId="0" applyFill="1" applyBorder="1"/>
    <xf numFmtId="0" fontId="12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vertical="center" wrapText="1"/>
    </xf>
    <xf numFmtId="0" fontId="4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/>
    </xf>
    <xf numFmtId="0" fontId="13" fillId="0" borderId="15" xfId="0" applyFont="1" applyBorder="1" applyAlignment="1">
      <alignment vertical="center" wrapText="1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3" fillId="0" borderId="24" xfId="0" applyFont="1" applyBorder="1" applyAlignment="1">
      <alignment horizontal="left"/>
    </xf>
    <xf numFmtId="0" fontId="13" fillId="0" borderId="25" xfId="0" applyFont="1" applyBorder="1" applyAlignment="1">
      <alignment vertical="center" wrapText="1"/>
    </xf>
    <xf numFmtId="0" fontId="15" fillId="0" borderId="0" xfId="0" applyFont="1"/>
    <xf numFmtId="0" fontId="17" fillId="3" borderId="0" xfId="0" applyFont="1" applyFill="1" applyAlignment="1">
      <alignment horizontal="justify" vertical="center" wrapText="1"/>
    </xf>
    <xf numFmtId="0" fontId="20" fillId="3" borderId="0" xfId="0" applyFont="1" applyFill="1" applyAlignment="1">
      <alignment horizontal="justify" vertical="center" wrapText="1"/>
    </xf>
    <xf numFmtId="0" fontId="17" fillId="3" borderId="0" xfId="0" quotePrefix="1" applyFont="1" applyFill="1" applyAlignment="1">
      <alignment horizontal="justify" vertical="center" wrapText="1"/>
    </xf>
    <xf numFmtId="0" fontId="17" fillId="3" borderId="0" xfId="0" quotePrefix="1" applyFont="1" applyFill="1" applyAlignment="1">
      <alignment horizontal="left" vertical="center" wrapText="1"/>
    </xf>
    <xf numFmtId="0" fontId="20" fillId="3" borderId="0" xfId="0" quotePrefix="1" applyFont="1" applyFill="1" applyAlignment="1">
      <alignment horizontal="justify" vertical="center" wrapText="1"/>
    </xf>
    <xf numFmtId="0" fontId="18" fillId="3" borderId="0" xfId="0" applyFont="1" applyFill="1" applyAlignment="1">
      <alignment horizontal="left" wrapText="1"/>
    </xf>
    <xf numFmtId="0" fontId="21" fillId="3" borderId="0" xfId="0" applyFont="1" applyFill="1" applyAlignment="1">
      <alignment horizontal="justify" vertical="center" wrapText="1"/>
    </xf>
    <xf numFmtId="0" fontId="16" fillId="3" borderId="0" xfId="9" applyFill="1" applyAlignment="1" applyProtection="1">
      <alignment horizontal="justify" vertical="center" wrapText="1"/>
    </xf>
    <xf numFmtId="0" fontId="0" fillId="3" borderId="0" xfId="0" applyFont="1" applyFill="1"/>
    <xf numFmtId="0" fontId="13" fillId="0" borderId="26" xfId="0" applyFont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14" fillId="3" borderId="21" xfId="0" applyFont="1" applyFill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left" vertical="center" wrapText="1"/>
      <protection locked="0"/>
    </xf>
    <xf numFmtId="0" fontId="14" fillId="3" borderId="23" xfId="0" applyFont="1" applyFill="1" applyBorder="1" applyAlignment="1" applyProtection="1">
      <alignment horizontal="left" vertical="center" wrapText="1"/>
      <protection locked="0"/>
    </xf>
    <xf numFmtId="0" fontId="14" fillId="3" borderId="27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22" fillId="0" borderId="0" xfId="0" applyFont="1" applyProtection="1"/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" fontId="23" fillId="4" borderId="28" xfId="0" applyNumberFormat="1" applyFont="1" applyFill="1" applyBorder="1" applyAlignment="1" applyProtection="1">
      <alignment horizontal="center" vertical="center" wrapText="1"/>
    </xf>
    <xf numFmtId="1" fontId="24" fillId="4" borderId="28" xfId="0" applyNumberFormat="1" applyFont="1" applyFill="1" applyBorder="1" applyAlignment="1" applyProtection="1">
      <alignment horizontal="center" vertical="center" wrapText="1"/>
    </xf>
    <xf numFmtId="0" fontId="24" fillId="4" borderId="28" xfId="0" applyNumberFormat="1" applyFont="1" applyFill="1" applyBorder="1" applyAlignment="1" applyProtection="1">
      <alignment horizontal="center" vertical="center" wrapText="1"/>
    </xf>
    <xf numFmtId="1" fontId="25" fillId="5" borderId="28" xfId="0" applyNumberFormat="1" applyFont="1" applyFill="1" applyBorder="1" applyAlignment="1" applyProtection="1">
      <alignment horizontal="center" vertical="center" wrapText="1"/>
    </xf>
    <xf numFmtId="0" fontId="25" fillId="5" borderId="28" xfId="0" applyNumberFormat="1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</cellXfs>
  <cellStyles count="10">
    <cellStyle name="Euro" xfId="7"/>
    <cellStyle name="Lien hypertexte" xfId="9" builtinId="8"/>
    <cellStyle name="Lien hypertexte 2" xfId="4"/>
    <cellStyle name="Lien hypertexte 3" xfId="3"/>
    <cellStyle name="Milliers 2" xfId="8"/>
    <cellStyle name="Normal" xfId="0" builtinId="0"/>
    <cellStyle name="Normal 2" xfId="5"/>
    <cellStyle name="Normal 3" xfId="2"/>
    <cellStyle name="Normal 4" xfId="6"/>
    <cellStyle name="Pourcentage 3" xfId="1"/>
  </cellStyles>
  <dxfs count="9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ars.paysdelaloire.sante.fr/ARS-Pays-de-la-Loire.paysdelaloire.0.html" TargetMode="External"/><Relationship Id="rId5" Type="http://schemas.openxmlformats.org/officeDocument/2006/relationships/hyperlink" Target="#DONNEES_A_RENSEIGNER!A1"/><Relationship Id="rId4" Type="http://schemas.openxmlformats.org/officeDocument/2006/relationships/hyperlink" Target="mailto:ars-pdl-dosa-qpe@ars.sante.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621030</xdr:colOff>
      <xdr:row>3</xdr:row>
      <xdr:rowOff>148590</xdr:rowOff>
    </xdr:to>
    <xdr:pic>
      <xdr:nvPicPr>
        <xdr:cNvPr id="2" name="Picture 1" descr="ars-pays-de-la-loir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1240155" cy="72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1</xdr:col>
      <xdr:colOff>5726430</xdr:colOff>
      <xdr:row>30</xdr:row>
      <xdr:rowOff>173355</xdr:rowOff>
    </xdr:to>
    <xdr:pic>
      <xdr:nvPicPr>
        <xdr:cNvPr id="3" name="Image 2" descr="demi_vague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4543425"/>
          <a:ext cx="6374130" cy="188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6029325</xdr:colOff>
      <xdr:row>27</xdr:row>
      <xdr:rowOff>28575</xdr:rowOff>
    </xdr:from>
    <xdr:to>
      <xdr:col>2</xdr:col>
      <xdr:colOff>38101</xdr:colOff>
      <xdr:row>30</xdr:row>
      <xdr:rowOff>180975</xdr:rowOff>
    </xdr:to>
    <xdr:sp macro="" textlink="">
      <xdr:nvSpPr>
        <xdr:cNvPr id="4" name="ZoneTexte 3">
          <a:hlinkClick xmlns:r="http://schemas.openxmlformats.org/officeDocument/2006/relationships" r:id="rId4"/>
        </xdr:cNvPr>
        <xdr:cNvSpPr txBox="1"/>
      </xdr:nvSpPr>
      <xdr:spPr>
        <a:xfrm>
          <a:off x="6791325" y="5715000"/>
          <a:ext cx="3590926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Agence Régionale de Santé Pays de la Loire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Direction de l’Offre de Santé et en faveur de l’Autonomie </a:t>
          </a:r>
          <a:r>
            <a:rPr lang="fr-FR" sz="9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- Mission Qualité Pertinence et Efficience</a:t>
          </a:r>
          <a:r>
            <a:rPr lang="fr-FR" sz="9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des parcours</a:t>
          </a:r>
          <a:endParaRPr lang="fr-FR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CS 56233, 44262 NANTES CEDEX 2</a:t>
          </a: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Tél. 02 49 10 42 25 - </a:t>
          </a:r>
          <a:r>
            <a:rPr lang="fr-FR" sz="900" u="sng">
              <a:solidFill>
                <a:schemeClr val="tx2"/>
              </a:solidFill>
              <a:latin typeface="Arial" pitchFamily="34" charset="0"/>
              <a:cs typeface="Arial" pitchFamily="34" charset="0"/>
            </a:rPr>
            <a:t>ars-pdl-dosa-qpe@ars.sante.fr</a:t>
          </a:r>
        </a:p>
      </xdr:txBody>
    </xdr:sp>
    <xdr:clientData/>
  </xdr:twoCellAnchor>
  <xdr:twoCellAnchor>
    <xdr:from>
      <xdr:col>1</xdr:col>
      <xdr:colOff>7060141</xdr:colOff>
      <xdr:row>22</xdr:row>
      <xdr:rowOff>62442</xdr:rowOff>
    </xdr:from>
    <xdr:to>
      <xdr:col>1</xdr:col>
      <xdr:colOff>9225491</xdr:colOff>
      <xdr:row>25</xdr:row>
      <xdr:rowOff>80434</xdr:rowOff>
    </xdr:to>
    <xdr:sp macro="" textlink="">
      <xdr:nvSpPr>
        <xdr:cNvPr id="5" name="Rectangle à coins arrondis 4">
          <a:hlinkClick xmlns:r="http://schemas.openxmlformats.org/officeDocument/2006/relationships" r:id="rId5"/>
        </xdr:cNvPr>
        <xdr:cNvSpPr/>
      </xdr:nvSpPr>
      <xdr:spPr>
        <a:xfrm>
          <a:off x="7822141" y="4796367"/>
          <a:ext cx="2165350" cy="58949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Cliquer</a:t>
          </a:r>
          <a:r>
            <a:rPr lang="fr-FR" sz="1200" b="1" baseline="0"/>
            <a:t> ICI pour a</a:t>
          </a:r>
          <a:r>
            <a:rPr lang="fr-FR" sz="1200" b="1"/>
            <a:t>ccéder </a:t>
          </a:r>
        </a:p>
        <a:p>
          <a:pPr algn="ctr"/>
          <a:r>
            <a:rPr lang="fr-FR" sz="1200" b="1"/>
            <a:t>au</a:t>
          </a:r>
          <a:r>
            <a:rPr lang="fr-FR" sz="1200" b="1" baseline="0"/>
            <a:t> formulaire</a:t>
          </a:r>
          <a:endParaRPr lang="fr-F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19050</xdr:rowOff>
    </xdr:from>
    <xdr:to>
      <xdr:col>6</xdr:col>
      <xdr:colOff>0</xdr:colOff>
      <xdr:row>7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6" y="781050"/>
          <a:ext cx="7439024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600" b="1">
              <a:solidFill>
                <a:srgbClr val="002060"/>
              </a:solidFill>
            </a:rPr>
            <a:t> Suivi de données clés en matière de qualité et de sécurité </a:t>
          </a:r>
        </a:p>
        <a:p>
          <a:pPr algn="ctr"/>
          <a:r>
            <a:rPr lang="fr-FR" sz="1600" b="1">
              <a:solidFill>
                <a:srgbClr val="002060"/>
              </a:solidFill>
            </a:rPr>
            <a:t>des soins et des accompagnements. </a:t>
          </a:r>
        </a:p>
      </xdr:txBody>
    </xdr:sp>
    <xdr:clientData/>
  </xdr:twoCellAnchor>
  <xdr:twoCellAnchor>
    <xdr:from>
      <xdr:col>1</xdr:col>
      <xdr:colOff>19050</xdr:colOff>
      <xdr:row>0</xdr:row>
      <xdr:rowOff>66675</xdr:rowOff>
    </xdr:from>
    <xdr:to>
      <xdr:col>5</xdr:col>
      <xdr:colOff>1581150</xdr:colOff>
      <xdr:row>3</xdr:row>
      <xdr:rowOff>152399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725" y="66675"/>
          <a:ext cx="7400925" cy="657224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800"/>
            <a:t>Indicateurs Flash 2021  (données </a:t>
          </a:r>
          <a:r>
            <a:rPr lang="fr-FR" sz="1800">
              <a:solidFill>
                <a:schemeClr val="lt1"/>
              </a:solidFill>
              <a:latin typeface="+mn-lt"/>
              <a:ea typeface="+mn-ea"/>
              <a:cs typeface="+mn-cs"/>
            </a:rPr>
            <a:t>2020</a:t>
          </a:r>
          <a:r>
            <a:rPr lang="fr-FR" sz="1800"/>
            <a:t>)</a:t>
          </a:r>
        </a:p>
        <a:p>
          <a:pPr algn="ctr"/>
          <a:r>
            <a:rPr lang="fr-FR" sz="1800"/>
            <a:t>Personnes en situation de handicap </a:t>
          </a:r>
        </a:p>
      </xdr:txBody>
    </xdr:sp>
    <xdr:clientData/>
  </xdr:twoCellAnchor>
  <xdr:twoCellAnchor editAs="oneCell">
    <xdr:from>
      <xdr:col>1</xdr:col>
      <xdr:colOff>133352</xdr:colOff>
      <xdr:row>1</xdr:row>
      <xdr:rowOff>32465</xdr:rowOff>
    </xdr:from>
    <xdr:to>
      <xdr:col>2</xdr:col>
      <xdr:colOff>407924</xdr:colOff>
      <xdr:row>3</xdr:row>
      <xdr:rowOff>9525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7" y="222965"/>
          <a:ext cx="617472" cy="358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PDL-DOSA-ENQ-FLASH@ars.sant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5:B36"/>
  <sheetViews>
    <sheetView showGridLines="0" tabSelected="1" workbookViewId="0">
      <selection activeCell="C31" sqref="C31"/>
    </sheetView>
  </sheetViews>
  <sheetFormatPr baseColWidth="10" defaultColWidth="11.42578125" defaultRowHeight="15" x14ac:dyDescent="0.25"/>
  <cols>
    <col min="1" max="1" width="11.42578125" style="2"/>
    <col min="2" max="2" width="143.7109375" style="2" customWidth="1"/>
    <col min="3" max="16384" width="11.42578125" style="2"/>
  </cols>
  <sheetData>
    <row r="5" spans="2:2" ht="78.75" x14ac:dyDescent="0.25">
      <c r="B5" s="34" t="s">
        <v>290</v>
      </c>
    </row>
    <row r="6" spans="2:2" ht="9" customHeight="1" x14ac:dyDescent="0.25">
      <c r="B6" s="34"/>
    </row>
    <row r="7" spans="2:2" ht="31.5" x14ac:dyDescent="0.25">
      <c r="B7" s="34" t="s">
        <v>208</v>
      </c>
    </row>
    <row r="8" spans="2:2" ht="15.75" x14ac:dyDescent="0.25">
      <c r="B8" s="34" t="s">
        <v>209</v>
      </c>
    </row>
    <row r="9" spans="2:2" ht="7.5" customHeight="1" x14ac:dyDescent="0.25">
      <c r="B9" s="34"/>
    </row>
    <row r="10" spans="2:2" ht="15.75" x14ac:dyDescent="0.25">
      <c r="B10" s="35" t="s">
        <v>210</v>
      </c>
    </row>
    <row r="11" spans="2:2" ht="15.75" x14ac:dyDescent="0.25">
      <c r="B11" s="36" t="s">
        <v>211</v>
      </c>
    </row>
    <row r="12" spans="2:2" ht="15.75" x14ac:dyDescent="0.25">
      <c r="B12" s="37" t="s">
        <v>212</v>
      </c>
    </row>
    <row r="13" spans="2:2" ht="15.75" x14ac:dyDescent="0.25">
      <c r="B13" s="36" t="s">
        <v>213</v>
      </c>
    </row>
    <row r="14" spans="2:2" ht="15.75" x14ac:dyDescent="0.25">
      <c r="B14" s="36" t="s">
        <v>214</v>
      </c>
    </row>
    <row r="15" spans="2:2" ht="31.5" x14ac:dyDescent="0.25">
      <c r="B15" s="36" t="s">
        <v>215</v>
      </c>
    </row>
    <row r="16" spans="2:2" ht="15.75" x14ac:dyDescent="0.25">
      <c r="B16" s="38" t="s">
        <v>216</v>
      </c>
    </row>
    <row r="17" spans="2:2" ht="12" customHeight="1" x14ac:dyDescent="0.25">
      <c r="B17" s="36"/>
    </row>
    <row r="18" spans="2:2" ht="15.75" x14ac:dyDescent="0.25">
      <c r="B18" s="39" t="s">
        <v>217</v>
      </c>
    </row>
    <row r="19" spans="2:2" ht="15.75" x14ac:dyDescent="0.25">
      <c r="B19" s="39" t="s">
        <v>218</v>
      </c>
    </row>
    <row r="20" spans="2:2" x14ac:dyDescent="0.25">
      <c r="B20" s="40"/>
    </row>
    <row r="21" spans="2:2" x14ac:dyDescent="0.25">
      <c r="B21" s="41" t="s">
        <v>219</v>
      </c>
    </row>
    <row r="22" spans="2:2" x14ac:dyDescent="0.25">
      <c r="B22" s="42"/>
    </row>
    <row r="23" spans="2:2" x14ac:dyDescent="0.25">
      <c r="B23" s="42"/>
    </row>
    <row r="24" spans="2:2" x14ac:dyDescent="0.25">
      <c r="B24" s="42"/>
    </row>
    <row r="25" spans="2:2" x14ac:dyDescent="0.25">
      <c r="B25" s="42"/>
    </row>
    <row r="26" spans="2:2" x14ac:dyDescent="0.25">
      <c r="B26" s="42"/>
    </row>
    <row r="27" spans="2:2" x14ac:dyDescent="0.25">
      <c r="B27" s="42"/>
    </row>
    <row r="28" spans="2:2" x14ac:dyDescent="0.25">
      <c r="B28" s="42"/>
    </row>
    <row r="29" spans="2:2" x14ac:dyDescent="0.25">
      <c r="B29" s="42"/>
    </row>
    <row r="30" spans="2:2" x14ac:dyDescent="0.25">
      <c r="B30" s="42"/>
    </row>
    <row r="31" spans="2:2" x14ac:dyDescent="0.25">
      <c r="B31" s="42"/>
    </row>
    <row r="32" spans="2:2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</sheetData>
  <sheetProtection algorithmName="SHA-512" hashValue="KRGwp9ZbQ0ssB5bYZsMHcjfdz8XgFQX5OyZUnKapt/L3BvsBqipqkpW87KYqNjkXhMlgGIaFj8KaDSSr5iMcoQ==" saltValue="58q76pU1SDXYQWDqNT3bJA==" spinCount="100000" sheet="1" objects="1" scenarios="1" formatCells="0" formatColumns="0" formatRows="0"/>
  <hyperlinks>
    <hyperlink ref="B21" r:id="rId1"/>
  </hyperlinks>
  <pageMargins left="0.70866141732283472" right="0.70866141732283472" top="0.74803149606299213" bottom="0.74803149606299213" header="0.31496062992125984" footer="0.31496062992125984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H94"/>
  <sheetViews>
    <sheetView showGridLines="0" workbookViewId="0">
      <selection activeCell="D10" sqref="D10:F10"/>
    </sheetView>
  </sheetViews>
  <sheetFormatPr baseColWidth="10" defaultColWidth="11.42578125" defaultRowHeight="15" x14ac:dyDescent="0.25"/>
  <cols>
    <col min="1" max="1" width="1" style="2" customWidth="1"/>
    <col min="2" max="2" width="5.140625" style="3" customWidth="1"/>
    <col min="3" max="3" width="66" style="2" customWidth="1"/>
    <col min="4" max="4" width="15.7109375" style="2" customWidth="1"/>
    <col min="5" max="5" width="0.7109375" style="6" customWidth="1"/>
    <col min="6" max="6" width="24" style="2" bestFit="1" customWidth="1"/>
    <col min="7" max="7" width="33.28515625" style="2" customWidth="1"/>
    <col min="8" max="16384" width="11.42578125" style="2"/>
  </cols>
  <sheetData>
    <row r="1" spans="2:8" ht="15" customHeight="1" x14ac:dyDescent="0.25">
      <c r="B1" s="5"/>
    </row>
    <row r="2" spans="2:8" ht="15" customHeight="1" x14ac:dyDescent="0.25">
      <c r="B2" s="5"/>
    </row>
    <row r="3" spans="2:8" ht="15" customHeight="1" x14ac:dyDescent="0.25">
      <c r="B3" s="5"/>
      <c r="C3" s="4"/>
    </row>
    <row r="4" spans="2:8" ht="15" customHeight="1" x14ac:dyDescent="0.25">
      <c r="B4" s="5"/>
      <c r="C4" s="4"/>
    </row>
    <row r="8" spans="2:8" ht="11.25" customHeight="1" thickBot="1" x14ac:dyDescent="0.3"/>
    <row r="9" spans="2:8" ht="30" customHeight="1" x14ac:dyDescent="0.25">
      <c r="B9" s="77" t="s">
        <v>192</v>
      </c>
      <c r="C9" s="78"/>
      <c r="D9" s="78"/>
      <c r="E9" s="78"/>
      <c r="F9" s="79"/>
    </row>
    <row r="10" spans="2:8" x14ac:dyDescent="0.25">
      <c r="B10" s="10"/>
      <c r="C10" s="9" t="s">
        <v>0</v>
      </c>
      <c r="D10" s="80"/>
      <c r="E10" s="81"/>
      <c r="F10" s="82"/>
    </row>
    <row r="11" spans="2:8" x14ac:dyDescent="0.25">
      <c r="B11" s="10"/>
      <c r="C11" s="9" t="s">
        <v>1</v>
      </c>
      <c r="D11" s="72" t="str">
        <f>IFERROR(VLOOKUP($D$10,Liste_régionale_SESSAD!$B$6:$H$126,2,FALSE),"")</f>
        <v/>
      </c>
      <c r="E11" s="73"/>
      <c r="F11" s="72"/>
    </row>
    <row r="12" spans="2:8" x14ac:dyDescent="0.25">
      <c r="B12" s="10"/>
      <c r="C12" s="9" t="s">
        <v>2</v>
      </c>
      <c r="D12" s="72" t="str">
        <f>IFERROR(VLOOKUP($D$10,Liste_régionale_SESSAD!$B$6:$H$126,3,FALSE),"")</f>
        <v/>
      </c>
      <c r="E12" s="73"/>
      <c r="F12" s="72"/>
    </row>
    <row r="13" spans="2:8" x14ac:dyDescent="0.25">
      <c r="B13" s="10"/>
      <c r="C13" s="9" t="s">
        <v>3</v>
      </c>
      <c r="D13" s="72" t="str">
        <f>IFERROR(VLOOKUP($D$10,Liste_régionale_SESSAD!$B$6:$H$126,4,FALSE),"")</f>
        <v/>
      </c>
      <c r="E13" s="73"/>
      <c r="F13" s="72"/>
      <c r="H13" s="18"/>
    </row>
    <row r="14" spans="2:8" x14ac:dyDescent="0.25">
      <c r="B14" s="10"/>
      <c r="C14" s="9" t="s">
        <v>4</v>
      </c>
      <c r="D14" s="72" t="str">
        <f>IFERROR(VLOOKUP($D$10,Liste_régionale_SESSAD!$B$6:$H$126,5,FALSE),"")</f>
        <v/>
      </c>
      <c r="E14" s="73"/>
      <c r="F14" s="72"/>
    </row>
    <row r="15" spans="2:8" x14ac:dyDescent="0.25">
      <c r="B15" s="10"/>
      <c r="C15" s="9" t="s">
        <v>5</v>
      </c>
      <c r="D15" s="72" t="str">
        <f>IFERROR(VLOOKUP($D$10,Liste_régionale_SESSAD!$B$6:$H$126,6,FALSE),"")</f>
        <v/>
      </c>
      <c r="E15" s="73"/>
      <c r="F15" s="72"/>
    </row>
    <row r="16" spans="2:8" ht="32.25" customHeight="1" thickBot="1" x14ac:dyDescent="0.3">
      <c r="B16" s="11"/>
      <c r="C16" s="12" t="s">
        <v>6</v>
      </c>
      <c r="D16" s="74" t="s">
        <v>307</v>
      </c>
      <c r="E16" s="75"/>
      <c r="F16" s="76"/>
    </row>
    <row r="17" spans="2:6" ht="6" customHeight="1" x14ac:dyDescent="0.25">
      <c r="F17" s="19"/>
    </row>
    <row r="18" spans="2:6" ht="30" x14ac:dyDescent="0.35">
      <c r="C18" s="33"/>
      <c r="D18" s="22" t="s">
        <v>190</v>
      </c>
      <c r="E18" s="21"/>
      <c r="F18" s="23" t="s">
        <v>191</v>
      </c>
    </row>
    <row r="19" spans="2:6" ht="6.75" customHeight="1" thickBot="1" x14ac:dyDescent="0.3">
      <c r="D19" s="8"/>
      <c r="E19" s="21"/>
      <c r="F19" s="20"/>
    </row>
    <row r="20" spans="2:6" ht="19.5" customHeight="1" thickBot="1" x14ac:dyDescent="0.35">
      <c r="B20" s="13" t="s">
        <v>7</v>
      </c>
      <c r="C20" s="14" t="s">
        <v>291</v>
      </c>
      <c r="D20" s="15"/>
      <c r="E20" s="19"/>
      <c r="F20" s="19"/>
    </row>
    <row r="21" spans="2:6" ht="30" customHeight="1" x14ac:dyDescent="0.25">
      <c r="B21" s="31" t="s">
        <v>159</v>
      </c>
      <c r="C21" s="32" t="s">
        <v>204</v>
      </c>
      <c r="D21" s="43"/>
      <c r="E21" s="44"/>
      <c r="F21" s="45"/>
    </row>
    <row r="22" spans="2:6" ht="30" hidden="1" customHeight="1" x14ac:dyDescent="0.25">
      <c r="B22" s="62"/>
      <c r="C22" s="63"/>
      <c r="D22" s="64"/>
      <c r="E22" s="44"/>
      <c r="F22" s="65"/>
    </row>
    <row r="23" spans="2:6" ht="30" customHeight="1" thickBot="1" x14ac:dyDescent="0.3">
      <c r="B23" s="26">
        <v>2</v>
      </c>
      <c r="C23" s="27" t="s">
        <v>205</v>
      </c>
      <c r="D23" s="46"/>
      <c r="E23" s="44"/>
      <c r="F23" s="49"/>
    </row>
    <row r="24" spans="2:6" ht="30" hidden="1" customHeight="1" x14ac:dyDescent="0.25">
      <c r="B24" s="66"/>
      <c r="C24" s="67"/>
      <c r="D24" s="68"/>
      <c r="E24" s="44"/>
      <c r="F24" s="69"/>
    </row>
    <row r="25" spans="2:6" ht="30" hidden="1" customHeight="1" x14ac:dyDescent="0.25">
      <c r="B25" s="66"/>
      <c r="C25" s="67"/>
      <c r="D25" s="68"/>
      <c r="E25" s="44"/>
      <c r="F25" s="69"/>
    </row>
    <row r="26" spans="2:6" ht="5.0999999999999996" customHeight="1" thickBot="1" x14ac:dyDescent="0.3">
      <c r="C26" s="7"/>
      <c r="D26" s="28"/>
      <c r="F26" s="19"/>
    </row>
    <row r="27" spans="2:6" ht="19.5" thickBot="1" x14ac:dyDescent="0.35">
      <c r="B27" s="13" t="s">
        <v>8</v>
      </c>
      <c r="C27" s="14" t="s">
        <v>9</v>
      </c>
      <c r="D27" s="29"/>
      <c r="E27" s="19"/>
      <c r="F27" s="19"/>
    </row>
    <row r="28" spans="2:6" ht="30" x14ac:dyDescent="0.25">
      <c r="B28" s="31" t="s">
        <v>161</v>
      </c>
      <c r="C28" s="32" t="s">
        <v>206</v>
      </c>
      <c r="D28" s="43"/>
      <c r="E28" s="44"/>
      <c r="F28" s="45"/>
    </row>
    <row r="29" spans="2:6" ht="30" customHeight="1" x14ac:dyDescent="0.25">
      <c r="B29" s="24" t="s">
        <v>162</v>
      </c>
      <c r="C29" s="25" t="s">
        <v>160</v>
      </c>
      <c r="D29" s="47"/>
      <c r="E29" s="44"/>
      <c r="F29" s="48"/>
    </row>
    <row r="30" spans="2:6" ht="30" customHeight="1" x14ac:dyDescent="0.25">
      <c r="B30" s="24" t="s">
        <v>163</v>
      </c>
      <c r="C30" s="25" t="str">
        <f>IF($D$29="OUI","Score global de l'étape de co-construction de l'EPP","Nombre d'usagers ayant été associés à la construction de leur projet personnalisé")</f>
        <v>Nombre d'usagers ayant été associés à la construction de leur projet personnalisé</v>
      </c>
      <c r="D30" s="47"/>
      <c r="E30" s="44"/>
      <c r="F30" s="48"/>
    </row>
    <row r="31" spans="2:6" ht="30" customHeight="1" x14ac:dyDescent="0.25">
      <c r="B31" s="24" t="s">
        <v>164</v>
      </c>
      <c r="C31" s="25" t="str">
        <f>IF($D$29="OUI","Score global de l'étape de co-évaluation de l'EPP","Nombre d'usagers, ayant accepté la démarche, disposant d'un projet personnalisé formalisé et mis à jour")</f>
        <v>Nombre d'usagers, ayant accepté la démarche, disposant d'un projet personnalisé formalisé et mis à jour</v>
      </c>
      <c r="D31" s="47"/>
      <c r="E31" s="44"/>
      <c r="F31" s="48"/>
    </row>
    <row r="32" spans="2:6" ht="30.75" thickBot="1" x14ac:dyDescent="0.3">
      <c r="B32" s="26">
        <v>6</v>
      </c>
      <c r="C32" s="27" t="s">
        <v>292</v>
      </c>
      <c r="D32" s="46"/>
      <c r="E32" s="44"/>
      <c r="F32" s="49"/>
    </row>
    <row r="33" spans="2:6" ht="5.0999999999999996" customHeight="1" thickBot="1" x14ac:dyDescent="0.3">
      <c r="C33" s="7"/>
      <c r="D33" s="28"/>
      <c r="F33" s="19"/>
    </row>
    <row r="34" spans="2:6" ht="19.5" thickBot="1" x14ac:dyDescent="0.35">
      <c r="B34" s="16" t="s">
        <v>10</v>
      </c>
      <c r="C34" s="17" t="s">
        <v>11</v>
      </c>
      <c r="D34" s="30"/>
      <c r="E34" s="19"/>
      <c r="F34" s="19"/>
    </row>
    <row r="35" spans="2:6" ht="30" customHeight="1" x14ac:dyDescent="0.25">
      <c r="B35" s="31" t="s">
        <v>194</v>
      </c>
      <c r="C35" s="32" t="s">
        <v>202</v>
      </c>
      <c r="D35" s="43"/>
      <c r="E35" s="44"/>
      <c r="F35" s="45" t="str">
        <f t="shared" ref="F35:F76" si="0">IF(ISBLANK(D35),"",IF(D35=0,"ATTENTION : Ne pas saisir '0' si vous ne disposez pas de l'information. Dans ce cas, laisser la cellule vide.",""))</f>
        <v/>
      </c>
    </row>
    <row r="36" spans="2:6" ht="30" customHeight="1" x14ac:dyDescent="0.25">
      <c r="B36" s="24" t="s">
        <v>195</v>
      </c>
      <c r="C36" s="25" t="s">
        <v>177</v>
      </c>
      <c r="D36" s="47"/>
      <c r="E36" s="44"/>
      <c r="F36" s="48" t="str">
        <f t="shared" si="0"/>
        <v/>
      </c>
    </row>
    <row r="37" spans="2:6" ht="30" x14ac:dyDescent="0.25">
      <c r="B37" s="24" t="s">
        <v>196</v>
      </c>
      <c r="C37" s="25" t="s">
        <v>180</v>
      </c>
      <c r="D37" s="47"/>
      <c r="E37" s="44"/>
      <c r="F37" s="48" t="str">
        <f t="shared" si="0"/>
        <v/>
      </c>
    </row>
    <row r="38" spans="2:6" ht="30" x14ac:dyDescent="0.25">
      <c r="B38" s="24" t="s">
        <v>197</v>
      </c>
      <c r="C38" s="25" t="s">
        <v>178</v>
      </c>
      <c r="D38" s="47"/>
      <c r="E38" s="44"/>
      <c r="F38" s="48" t="str">
        <f t="shared" si="0"/>
        <v/>
      </c>
    </row>
    <row r="39" spans="2:6" ht="30" x14ac:dyDescent="0.25">
      <c r="B39" s="24" t="s">
        <v>198</v>
      </c>
      <c r="C39" s="25" t="s">
        <v>179</v>
      </c>
      <c r="D39" s="47"/>
      <c r="E39" s="44"/>
      <c r="F39" s="48" t="str">
        <f t="shared" si="0"/>
        <v/>
      </c>
    </row>
    <row r="40" spans="2:6" ht="30" x14ac:dyDescent="0.25">
      <c r="B40" s="24">
        <v>8</v>
      </c>
      <c r="C40" s="25" t="s">
        <v>181</v>
      </c>
      <c r="D40" s="47"/>
      <c r="E40" s="44"/>
      <c r="F40" s="48" t="str">
        <f t="shared" si="0"/>
        <v/>
      </c>
    </row>
    <row r="41" spans="2:6" hidden="1" x14ac:dyDescent="0.25">
      <c r="B41" s="24"/>
      <c r="C41" s="25"/>
      <c r="D41" s="47"/>
      <c r="E41" s="44"/>
      <c r="F41" s="48"/>
    </row>
    <row r="42" spans="2:6" ht="30" x14ac:dyDescent="0.25">
      <c r="B42" s="24">
        <v>10</v>
      </c>
      <c r="C42" s="25" t="s">
        <v>182</v>
      </c>
      <c r="D42" s="47"/>
      <c r="E42" s="44"/>
      <c r="F42" s="48" t="str">
        <f t="shared" si="0"/>
        <v/>
      </c>
    </row>
    <row r="43" spans="2:6" ht="30" x14ac:dyDescent="0.25">
      <c r="B43" s="60" t="s">
        <v>297</v>
      </c>
      <c r="C43" s="61" t="s">
        <v>299</v>
      </c>
      <c r="D43" s="70"/>
      <c r="E43" s="44"/>
      <c r="F43" s="71"/>
    </row>
    <row r="44" spans="2:6" ht="30" x14ac:dyDescent="0.25">
      <c r="B44" s="60" t="s">
        <v>298</v>
      </c>
      <c r="C44" s="61" t="s">
        <v>300</v>
      </c>
      <c r="D44" s="70"/>
      <c r="E44" s="44"/>
      <c r="F44" s="71"/>
    </row>
    <row r="45" spans="2:6" ht="30" customHeight="1" thickBot="1" x14ac:dyDescent="0.3">
      <c r="B45" s="26">
        <v>12</v>
      </c>
      <c r="C45" s="27" t="s">
        <v>301</v>
      </c>
      <c r="D45" s="46"/>
      <c r="E45" s="44"/>
      <c r="F45" s="49" t="str">
        <f t="shared" si="0"/>
        <v/>
      </c>
    </row>
    <row r="46" spans="2:6" ht="5.0999999999999996" customHeight="1" thickBot="1" x14ac:dyDescent="0.3">
      <c r="C46" s="7"/>
      <c r="D46" s="28"/>
      <c r="F46" s="19"/>
    </row>
    <row r="47" spans="2:6" ht="5.0999999999999996" hidden="1" customHeight="1" x14ac:dyDescent="0.25">
      <c r="C47" s="7"/>
      <c r="D47" s="28"/>
      <c r="F47" s="19"/>
    </row>
    <row r="48" spans="2:6" ht="5.0999999999999996" hidden="1" customHeight="1" x14ac:dyDescent="0.25">
      <c r="C48" s="7"/>
      <c r="D48" s="28"/>
      <c r="F48" s="19"/>
    </row>
    <row r="49" spans="3:6" ht="5.0999999999999996" hidden="1" customHeight="1" x14ac:dyDescent="0.25">
      <c r="C49" s="7"/>
      <c r="D49" s="28"/>
      <c r="F49" s="19"/>
    </row>
    <row r="50" spans="3:6" ht="5.0999999999999996" hidden="1" customHeight="1" x14ac:dyDescent="0.25">
      <c r="C50" s="7"/>
      <c r="D50" s="28"/>
      <c r="F50" s="19"/>
    </row>
    <row r="51" spans="3:6" ht="5.0999999999999996" hidden="1" customHeight="1" x14ac:dyDescent="0.25">
      <c r="C51" s="7"/>
      <c r="D51" s="28"/>
      <c r="F51" s="19"/>
    </row>
    <row r="52" spans="3:6" ht="5.0999999999999996" hidden="1" customHeight="1" x14ac:dyDescent="0.25">
      <c r="C52" s="7"/>
      <c r="D52" s="28"/>
      <c r="F52" s="19"/>
    </row>
    <row r="53" spans="3:6" ht="5.0999999999999996" hidden="1" customHeight="1" x14ac:dyDescent="0.25">
      <c r="C53" s="7"/>
      <c r="D53" s="28"/>
      <c r="F53" s="19"/>
    </row>
    <row r="54" spans="3:6" ht="5.0999999999999996" hidden="1" customHeight="1" x14ac:dyDescent="0.25">
      <c r="C54" s="7"/>
      <c r="D54" s="28"/>
      <c r="F54" s="19"/>
    </row>
    <row r="55" spans="3:6" ht="5.0999999999999996" hidden="1" customHeight="1" x14ac:dyDescent="0.25">
      <c r="C55" s="7"/>
      <c r="D55" s="28"/>
      <c r="F55" s="19"/>
    </row>
    <row r="56" spans="3:6" ht="5.0999999999999996" hidden="1" customHeight="1" x14ac:dyDescent="0.25">
      <c r="C56" s="7"/>
      <c r="D56" s="28"/>
      <c r="F56" s="19"/>
    </row>
    <row r="57" spans="3:6" ht="5.0999999999999996" hidden="1" customHeight="1" x14ac:dyDescent="0.25">
      <c r="C57" s="7"/>
      <c r="D57" s="28"/>
      <c r="F57" s="19"/>
    </row>
    <row r="58" spans="3:6" ht="5.0999999999999996" hidden="1" customHeight="1" x14ac:dyDescent="0.25">
      <c r="C58" s="7"/>
      <c r="D58" s="28"/>
      <c r="F58" s="19"/>
    </row>
    <row r="59" spans="3:6" ht="5.0999999999999996" hidden="1" customHeight="1" x14ac:dyDescent="0.25">
      <c r="C59" s="7"/>
      <c r="D59" s="28"/>
      <c r="F59" s="19"/>
    </row>
    <row r="60" spans="3:6" ht="5.0999999999999996" hidden="1" customHeight="1" x14ac:dyDescent="0.25">
      <c r="C60" s="7"/>
      <c r="D60" s="28"/>
      <c r="F60" s="19"/>
    </row>
    <row r="61" spans="3:6" ht="5.0999999999999996" hidden="1" customHeight="1" x14ac:dyDescent="0.25">
      <c r="C61" s="7"/>
      <c r="D61" s="28"/>
      <c r="F61" s="19"/>
    </row>
    <row r="62" spans="3:6" ht="5.0999999999999996" hidden="1" customHeight="1" x14ac:dyDescent="0.25">
      <c r="C62" s="7"/>
      <c r="D62" s="28"/>
      <c r="F62" s="19"/>
    </row>
    <row r="63" spans="3:6" ht="5.0999999999999996" hidden="1" customHeight="1" x14ac:dyDescent="0.25">
      <c r="C63" s="7"/>
      <c r="D63" s="28"/>
      <c r="F63" s="19"/>
    </row>
    <row r="64" spans="3:6" ht="5.0999999999999996" hidden="1" customHeight="1" x14ac:dyDescent="0.25">
      <c r="C64" s="7"/>
      <c r="D64" s="28"/>
      <c r="F64" s="19"/>
    </row>
    <row r="65" spans="2:6" ht="5.0999999999999996" hidden="1" customHeight="1" thickBot="1" x14ac:dyDescent="0.3">
      <c r="C65" s="7"/>
      <c r="D65" s="28"/>
      <c r="F65" s="19"/>
    </row>
    <row r="66" spans="2:6" ht="19.5" thickBot="1" x14ac:dyDescent="0.35">
      <c r="B66" s="13" t="s">
        <v>12</v>
      </c>
      <c r="C66" s="14" t="s">
        <v>193</v>
      </c>
      <c r="D66" s="29"/>
      <c r="E66" s="19"/>
      <c r="F66" s="19"/>
    </row>
    <row r="67" spans="2:6" ht="30" customHeight="1" x14ac:dyDescent="0.25">
      <c r="B67" s="31" t="s">
        <v>199</v>
      </c>
      <c r="C67" s="32" t="s">
        <v>293</v>
      </c>
      <c r="D67" s="43"/>
      <c r="E67" s="44"/>
      <c r="F67" s="45" t="str">
        <f t="shared" si="0"/>
        <v/>
      </c>
    </row>
    <row r="68" spans="2:6" ht="30" x14ac:dyDescent="0.25">
      <c r="B68" s="24" t="s">
        <v>200</v>
      </c>
      <c r="C68" s="25" t="s">
        <v>207</v>
      </c>
      <c r="D68" s="47"/>
      <c r="E68" s="44"/>
      <c r="F68" s="48" t="str">
        <f t="shared" si="0"/>
        <v/>
      </c>
    </row>
    <row r="69" spans="2:6" hidden="1" x14ac:dyDescent="0.25">
      <c r="B69" s="24"/>
      <c r="C69" s="25"/>
      <c r="D69" s="47"/>
      <c r="E69" s="44"/>
      <c r="F69" s="48"/>
    </row>
    <row r="70" spans="2:6" ht="30" customHeight="1" x14ac:dyDescent="0.25">
      <c r="B70" s="24" t="s">
        <v>302</v>
      </c>
      <c r="C70" s="25" t="s">
        <v>184</v>
      </c>
      <c r="D70" s="47"/>
      <c r="E70" s="44"/>
      <c r="F70" s="48" t="str">
        <f t="shared" si="0"/>
        <v/>
      </c>
    </row>
    <row r="71" spans="2:6" ht="30" customHeight="1" x14ac:dyDescent="0.25">
      <c r="B71" s="24" t="s">
        <v>303</v>
      </c>
      <c r="C71" s="25" t="s">
        <v>185</v>
      </c>
      <c r="D71" s="47"/>
      <c r="E71" s="44"/>
      <c r="F71" s="48" t="str">
        <f t="shared" si="0"/>
        <v/>
      </c>
    </row>
    <row r="72" spans="2:6" ht="30" customHeight="1" x14ac:dyDescent="0.25">
      <c r="B72" s="24" t="s">
        <v>304</v>
      </c>
      <c r="C72" s="25" t="s">
        <v>186</v>
      </c>
      <c r="D72" s="47"/>
      <c r="E72" s="44"/>
      <c r="F72" s="48" t="str">
        <f t="shared" si="0"/>
        <v/>
      </c>
    </row>
    <row r="73" spans="2:6" ht="30" hidden="1" customHeight="1" x14ac:dyDescent="0.25">
      <c r="B73" s="24"/>
      <c r="C73" s="25"/>
      <c r="D73" s="47"/>
      <c r="E73" s="44"/>
      <c r="F73" s="48"/>
    </row>
    <row r="74" spans="2:6" ht="30" x14ac:dyDescent="0.25">
      <c r="B74" s="24" t="s">
        <v>294</v>
      </c>
      <c r="C74" s="25" t="s">
        <v>187</v>
      </c>
      <c r="D74" s="47"/>
      <c r="E74" s="44"/>
      <c r="F74" s="48" t="str">
        <f t="shared" si="0"/>
        <v/>
      </c>
    </row>
    <row r="75" spans="2:6" ht="30" x14ac:dyDescent="0.25">
      <c r="B75" s="24" t="s">
        <v>295</v>
      </c>
      <c r="C75" s="25" t="s">
        <v>188</v>
      </c>
      <c r="D75" s="47"/>
      <c r="E75" s="44"/>
      <c r="F75" s="48" t="str">
        <f t="shared" si="0"/>
        <v/>
      </c>
    </row>
    <row r="76" spans="2:6" ht="30" x14ac:dyDescent="0.25">
      <c r="B76" s="60" t="s">
        <v>305</v>
      </c>
      <c r="C76" s="61" t="s">
        <v>201</v>
      </c>
      <c r="D76" s="47"/>
      <c r="E76" s="44"/>
      <c r="F76" s="48" t="str">
        <f t="shared" si="0"/>
        <v/>
      </c>
    </row>
    <row r="77" spans="2:6" ht="45.75" thickBot="1" x14ac:dyDescent="0.3">
      <c r="B77" s="26" t="s">
        <v>306</v>
      </c>
      <c r="C77" s="27" t="s">
        <v>296</v>
      </c>
      <c r="D77" s="46"/>
      <c r="E77" s="44"/>
      <c r="F77" s="49" t="str">
        <f t="shared" ref="F77" si="1">IF(ISBLANK(D77),"",IF(D77=0,"ATTENTION : Ne pas saisir '0' si vous ne disposez pas de l'information. Dans ce cas, laisser la cellule vide.",""))</f>
        <v/>
      </c>
    </row>
    <row r="78" spans="2:6" hidden="1" x14ac:dyDescent="0.25">
      <c r="B78" s="66"/>
      <c r="C78" s="67"/>
      <c r="D78" s="68"/>
      <c r="E78" s="44"/>
      <c r="F78" s="69"/>
    </row>
    <row r="79" spans="2:6" hidden="1" x14ac:dyDescent="0.25">
      <c r="B79" s="66"/>
      <c r="C79" s="67"/>
      <c r="D79" s="68"/>
      <c r="E79" s="44"/>
      <c r="F79" s="69"/>
    </row>
    <row r="80" spans="2:6" ht="4.9000000000000004" customHeight="1" thickBot="1" x14ac:dyDescent="0.3">
      <c r="C80" s="7"/>
      <c r="D80" s="28"/>
      <c r="F80" s="19"/>
    </row>
    <row r="81" spans="2:6" ht="19.5" thickBot="1" x14ac:dyDescent="0.35">
      <c r="B81" s="13" t="s">
        <v>13</v>
      </c>
      <c r="C81" s="14" t="s">
        <v>183</v>
      </c>
      <c r="D81" s="29"/>
      <c r="E81" s="19"/>
      <c r="F81" s="19"/>
    </row>
    <row r="82" spans="2:6" ht="15.75" hidden="1" thickBot="1" x14ac:dyDescent="0.3">
      <c r="B82" s="26"/>
      <c r="C82" s="27"/>
      <c r="D82" s="46"/>
      <c r="E82" s="19"/>
      <c r="F82" s="19"/>
    </row>
    <row r="83" spans="2:6" ht="15.75" hidden="1" thickBot="1" x14ac:dyDescent="0.3">
      <c r="B83" s="26"/>
      <c r="C83" s="27"/>
      <c r="D83" s="46"/>
      <c r="E83" s="19"/>
      <c r="F83" s="19"/>
    </row>
    <row r="84" spans="2:6" ht="15.75" hidden="1" thickBot="1" x14ac:dyDescent="0.3">
      <c r="B84" s="26"/>
      <c r="C84" s="27"/>
      <c r="D84" s="46"/>
      <c r="E84" s="19"/>
      <c r="F84" s="19"/>
    </row>
    <row r="85" spans="2:6" ht="15.75" hidden="1" thickBot="1" x14ac:dyDescent="0.3">
      <c r="B85" s="26"/>
      <c r="C85" s="27"/>
      <c r="D85" s="46"/>
      <c r="E85" s="19"/>
      <c r="F85" s="19"/>
    </row>
    <row r="86" spans="2:6" ht="15.75" hidden="1" thickBot="1" x14ac:dyDescent="0.3">
      <c r="B86" s="26"/>
      <c r="C86" s="27"/>
      <c r="D86" s="46"/>
      <c r="E86" s="19"/>
      <c r="F86" s="19"/>
    </row>
    <row r="87" spans="2:6" ht="15.75" hidden="1" thickBot="1" x14ac:dyDescent="0.3">
      <c r="B87" s="26"/>
      <c r="C87" s="27"/>
      <c r="D87" s="46"/>
      <c r="E87" s="19"/>
      <c r="F87" s="19"/>
    </row>
    <row r="88" spans="2:6" ht="15.75" hidden="1" thickBot="1" x14ac:dyDescent="0.3">
      <c r="B88" s="26"/>
      <c r="C88" s="27"/>
      <c r="D88" s="46"/>
      <c r="E88" s="19"/>
      <c r="F88" s="19"/>
    </row>
    <row r="89" spans="2:6" ht="15.75" hidden="1" thickBot="1" x14ac:dyDescent="0.3">
      <c r="B89" s="26"/>
      <c r="C89" s="27"/>
      <c r="D89" s="46"/>
      <c r="E89" s="19"/>
      <c r="F89" s="19"/>
    </row>
    <row r="90" spans="2:6" ht="30.75" thickBot="1" x14ac:dyDescent="0.3">
      <c r="B90" s="26">
        <v>27</v>
      </c>
      <c r="C90" s="27" t="s">
        <v>203</v>
      </c>
      <c r="D90" s="46"/>
      <c r="E90" s="44"/>
      <c r="F90" s="50"/>
    </row>
    <row r="91" spans="2:6" ht="30" customHeight="1" x14ac:dyDescent="0.25">
      <c r="C91" s="7"/>
      <c r="D91" s="28"/>
      <c r="F91" s="19"/>
    </row>
    <row r="92" spans="2:6" x14ac:dyDescent="0.25">
      <c r="F92" s="19"/>
    </row>
    <row r="93" spans="2:6" ht="5.0999999999999996" customHeight="1" x14ac:dyDescent="0.25">
      <c r="F93" s="19"/>
    </row>
    <row r="94" spans="2:6" x14ac:dyDescent="0.25">
      <c r="F94" s="19"/>
    </row>
  </sheetData>
  <sheetProtection algorithmName="SHA-512" hashValue="U+CQdYGfbLDC69Sg8zrKncMW0znPnSavncjrhO0XWwv96sKspyVPYc/fjQLt64iOT/CAlWcgrB9d/1p05Bcwmw==" saltValue="g1cR7MZiW9OljUGdRn9dFw==" spinCount="100000" sheet="1" formatCells="0" formatColumns="0" formatRows="0"/>
  <mergeCells count="8">
    <mergeCell ref="D14:F14"/>
    <mergeCell ref="D15:F15"/>
    <mergeCell ref="D16:F16"/>
    <mergeCell ref="B9:F9"/>
    <mergeCell ref="D10:F10"/>
    <mergeCell ref="D11:F11"/>
    <mergeCell ref="D12:F12"/>
    <mergeCell ref="D13:F13"/>
  </mergeCells>
  <conditionalFormatting sqref="C42:D42 C32:D32 C68:D73 C23:D25 D67 C45:D45 D43:D44">
    <cfRule type="expression" dxfId="8" priority="25">
      <formula>#REF!=0</formula>
    </cfRule>
  </conditionalFormatting>
  <conditionalFormatting sqref="C74:D75">
    <cfRule type="expression" dxfId="7" priority="31">
      <formula>#REF!=0</formula>
    </cfRule>
  </conditionalFormatting>
  <conditionalFormatting sqref="D77:D79 C90:D90">
    <cfRule type="expression" dxfId="6" priority="32">
      <formula>#REF!=0</formula>
    </cfRule>
  </conditionalFormatting>
  <conditionalFormatting sqref="C67">
    <cfRule type="expression" dxfId="5" priority="6">
      <formula>#REF!=0</formula>
    </cfRule>
  </conditionalFormatting>
  <conditionalFormatting sqref="C76">
    <cfRule type="expression" dxfId="4" priority="4">
      <formula>#REF!=0</formula>
    </cfRule>
  </conditionalFormatting>
  <conditionalFormatting sqref="C77:C79">
    <cfRule type="expression" dxfId="3" priority="5">
      <formula>#REF!=0</formula>
    </cfRule>
  </conditionalFormatting>
  <conditionalFormatting sqref="D76">
    <cfRule type="expression" dxfId="2" priority="3">
      <formula>#REF!=0</formula>
    </cfRule>
  </conditionalFormatting>
  <conditionalFormatting sqref="C43:C44">
    <cfRule type="expression" dxfId="1" priority="2">
      <formula>#REF!=0</formula>
    </cfRule>
  </conditionalFormatting>
  <conditionalFormatting sqref="C82:D89">
    <cfRule type="expression" dxfId="0" priority="1">
      <formula>#REF!=0</formula>
    </cfRule>
  </conditionalFormatting>
  <dataValidations xWindow="671" yWindow="459" count="11">
    <dataValidation type="whole" operator="lessThanOrEqual" allowBlank="1" showInputMessage="1" showErrorMessage="1" errorTitle="ATTENTION :" error="Merci de saisir un nombre inférieur ou égal au nombre d'EI associés aux soins et à l'accompagnement (graves et/ou récurrents) déclarés en interne." prompt="Merci de saisir un nombre inférieur ou égal au nombre d'EI associés aux soins et à l'accompagnement (graves et/ou récurrents) déclarés en interne" sqref="D39:E39">
      <formula1>$D$38</formula1>
    </dataValidation>
    <dataValidation type="whole" allowBlank="1" showInputMessage="1" showErrorMessage="1" errorTitle="ATTENTION :" error="Merci de saisir uniquement un NOMBRE." prompt="Merci de saisir un nombre." sqref="D38:E38">
      <formula1>0</formula1>
      <formula2>3000</formula2>
    </dataValidation>
    <dataValidation type="whole" operator="lessThanOrEqual" allowBlank="1" showInputMessage="1" showError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." sqref="D33:E33 E30:E31">
      <formula1>$D$28</formula1>
    </dataValidation>
    <dataValidation type="whole" operator="lessThanOrEqual" allowBlank="1" showInputMessage="1" showErrorMessage="1" errorTitle="ATTENTION :" error="Merci de saisir un nombre inférieur ou égal au nombre de personnes accompagnées sur l'année." prompt="Merci de saisir un nombre inférieur ou égal au nombre de personnes accompagnées sur l'année." sqref="D28:E28 D67:E69 D23:E26">
      <formula1>$D$21</formula1>
    </dataValidation>
    <dataValidation type="whole" allowBlank="1" showInputMessage="1" showErrorMessage="1" errorTitle="ATTENTION :" error="Merci de saisir uniquement un NOMBRE." prompt="Merci de saisir un nombre." sqref="D21:E22">
      <formula1>0</formula1>
      <formula2>1500</formula2>
    </dataValidation>
    <dataValidation allowBlank="1" showInputMessage="1" showErrorMessage="1" promptTitle="Adresse mail" prompt="Merci de vérifier la saisie de votre adresse mail pour une bonne transmission de votre fiche." sqref="D16"/>
    <dataValidation allowBlank="1" showInputMessage="1" showErrorMessage="1" promptTitle="Report automatique par FINESS" prompt="-" sqref="D11:D15"/>
    <dataValidation allowBlank="1" showInputMessage="1" showErrorMessage="1" errorTitle="ATTENTION :" error="Merci de saisir un nombre inférieur ou égal au nombre de personnes accompagnées sur l'année ayant un PP formalisé_x000a_OU indiquer directement votre score global si EPP réalisée" prompt="Merci de saisir un nombre inférieur ou égal au nombre de personnes accompagnées sur l'année ayant un PP formalisé_x000a_OU indiquer directement votre score global si EPP réalisée" sqref="D30"/>
    <dataValidation operator="lessThanOrEqual" allowBlank="1" showInput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_x000a_OU indiquer directement votre score global si EPP réalisée" sqref="D31"/>
    <dataValidation type="whole" operator="lessThanOrEqual" allowBlank="1" showInputMessage="1" showErrorMessage="1" errorTitle="ATTENTION :" error="Merci de saisir un nombre inférieur ou égal au nombre total d'enfants entre 3 et 16 ans accompagnés dans l'année." prompt="Merci de saisir un nombre inférieur ou égal au nombre total d'enfants entre 3 et 16 ans accompagnés dans l'année." sqref="E90">
      <formula1>$D$23</formula1>
    </dataValidation>
    <dataValidation type="whole" operator="lessThanOrEqual" allowBlank="1" showInputMessage="1" showErrorMessage="1" errorTitle="ATTENTION :" error="Merci de saisir un nombre inférieur ou égal au nombre total d'enfants entre 3 et 18 ans accompagnés dans l'année." prompt="Merci de saisir un nombre inférieur ou égal au nombre total d'enfants entre 3 et 18 ans accompagnés dans l'année." sqref="D90">
      <formula1>$D$23</formula1>
    </dataValidation>
  </dataValidations>
  <pageMargins left="0" right="0" top="0" bottom="0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71" yWindow="459" count="6">
        <x14:dataValidation type="list" allowBlank="1" showInputMessage="1" showErrorMessage="1">
          <x14:formula1>
            <xm:f>Liste_déroulante!$A$2:$A$5</xm:f>
          </x14:formula1>
          <xm:sqref>E75:E76</xm:sqref>
        </x14:dataValidation>
        <x14:dataValidation type="list" allowBlank="1" showInputMessage="1" showErrorMessage="1">
          <x14:formula1>
            <xm:f>Liste_déroulante!$A$2:$A$4</xm:f>
          </x14:formula1>
          <xm:sqref>E74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Liste_déroulante!$A$2:$A$3</xm:f>
          </x14:formula1>
          <xm:sqref>D36:E37 D70:E73 D77:E79 D32:E32 D91:E91 D76 D43 D44 D45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Liste_déroulante!$A$2:$A$4</xm:f>
          </x14:formula1>
          <xm:sqref>D29:E29 D35:E35 D74 E40:E65 D40:D42 D46:D65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Liste_déroulante!$A$2:$A$5</xm:f>
          </x14:formula1>
          <xm:sqref>D75</xm:sqref>
        </x14:dataValidation>
        <x14:dataValidation type="list" allowBlank="1" showInputMessage="1" showErrorMessage="1" prompt="Veuillez sélectionner dans la liste déroulante votre numéro FINESS._x000a__x000a_Si vous ne trouvez pas votre n°FINESS, reportez-vous à la &quot;Liste_régionale_SESSAD&quot;.">
          <x14:formula1>
            <xm:f>Liste_régionale_SESSAD!$B$6:$B$126</xm:f>
          </x14:formula1>
          <xm:sqref>D10:F10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126"/>
  <sheetViews>
    <sheetView workbookViewId="0">
      <selection activeCell="H11" sqref="H11"/>
    </sheetView>
  </sheetViews>
  <sheetFormatPr baseColWidth="10" defaultColWidth="11.42578125" defaultRowHeight="15" x14ac:dyDescent="0.25"/>
  <cols>
    <col min="1" max="1" width="13" style="51" customWidth="1"/>
    <col min="2" max="2" width="19.140625" style="51" customWidth="1"/>
    <col min="3" max="3" width="37.42578125" style="51" bestFit="1" customWidth="1"/>
    <col min="4" max="4" width="25.5703125" style="51" bestFit="1" customWidth="1"/>
    <col min="5" max="5" width="11" style="51" bestFit="1" customWidth="1"/>
    <col min="6" max="6" width="10" style="51" bestFit="1" customWidth="1"/>
    <col min="7" max="7" width="41.5703125" style="51" bestFit="1" customWidth="1"/>
    <col min="8" max="16384" width="11.42578125" style="51"/>
  </cols>
  <sheetData>
    <row r="1" spans="1:7" x14ac:dyDescent="0.25">
      <c r="F1" s="52"/>
      <c r="G1" s="52"/>
    </row>
    <row r="2" spans="1:7" ht="21" x14ac:dyDescent="0.35">
      <c r="B2" s="53" t="s">
        <v>158</v>
      </c>
      <c r="F2" s="52"/>
      <c r="G2" s="52"/>
    </row>
    <row r="3" spans="1:7" x14ac:dyDescent="0.25">
      <c r="B3" s="54"/>
      <c r="F3" s="52"/>
      <c r="G3" s="52"/>
    </row>
    <row r="4" spans="1:7" x14ac:dyDescent="0.25">
      <c r="B4" s="54"/>
      <c r="F4" s="52"/>
      <c r="G4" s="52"/>
    </row>
    <row r="5" spans="1:7" ht="36" x14ac:dyDescent="0.25">
      <c r="A5" s="55" t="s">
        <v>14</v>
      </c>
      <c r="B5" s="56" t="s">
        <v>15</v>
      </c>
      <c r="C5" s="57" t="s">
        <v>16</v>
      </c>
      <c r="D5" s="57" t="s">
        <v>17</v>
      </c>
      <c r="E5" s="57" t="s">
        <v>220</v>
      </c>
      <c r="F5" s="58" t="s">
        <v>18</v>
      </c>
      <c r="G5" s="59" t="s">
        <v>19</v>
      </c>
    </row>
    <row r="6" spans="1:7" x14ac:dyDescent="0.25">
      <c r="A6" s="51">
        <v>44</v>
      </c>
      <c r="B6" s="51">
        <v>440043164</v>
      </c>
      <c r="C6" s="51" t="s">
        <v>221</v>
      </c>
      <c r="D6" s="51" t="s">
        <v>222</v>
      </c>
      <c r="E6" s="51" t="s">
        <v>43</v>
      </c>
      <c r="F6" s="51">
        <v>440000073</v>
      </c>
      <c r="G6" s="51" t="s">
        <v>223</v>
      </c>
    </row>
    <row r="7" spans="1:7" x14ac:dyDescent="0.25">
      <c r="A7" s="51">
        <v>44</v>
      </c>
      <c r="B7" s="51">
        <v>440043172</v>
      </c>
      <c r="C7" s="51" t="s">
        <v>224</v>
      </c>
      <c r="D7" s="51" t="s">
        <v>22</v>
      </c>
      <c r="E7" s="51" t="s">
        <v>43</v>
      </c>
      <c r="F7" s="51">
        <v>440000073</v>
      </c>
      <c r="G7" s="51" t="s">
        <v>223</v>
      </c>
    </row>
    <row r="8" spans="1:7" x14ac:dyDescent="0.25">
      <c r="A8" s="51">
        <v>44</v>
      </c>
      <c r="B8" s="51">
        <v>440047785</v>
      </c>
      <c r="C8" s="51" t="s">
        <v>65</v>
      </c>
      <c r="D8" s="51" t="s">
        <v>22</v>
      </c>
      <c r="E8" s="51" t="s">
        <v>43</v>
      </c>
      <c r="F8" s="51">
        <v>440000156</v>
      </c>
      <c r="G8" s="51" t="s">
        <v>30</v>
      </c>
    </row>
    <row r="9" spans="1:7" x14ac:dyDescent="0.25">
      <c r="A9" s="51">
        <v>44</v>
      </c>
      <c r="B9" s="51">
        <v>440024008</v>
      </c>
      <c r="C9" s="51" t="s">
        <v>48</v>
      </c>
      <c r="D9" s="51" t="s">
        <v>42</v>
      </c>
      <c r="E9" s="51" t="s">
        <v>43</v>
      </c>
      <c r="F9" s="51">
        <v>440000966</v>
      </c>
      <c r="G9" s="51" t="s">
        <v>45</v>
      </c>
    </row>
    <row r="10" spans="1:7" x14ac:dyDescent="0.25">
      <c r="A10" s="51">
        <v>44</v>
      </c>
      <c r="B10" s="51">
        <v>440050516</v>
      </c>
      <c r="C10" s="51" t="s">
        <v>48</v>
      </c>
      <c r="D10" s="51" t="s">
        <v>67</v>
      </c>
      <c r="E10" s="51" t="s">
        <v>43</v>
      </c>
      <c r="F10" s="51">
        <v>440000966</v>
      </c>
      <c r="G10" s="51" t="s">
        <v>45</v>
      </c>
    </row>
    <row r="11" spans="1:7" x14ac:dyDescent="0.25">
      <c r="A11" s="51">
        <v>44</v>
      </c>
      <c r="B11" s="51">
        <v>440046340</v>
      </c>
      <c r="C11" s="51" t="s">
        <v>63</v>
      </c>
      <c r="D11" s="51" t="s">
        <v>225</v>
      </c>
      <c r="E11" s="51" t="s">
        <v>43</v>
      </c>
      <c r="F11" s="51">
        <v>440001352</v>
      </c>
      <c r="G11" s="51" t="s">
        <v>35</v>
      </c>
    </row>
    <row r="12" spans="1:7" x14ac:dyDescent="0.25">
      <c r="A12" s="51">
        <v>44</v>
      </c>
      <c r="B12" s="51">
        <v>440042232</v>
      </c>
      <c r="C12" s="51" t="s">
        <v>226</v>
      </c>
      <c r="D12" s="51" t="s">
        <v>40</v>
      </c>
      <c r="E12" s="51" t="s">
        <v>43</v>
      </c>
      <c r="F12" s="51">
        <v>440001485</v>
      </c>
      <c r="G12" s="51" t="s">
        <v>38</v>
      </c>
    </row>
    <row r="13" spans="1:7" x14ac:dyDescent="0.25">
      <c r="A13" s="51">
        <v>44</v>
      </c>
      <c r="B13" s="51">
        <v>440046357</v>
      </c>
      <c r="C13" s="51" t="s">
        <v>227</v>
      </c>
      <c r="D13" s="51" t="s">
        <v>40</v>
      </c>
      <c r="E13" s="51" t="s">
        <v>43</v>
      </c>
      <c r="F13" s="51">
        <v>440001485</v>
      </c>
      <c r="G13" s="51" t="s">
        <v>38</v>
      </c>
    </row>
    <row r="14" spans="1:7" x14ac:dyDescent="0.25">
      <c r="A14" s="51">
        <v>44</v>
      </c>
      <c r="B14" s="51">
        <v>440026524</v>
      </c>
      <c r="C14" s="51" t="s">
        <v>228</v>
      </c>
      <c r="D14" s="51" t="s">
        <v>27</v>
      </c>
      <c r="E14" s="51" t="s">
        <v>43</v>
      </c>
      <c r="F14" s="51">
        <v>440018380</v>
      </c>
      <c r="G14" s="51" t="s">
        <v>25</v>
      </c>
    </row>
    <row r="15" spans="1:7" x14ac:dyDescent="0.25">
      <c r="A15" s="51">
        <v>44</v>
      </c>
      <c r="B15" s="51">
        <v>440026532</v>
      </c>
      <c r="C15" s="51" t="s">
        <v>228</v>
      </c>
      <c r="D15" s="51" t="s">
        <v>26</v>
      </c>
      <c r="E15" s="51" t="s">
        <v>43</v>
      </c>
      <c r="F15" s="51">
        <v>440018380</v>
      </c>
      <c r="G15" s="51" t="s">
        <v>25</v>
      </c>
    </row>
    <row r="16" spans="1:7" x14ac:dyDescent="0.25">
      <c r="A16" s="51">
        <v>44</v>
      </c>
      <c r="B16" s="51">
        <v>440026557</v>
      </c>
      <c r="C16" s="51" t="s">
        <v>229</v>
      </c>
      <c r="D16" s="51" t="s">
        <v>39</v>
      </c>
      <c r="E16" s="51" t="s">
        <v>43</v>
      </c>
      <c r="F16" s="51">
        <v>440018380</v>
      </c>
      <c r="G16" s="51" t="s">
        <v>25</v>
      </c>
    </row>
    <row r="17" spans="1:7" x14ac:dyDescent="0.25">
      <c r="A17" s="51">
        <v>44</v>
      </c>
      <c r="B17" s="51">
        <v>440040434</v>
      </c>
      <c r="C17" s="51" t="s">
        <v>58</v>
      </c>
      <c r="D17" s="51" t="s">
        <v>28</v>
      </c>
      <c r="E17" s="51" t="s">
        <v>43</v>
      </c>
      <c r="F17" s="51">
        <v>440018380</v>
      </c>
      <c r="G17" s="51" t="s">
        <v>25</v>
      </c>
    </row>
    <row r="18" spans="1:7" x14ac:dyDescent="0.25">
      <c r="A18" s="51">
        <v>44</v>
      </c>
      <c r="B18" s="51">
        <v>440040723</v>
      </c>
      <c r="C18" s="51" t="s">
        <v>60</v>
      </c>
      <c r="D18" s="51" t="s">
        <v>23</v>
      </c>
      <c r="E18" s="51" t="s">
        <v>43</v>
      </c>
      <c r="F18" s="51">
        <v>440018380</v>
      </c>
      <c r="G18" s="51" t="s">
        <v>25</v>
      </c>
    </row>
    <row r="19" spans="1:7" x14ac:dyDescent="0.25">
      <c r="A19" s="51">
        <v>44</v>
      </c>
      <c r="B19" s="51">
        <v>440050391</v>
      </c>
      <c r="C19" s="51" t="s">
        <v>66</v>
      </c>
      <c r="D19" s="51" t="s">
        <v>23</v>
      </c>
      <c r="E19" s="51" t="s">
        <v>43</v>
      </c>
      <c r="F19" s="51">
        <v>440018380</v>
      </c>
      <c r="G19" s="51" t="s">
        <v>25</v>
      </c>
    </row>
    <row r="20" spans="1:7" x14ac:dyDescent="0.25">
      <c r="A20" s="51">
        <v>44</v>
      </c>
      <c r="B20" s="51">
        <v>440032290</v>
      </c>
      <c r="C20" s="51" t="s">
        <v>53</v>
      </c>
      <c r="D20" s="51" t="s">
        <v>33</v>
      </c>
      <c r="E20" s="51" t="s">
        <v>43</v>
      </c>
      <c r="F20" s="51">
        <v>440018398</v>
      </c>
      <c r="G20" s="51" t="s">
        <v>34</v>
      </c>
    </row>
    <row r="21" spans="1:7" x14ac:dyDescent="0.25">
      <c r="A21" s="51">
        <v>44</v>
      </c>
      <c r="B21" s="51">
        <v>440013456</v>
      </c>
      <c r="C21" s="51" t="s">
        <v>230</v>
      </c>
      <c r="D21" s="51" t="s">
        <v>28</v>
      </c>
      <c r="E21" s="51" t="s">
        <v>43</v>
      </c>
      <c r="F21" s="51">
        <v>440018612</v>
      </c>
      <c r="G21" s="51" t="s">
        <v>29</v>
      </c>
    </row>
    <row r="22" spans="1:7" x14ac:dyDescent="0.25">
      <c r="A22" s="51">
        <v>44</v>
      </c>
      <c r="B22" s="51">
        <v>440026581</v>
      </c>
      <c r="C22" s="51" t="s">
        <v>50</v>
      </c>
      <c r="D22" s="51" t="s">
        <v>33</v>
      </c>
      <c r="E22" s="51" t="s">
        <v>43</v>
      </c>
      <c r="F22" s="51">
        <v>440018612</v>
      </c>
      <c r="G22" s="51" t="s">
        <v>29</v>
      </c>
    </row>
    <row r="23" spans="1:7" x14ac:dyDescent="0.25">
      <c r="A23" s="51">
        <v>44</v>
      </c>
      <c r="B23" s="51">
        <v>440029593</v>
      </c>
      <c r="C23" s="51" t="s">
        <v>231</v>
      </c>
      <c r="D23" s="51" t="s">
        <v>28</v>
      </c>
      <c r="E23" s="51" t="s">
        <v>43</v>
      </c>
      <c r="F23" s="51">
        <v>440018612</v>
      </c>
      <c r="G23" s="51" t="s">
        <v>29</v>
      </c>
    </row>
    <row r="24" spans="1:7" x14ac:dyDescent="0.25">
      <c r="A24" s="51">
        <v>44</v>
      </c>
      <c r="B24" s="51">
        <v>440029726</v>
      </c>
      <c r="C24" s="51" t="s">
        <v>232</v>
      </c>
      <c r="D24" s="51" t="s">
        <v>28</v>
      </c>
      <c r="E24" s="51" t="s">
        <v>43</v>
      </c>
      <c r="F24" s="51">
        <v>440018612</v>
      </c>
      <c r="G24" s="51" t="s">
        <v>29</v>
      </c>
    </row>
    <row r="25" spans="1:7" x14ac:dyDescent="0.25">
      <c r="A25" s="51">
        <v>44</v>
      </c>
      <c r="B25" s="51">
        <v>440030112</v>
      </c>
      <c r="C25" s="51" t="s">
        <v>233</v>
      </c>
      <c r="D25" s="51" t="s">
        <v>28</v>
      </c>
      <c r="E25" s="51" t="s">
        <v>43</v>
      </c>
      <c r="F25" s="51">
        <v>440018612</v>
      </c>
      <c r="G25" s="51" t="s">
        <v>29</v>
      </c>
    </row>
    <row r="26" spans="1:7" x14ac:dyDescent="0.25">
      <c r="A26" s="51">
        <v>44</v>
      </c>
      <c r="B26" s="51">
        <v>440053767</v>
      </c>
      <c r="C26" s="51" t="s">
        <v>234</v>
      </c>
      <c r="D26" s="51" t="s">
        <v>33</v>
      </c>
      <c r="E26" s="51" t="s">
        <v>43</v>
      </c>
      <c r="F26" s="51">
        <v>440018612</v>
      </c>
      <c r="G26" s="51" t="s">
        <v>29</v>
      </c>
    </row>
    <row r="27" spans="1:7" x14ac:dyDescent="0.25">
      <c r="A27" s="51">
        <v>44</v>
      </c>
      <c r="B27" s="51">
        <v>440053866</v>
      </c>
      <c r="C27" s="51" t="s">
        <v>235</v>
      </c>
      <c r="D27" s="51" t="s">
        <v>28</v>
      </c>
      <c r="E27" s="51" t="s">
        <v>43</v>
      </c>
      <c r="F27" s="51">
        <v>440018612</v>
      </c>
      <c r="G27" s="51" t="s">
        <v>29</v>
      </c>
    </row>
    <row r="28" spans="1:7" x14ac:dyDescent="0.25">
      <c r="A28" s="51">
        <v>44</v>
      </c>
      <c r="B28" s="51">
        <v>440041184</v>
      </c>
      <c r="C28" s="51" t="s">
        <v>62</v>
      </c>
      <c r="D28" s="51" t="s">
        <v>236</v>
      </c>
      <c r="E28" s="51" t="s">
        <v>43</v>
      </c>
      <c r="F28" s="51">
        <v>440018661</v>
      </c>
      <c r="G28" s="51" t="s">
        <v>21</v>
      </c>
    </row>
    <row r="29" spans="1:7" x14ac:dyDescent="0.25">
      <c r="A29" s="51">
        <v>44</v>
      </c>
      <c r="B29" s="51">
        <v>440052835</v>
      </c>
      <c r="C29" s="51" t="s">
        <v>237</v>
      </c>
      <c r="D29" s="51" t="s">
        <v>36</v>
      </c>
      <c r="E29" s="51" t="s">
        <v>43</v>
      </c>
      <c r="F29" s="51">
        <v>440018661</v>
      </c>
      <c r="G29" s="51" t="s">
        <v>21</v>
      </c>
    </row>
    <row r="30" spans="1:7" x14ac:dyDescent="0.25">
      <c r="A30" s="51">
        <v>44</v>
      </c>
      <c r="B30" s="51">
        <v>440053130</v>
      </c>
      <c r="C30" s="51" t="s">
        <v>73</v>
      </c>
      <c r="D30" s="51" t="s">
        <v>33</v>
      </c>
      <c r="E30" s="51" t="s">
        <v>43</v>
      </c>
      <c r="F30" s="51">
        <v>440018661</v>
      </c>
      <c r="G30" s="51" t="s">
        <v>21</v>
      </c>
    </row>
    <row r="31" spans="1:7" x14ac:dyDescent="0.25">
      <c r="A31" s="51">
        <v>44</v>
      </c>
      <c r="B31" s="51">
        <v>440053338</v>
      </c>
      <c r="C31" s="51" t="s">
        <v>238</v>
      </c>
      <c r="D31" s="51" t="s">
        <v>61</v>
      </c>
      <c r="E31" s="51" t="s">
        <v>43</v>
      </c>
      <c r="F31" s="51">
        <v>440018661</v>
      </c>
      <c r="G31" s="51" t="s">
        <v>21</v>
      </c>
    </row>
    <row r="32" spans="1:7" x14ac:dyDescent="0.25">
      <c r="A32" s="51">
        <v>44</v>
      </c>
      <c r="B32" s="51">
        <v>440046787</v>
      </c>
      <c r="C32" s="51" t="s">
        <v>64</v>
      </c>
      <c r="D32" s="51" t="s">
        <v>239</v>
      </c>
      <c r="E32" s="51" t="s">
        <v>43</v>
      </c>
      <c r="F32" s="51">
        <v>440041101</v>
      </c>
      <c r="G32" s="51" t="s">
        <v>47</v>
      </c>
    </row>
    <row r="33" spans="1:7" x14ac:dyDescent="0.25">
      <c r="A33" s="51">
        <v>44</v>
      </c>
      <c r="B33" s="51">
        <v>440053072</v>
      </c>
      <c r="C33" s="51" t="s">
        <v>240</v>
      </c>
      <c r="D33" s="51" t="s">
        <v>241</v>
      </c>
      <c r="E33" s="51" t="s">
        <v>43</v>
      </c>
      <c r="F33" s="51">
        <v>440041101</v>
      </c>
      <c r="G33" s="51" t="s">
        <v>47</v>
      </c>
    </row>
    <row r="34" spans="1:7" x14ac:dyDescent="0.25">
      <c r="A34" s="51">
        <v>44</v>
      </c>
      <c r="B34" s="51">
        <v>440049930</v>
      </c>
      <c r="C34" s="51" t="s">
        <v>242</v>
      </c>
      <c r="D34" s="51" t="s">
        <v>31</v>
      </c>
      <c r="E34" s="51" t="s">
        <v>43</v>
      </c>
      <c r="F34" s="51">
        <v>490020310</v>
      </c>
      <c r="G34" s="51" t="s">
        <v>243</v>
      </c>
    </row>
    <row r="35" spans="1:7" x14ac:dyDescent="0.25">
      <c r="A35" s="51">
        <v>44</v>
      </c>
      <c r="B35" s="51">
        <v>440056166</v>
      </c>
      <c r="C35" s="51" t="s">
        <v>242</v>
      </c>
      <c r="D35" s="51" t="s">
        <v>244</v>
      </c>
      <c r="E35" s="51" t="s">
        <v>43</v>
      </c>
      <c r="F35" s="51">
        <v>490020310</v>
      </c>
      <c r="G35" s="51" t="s">
        <v>243</v>
      </c>
    </row>
    <row r="36" spans="1:7" x14ac:dyDescent="0.25">
      <c r="A36" s="51">
        <v>44</v>
      </c>
      <c r="B36" s="51">
        <v>440040707</v>
      </c>
      <c r="C36" s="51" t="s">
        <v>59</v>
      </c>
      <c r="D36" s="51" t="s">
        <v>23</v>
      </c>
      <c r="E36" s="51" t="s">
        <v>43</v>
      </c>
      <c r="F36" s="51">
        <v>690793435</v>
      </c>
      <c r="G36" s="51" t="s">
        <v>44</v>
      </c>
    </row>
    <row r="37" spans="1:7" x14ac:dyDescent="0.25">
      <c r="A37" s="51">
        <v>44</v>
      </c>
      <c r="B37" s="51">
        <v>440054021</v>
      </c>
      <c r="C37" s="51" t="s">
        <v>245</v>
      </c>
      <c r="D37" s="51" t="s">
        <v>70</v>
      </c>
      <c r="E37" s="51" t="s">
        <v>43</v>
      </c>
      <c r="F37" s="51">
        <v>690793435</v>
      </c>
      <c r="G37" s="51" t="s">
        <v>44</v>
      </c>
    </row>
    <row r="38" spans="1:7" x14ac:dyDescent="0.25">
      <c r="A38" s="51">
        <v>44</v>
      </c>
      <c r="B38" s="51">
        <v>440051118</v>
      </c>
      <c r="C38" s="51" t="s">
        <v>68</v>
      </c>
      <c r="D38" s="51" t="s">
        <v>23</v>
      </c>
      <c r="E38" s="51" t="s">
        <v>43</v>
      </c>
      <c r="F38" s="51">
        <v>750062234</v>
      </c>
      <c r="G38" s="51" t="s">
        <v>246</v>
      </c>
    </row>
    <row r="39" spans="1:7" x14ac:dyDescent="0.25">
      <c r="A39" s="51">
        <v>44</v>
      </c>
      <c r="B39" s="51">
        <v>440052819</v>
      </c>
      <c r="C39" s="51" t="s">
        <v>72</v>
      </c>
      <c r="D39" s="51" t="s">
        <v>33</v>
      </c>
      <c r="E39" s="51" t="s">
        <v>43</v>
      </c>
      <c r="F39" s="51">
        <v>750062234</v>
      </c>
      <c r="G39" s="51" t="s">
        <v>246</v>
      </c>
    </row>
    <row r="40" spans="1:7" x14ac:dyDescent="0.25">
      <c r="A40" s="51">
        <v>44</v>
      </c>
      <c r="B40" s="51">
        <v>440023752</v>
      </c>
      <c r="C40" s="51" t="s">
        <v>51</v>
      </c>
      <c r="D40" s="51" t="s">
        <v>33</v>
      </c>
      <c r="E40" s="51" t="s">
        <v>43</v>
      </c>
      <c r="F40" s="51">
        <v>750719239</v>
      </c>
      <c r="G40" s="51" t="s">
        <v>247</v>
      </c>
    </row>
    <row r="41" spans="1:7" x14ac:dyDescent="0.25">
      <c r="A41" s="51">
        <v>44</v>
      </c>
      <c r="B41" s="51">
        <v>440032043</v>
      </c>
      <c r="C41" s="51" t="s">
        <v>51</v>
      </c>
      <c r="D41" s="51" t="s">
        <v>52</v>
      </c>
      <c r="E41" s="51" t="s">
        <v>43</v>
      </c>
      <c r="F41" s="51">
        <v>750719239</v>
      </c>
      <c r="G41" s="51" t="s">
        <v>247</v>
      </c>
    </row>
    <row r="42" spans="1:7" x14ac:dyDescent="0.25">
      <c r="A42" s="51">
        <v>44</v>
      </c>
      <c r="B42" s="51">
        <v>440053288</v>
      </c>
      <c r="C42" s="51" t="s">
        <v>74</v>
      </c>
      <c r="D42" s="51" t="s">
        <v>52</v>
      </c>
      <c r="E42" s="51" t="s">
        <v>43</v>
      </c>
      <c r="F42" s="51">
        <v>750719239</v>
      </c>
      <c r="G42" s="51" t="s">
        <v>247</v>
      </c>
    </row>
    <row r="43" spans="1:7" x14ac:dyDescent="0.25">
      <c r="A43" s="51">
        <v>44</v>
      </c>
      <c r="B43" s="51">
        <v>440053320</v>
      </c>
      <c r="C43" s="51" t="s">
        <v>51</v>
      </c>
      <c r="D43" s="51" t="s">
        <v>61</v>
      </c>
      <c r="E43" s="51" t="s">
        <v>43</v>
      </c>
      <c r="F43" s="51">
        <v>750719239</v>
      </c>
      <c r="G43" s="51" t="s">
        <v>247</v>
      </c>
    </row>
    <row r="44" spans="1:7" x14ac:dyDescent="0.25">
      <c r="A44" s="51">
        <v>44</v>
      </c>
      <c r="B44" s="51">
        <v>440051563</v>
      </c>
      <c r="C44" s="51" t="s">
        <v>69</v>
      </c>
      <c r="D44" s="51" t="s">
        <v>70</v>
      </c>
      <c r="E44" s="51" t="s">
        <v>43</v>
      </c>
      <c r="F44" s="51">
        <v>850020413</v>
      </c>
      <c r="G44" s="51" t="s">
        <v>71</v>
      </c>
    </row>
    <row r="45" spans="1:7" x14ac:dyDescent="0.25">
      <c r="A45" s="51">
        <v>49</v>
      </c>
      <c r="B45" s="51">
        <v>490016458</v>
      </c>
      <c r="C45" s="51" t="s">
        <v>88</v>
      </c>
      <c r="D45" s="51" t="s">
        <v>83</v>
      </c>
      <c r="E45" s="51" t="s">
        <v>43</v>
      </c>
      <c r="F45" s="51">
        <v>490003563</v>
      </c>
      <c r="G45" s="51" t="s">
        <v>248</v>
      </c>
    </row>
    <row r="46" spans="1:7" x14ac:dyDescent="0.25">
      <c r="A46" s="51">
        <v>49</v>
      </c>
      <c r="B46" s="51">
        <v>490017464</v>
      </c>
      <c r="C46" s="51" t="s">
        <v>242</v>
      </c>
      <c r="D46" s="51" t="s">
        <v>249</v>
      </c>
      <c r="E46" s="51" t="s">
        <v>43</v>
      </c>
      <c r="F46" s="51">
        <v>490020310</v>
      </c>
      <c r="G46" s="51" t="s">
        <v>243</v>
      </c>
    </row>
    <row r="47" spans="1:7" x14ac:dyDescent="0.25">
      <c r="A47" s="51">
        <v>49</v>
      </c>
      <c r="B47" s="51">
        <v>490018686</v>
      </c>
      <c r="C47" s="51" t="s">
        <v>242</v>
      </c>
      <c r="D47" s="51" t="s">
        <v>93</v>
      </c>
      <c r="E47" s="51" t="s">
        <v>43</v>
      </c>
      <c r="F47" s="51">
        <v>490020310</v>
      </c>
      <c r="G47" s="51" t="s">
        <v>243</v>
      </c>
    </row>
    <row r="48" spans="1:7" x14ac:dyDescent="0.25">
      <c r="A48" s="51">
        <v>49</v>
      </c>
      <c r="B48" s="51">
        <v>490543113</v>
      </c>
      <c r="C48" s="51" t="s">
        <v>242</v>
      </c>
      <c r="D48" s="51" t="s">
        <v>78</v>
      </c>
      <c r="E48" s="51" t="s">
        <v>43</v>
      </c>
      <c r="F48" s="51">
        <v>490020310</v>
      </c>
      <c r="G48" s="51" t="s">
        <v>243</v>
      </c>
    </row>
    <row r="49" spans="1:7" x14ac:dyDescent="0.25">
      <c r="A49" s="51">
        <v>49</v>
      </c>
      <c r="B49" s="51">
        <v>490016599</v>
      </c>
      <c r="C49" s="51" t="s">
        <v>89</v>
      </c>
      <c r="D49" s="51" t="s">
        <v>250</v>
      </c>
      <c r="E49" s="51" t="s">
        <v>43</v>
      </c>
      <c r="F49" s="51">
        <v>490534849</v>
      </c>
      <c r="G49" s="51" t="s">
        <v>251</v>
      </c>
    </row>
    <row r="50" spans="1:7" x14ac:dyDescent="0.25">
      <c r="A50" s="51">
        <v>49</v>
      </c>
      <c r="B50" s="51">
        <v>490019817</v>
      </c>
      <c r="C50" s="51" t="s">
        <v>100</v>
      </c>
      <c r="D50" s="51" t="s">
        <v>78</v>
      </c>
      <c r="E50" s="51" t="s">
        <v>43</v>
      </c>
      <c r="F50" s="51">
        <v>490535168</v>
      </c>
      <c r="G50" s="51" t="s">
        <v>252</v>
      </c>
    </row>
    <row r="51" spans="1:7" x14ac:dyDescent="0.25">
      <c r="A51" s="51">
        <v>49</v>
      </c>
      <c r="B51" s="51">
        <v>490538493</v>
      </c>
      <c r="C51" s="51" t="s">
        <v>103</v>
      </c>
      <c r="D51" s="51" t="s">
        <v>253</v>
      </c>
      <c r="E51" s="51" t="s">
        <v>43</v>
      </c>
      <c r="F51" s="51">
        <v>490535168</v>
      </c>
      <c r="G51" s="51" t="s">
        <v>252</v>
      </c>
    </row>
    <row r="52" spans="1:7" x14ac:dyDescent="0.25">
      <c r="A52" s="51">
        <v>49</v>
      </c>
      <c r="B52" s="51">
        <v>490542693</v>
      </c>
      <c r="C52" s="51" t="s">
        <v>104</v>
      </c>
      <c r="D52" s="51" t="s">
        <v>78</v>
      </c>
      <c r="E52" s="51" t="s">
        <v>43</v>
      </c>
      <c r="F52" s="51">
        <v>490535168</v>
      </c>
      <c r="G52" s="51" t="s">
        <v>252</v>
      </c>
    </row>
    <row r="53" spans="1:7" x14ac:dyDescent="0.25">
      <c r="A53" s="51">
        <v>49</v>
      </c>
      <c r="B53" s="51">
        <v>490017001</v>
      </c>
      <c r="C53" s="51" t="s">
        <v>91</v>
      </c>
      <c r="D53" s="51" t="s">
        <v>78</v>
      </c>
      <c r="E53" s="51" t="s">
        <v>43</v>
      </c>
      <c r="F53" s="51">
        <v>490535184</v>
      </c>
      <c r="G53" s="51" t="s">
        <v>254</v>
      </c>
    </row>
    <row r="54" spans="1:7" x14ac:dyDescent="0.25">
      <c r="A54" s="51">
        <v>49</v>
      </c>
      <c r="B54" s="51">
        <v>490019742</v>
      </c>
      <c r="C54" s="51" t="s">
        <v>96</v>
      </c>
      <c r="D54" s="51" t="s">
        <v>78</v>
      </c>
      <c r="E54" s="51" t="s">
        <v>43</v>
      </c>
      <c r="F54" s="51">
        <v>490535184</v>
      </c>
      <c r="G54" s="51" t="s">
        <v>254</v>
      </c>
    </row>
    <row r="55" spans="1:7" x14ac:dyDescent="0.25">
      <c r="A55" s="51">
        <v>49</v>
      </c>
      <c r="B55" s="51">
        <v>490537297</v>
      </c>
      <c r="C55" s="51" t="s">
        <v>101</v>
      </c>
      <c r="D55" s="51" t="s">
        <v>78</v>
      </c>
      <c r="E55" s="51" t="s">
        <v>43</v>
      </c>
      <c r="F55" s="51">
        <v>490535184</v>
      </c>
      <c r="G55" s="51" t="s">
        <v>254</v>
      </c>
    </row>
    <row r="56" spans="1:7" x14ac:dyDescent="0.25">
      <c r="A56" s="51">
        <v>49</v>
      </c>
      <c r="B56" s="51">
        <v>490537370</v>
      </c>
      <c r="C56" s="51" t="s">
        <v>102</v>
      </c>
      <c r="D56" s="51" t="s">
        <v>78</v>
      </c>
      <c r="E56" s="51" t="s">
        <v>43</v>
      </c>
      <c r="F56" s="51">
        <v>490535184</v>
      </c>
      <c r="G56" s="51" t="s">
        <v>254</v>
      </c>
    </row>
    <row r="57" spans="1:7" x14ac:dyDescent="0.25">
      <c r="A57" s="51">
        <v>49</v>
      </c>
      <c r="B57" s="51">
        <v>490016177</v>
      </c>
      <c r="C57" s="51" t="s">
        <v>255</v>
      </c>
      <c r="D57" s="51" t="s">
        <v>256</v>
      </c>
      <c r="E57" s="51" t="s">
        <v>43</v>
      </c>
      <c r="F57" s="51">
        <v>490535192</v>
      </c>
      <c r="G57" s="51" t="s">
        <v>80</v>
      </c>
    </row>
    <row r="58" spans="1:7" x14ac:dyDescent="0.25">
      <c r="A58" s="51">
        <v>49</v>
      </c>
      <c r="B58" s="51">
        <v>490016185</v>
      </c>
      <c r="C58" s="51" t="s">
        <v>257</v>
      </c>
      <c r="D58" s="51" t="s">
        <v>79</v>
      </c>
      <c r="E58" s="51" t="s">
        <v>43</v>
      </c>
      <c r="F58" s="51">
        <v>490535192</v>
      </c>
      <c r="G58" s="51" t="s">
        <v>80</v>
      </c>
    </row>
    <row r="59" spans="1:7" x14ac:dyDescent="0.25">
      <c r="A59" s="51">
        <v>49</v>
      </c>
      <c r="B59" s="51">
        <v>490017753</v>
      </c>
      <c r="C59" s="51" t="s">
        <v>92</v>
      </c>
      <c r="D59" s="51" t="s">
        <v>253</v>
      </c>
      <c r="E59" s="51" t="s">
        <v>43</v>
      </c>
      <c r="F59" s="51">
        <v>490535192</v>
      </c>
      <c r="G59" s="51" t="s">
        <v>80</v>
      </c>
    </row>
    <row r="60" spans="1:7" x14ac:dyDescent="0.25">
      <c r="A60" s="51">
        <v>49</v>
      </c>
      <c r="B60" s="51">
        <v>490021243</v>
      </c>
      <c r="C60" s="51" t="s">
        <v>258</v>
      </c>
      <c r="D60" s="51" t="s">
        <v>84</v>
      </c>
      <c r="E60" s="51" t="s">
        <v>43</v>
      </c>
      <c r="F60" s="51">
        <v>490535192</v>
      </c>
      <c r="G60" s="51" t="s">
        <v>80</v>
      </c>
    </row>
    <row r="61" spans="1:7" x14ac:dyDescent="0.25">
      <c r="A61" s="51">
        <v>49</v>
      </c>
      <c r="B61" s="51">
        <v>490540374</v>
      </c>
      <c r="C61" s="51" t="s">
        <v>259</v>
      </c>
      <c r="D61" s="51" t="s">
        <v>260</v>
      </c>
      <c r="E61" s="51" t="s">
        <v>43</v>
      </c>
      <c r="F61" s="51">
        <v>490535192</v>
      </c>
      <c r="G61" s="51" t="s">
        <v>80</v>
      </c>
    </row>
    <row r="62" spans="1:7" x14ac:dyDescent="0.25">
      <c r="A62" s="51">
        <v>49</v>
      </c>
      <c r="B62" s="51">
        <v>490542180</v>
      </c>
      <c r="C62" s="51" t="s">
        <v>261</v>
      </c>
      <c r="D62" s="51" t="s">
        <v>84</v>
      </c>
      <c r="E62" s="51" t="s">
        <v>43</v>
      </c>
      <c r="F62" s="51">
        <v>490535192</v>
      </c>
      <c r="G62" s="51" t="s">
        <v>80</v>
      </c>
    </row>
    <row r="63" spans="1:7" x14ac:dyDescent="0.25">
      <c r="A63" s="51">
        <v>49</v>
      </c>
      <c r="B63" s="51">
        <v>490016243</v>
      </c>
      <c r="C63" s="51" t="s">
        <v>87</v>
      </c>
      <c r="D63" s="51" t="s">
        <v>75</v>
      </c>
      <c r="E63" s="51" t="s">
        <v>43</v>
      </c>
      <c r="F63" s="51">
        <v>490535200</v>
      </c>
      <c r="G63" s="51" t="s">
        <v>76</v>
      </c>
    </row>
    <row r="64" spans="1:7" x14ac:dyDescent="0.25">
      <c r="A64" s="51">
        <v>49</v>
      </c>
      <c r="B64" s="51">
        <v>490007630</v>
      </c>
      <c r="C64" s="51" t="s">
        <v>86</v>
      </c>
      <c r="D64" s="51" t="s">
        <v>78</v>
      </c>
      <c r="E64" s="51" t="s">
        <v>43</v>
      </c>
      <c r="F64" s="51">
        <v>490536828</v>
      </c>
      <c r="G64" s="51" t="s">
        <v>82</v>
      </c>
    </row>
    <row r="65" spans="1:7" x14ac:dyDescent="0.25">
      <c r="A65" s="51">
        <v>49</v>
      </c>
      <c r="B65" s="51">
        <v>490019247</v>
      </c>
      <c r="C65" s="51" t="s">
        <v>94</v>
      </c>
      <c r="D65" s="51" t="s">
        <v>79</v>
      </c>
      <c r="E65" s="51" t="s">
        <v>43</v>
      </c>
      <c r="F65" s="51">
        <v>490536828</v>
      </c>
      <c r="G65" s="51" t="s">
        <v>82</v>
      </c>
    </row>
    <row r="66" spans="1:7" x14ac:dyDescent="0.25">
      <c r="A66" s="51">
        <v>49</v>
      </c>
      <c r="B66" s="51">
        <v>490019254</v>
      </c>
      <c r="C66" s="51" t="s">
        <v>95</v>
      </c>
      <c r="D66" s="51" t="s">
        <v>81</v>
      </c>
      <c r="E66" s="51" t="s">
        <v>43</v>
      </c>
      <c r="F66" s="51">
        <v>490536828</v>
      </c>
      <c r="G66" s="51" t="s">
        <v>82</v>
      </c>
    </row>
    <row r="67" spans="1:7" x14ac:dyDescent="0.25">
      <c r="A67" s="51">
        <v>49</v>
      </c>
      <c r="B67" s="51">
        <v>490019791</v>
      </c>
      <c r="C67" s="51" t="s">
        <v>97</v>
      </c>
      <c r="D67" s="51" t="s">
        <v>98</v>
      </c>
      <c r="E67" s="51" t="s">
        <v>43</v>
      </c>
      <c r="F67" s="51">
        <v>750719239</v>
      </c>
      <c r="G67" s="51" t="s">
        <v>247</v>
      </c>
    </row>
    <row r="68" spans="1:7" x14ac:dyDescent="0.25">
      <c r="A68" s="51">
        <v>49</v>
      </c>
      <c r="B68" s="51">
        <v>490019809</v>
      </c>
      <c r="C68" s="51" t="s">
        <v>99</v>
      </c>
      <c r="D68" s="51" t="s">
        <v>84</v>
      </c>
      <c r="E68" s="51" t="s">
        <v>43</v>
      </c>
      <c r="F68" s="51">
        <v>750719239</v>
      </c>
      <c r="G68" s="51" t="s">
        <v>247</v>
      </c>
    </row>
    <row r="69" spans="1:7" x14ac:dyDescent="0.25">
      <c r="A69" s="51">
        <v>49</v>
      </c>
      <c r="B69" s="51">
        <v>490020278</v>
      </c>
      <c r="C69" s="51" t="s">
        <v>235</v>
      </c>
      <c r="D69" s="51" t="s">
        <v>84</v>
      </c>
      <c r="E69" s="51" t="s">
        <v>43</v>
      </c>
      <c r="F69" s="51">
        <v>750719239</v>
      </c>
      <c r="G69" s="51" t="s">
        <v>247</v>
      </c>
    </row>
    <row r="70" spans="1:7" x14ac:dyDescent="0.25">
      <c r="A70" s="51">
        <v>49</v>
      </c>
      <c r="B70" s="51">
        <v>490540580</v>
      </c>
      <c r="C70" s="51" t="s">
        <v>51</v>
      </c>
      <c r="D70" s="51" t="s">
        <v>98</v>
      </c>
      <c r="E70" s="51" t="s">
        <v>43</v>
      </c>
      <c r="F70" s="51">
        <v>750719239</v>
      </c>
      <c r="G70" s="51" t="s">
        <v>247</v>
      </c>
    </row>
    <row r="71" spans="1:7" x14ac:dyDescent="0.25">
      <c r="A71" s="51">
        <v>49</v>
      </c>
      <c r="B71" s="51">
        <v>490016805</v>
      </c>
      <c r="C71" s="51" t="s">
        <v>90</v>
      </c>
      <c r="D71" s="51" t="s">
        <v>262</v>
      </c>
      <c r="E71" s="51" t="s">
        <v>43</v>
      </c>
      <c r="F71" s="51">
        <v>750721334</v>
      </c>
      <c r="G71" s="51" t="s">
        <v>263</v>
      </c>
    </row>
    <row r="72" spans="1:7" x14ac:dyDescent="0.25">
      <c r="A72" s="51">
        <v>49</v>
      </c>
      <c r="B72" s="51">
        <v>490007374</v>
      </c>
      <c r="C72" s="51" t="s">
        <v>85</v>
      </c>
      <c r="D72" s="51" t="s">
        <v>264</v>
      </c>
      <c r="E72" s="51" t="s">
        <v>43</v>
      </c>
      <c r="F72" s="51">
        <v>920718459</v>
      </c>
      <c r="G72" s="51" t="s">
        <v>77</v>
      </c>
    </row>
    <row r="73" spans="1:7" x14ac:dyDescent="0.25">
      <c r="A73" s="51">
        <v>53</v>
      </c>
      <c r="B73" s="51">
        <v>530002708</v>
      </c>
      <c r="C73" s="51" t="s">
        <v>109</v>
      </c>
      <c r="D73" s="51" t="s">
        <v>105</v>
      </c>
      <c r="E73" s="51" t="s">
        <v>43</v>
      </c>
      <c r="F73" s="51">
        <v>530000256</v>
      </c>
      <c r="G73" s="51" t="s">
        <v>107</v>
      </c>
    </row>
    <row r="74" spans="1:7" x14ac:dyDescent="0.25">
      <c r="A74" s="51">
        <v>53</v>
      </c>
      <c r="B74" s="51">
        <v>530007590</v>
      </c>
      <c r="C74" s="51" t="s">
        <v>114</v>
      </c>
      <c r="D74" s="51" t="s">
        <v>265</v>
      </c>
      <c r="E74" s="51" t="s">
        <v>43</v>
      </c>
      <c r="F74" s="51">
        <v>530000850</v>
      </c>
      <c r="G74" s="51" t="s">
        <v>266</v>
      </c>
    </row>
    <row r="75" spans="1:7" x14ac:dyDescent="0.25">
      <c r="A75" s="51">
        <v>53</v>
      </c>
      <c r="B75" s="51">
        <v>530030154</v>
      </c>
      <c r="C75" s="51" t="s">
        <v>113</v>
      </c>
      <c r="D75" s="51" t="s">
        <v>267</v>
      </c>
      <c r="E75" s="51" t="s">
        <v>43</v>
      </c>
      <c r="F75" s="51">
        <v>530000850</v>
      </c>
      <c r="G75" s="51" t="s">
        <v>266</v>
      </c>
    </row>
    <row r="76" spans="1:7" x14ac:dyDescent="0.25">
      <c r="A76" s="51">
        <v>53</v>
      </c>
      <c r="B76" s="51">
        <v>530003284</v>
      </c>
      <c r="C76" s="51" t="s">
        <v>112</v>
      </c>
      <c r="D76" s="51" t="s">
        <v>268</v>
      </c>
      <c r="E76" s="51" t="s">
        <v>43</v>
      </c>
      <c r="F76" s="51">
        <v>530031434</v>
      </c>
      <c r="G76" s="51" t="s">
        <v>106</v>
      </c>
    </row>
    <row r="77" spans="1:7" x14ac:dyDescent="0.25">
      <c r="A77" s="51">
        <v>53</v>
      </c>
      <c r="B77" s="51">
        <v>530005925</v>
      </c>
      <c r="C77" s="51" t="s">
        <v>269</v>
      </c>
      <c r="D77" s="51" t="s">
        <v>105</v>
      </c>
      <c r="E77" s="51" t="s">
        <v>43</v>
      </c>
      <c r="F77" s="51">
        <v>530031434</v>
      </c>
      <c r="G77" s="51" t="s">
        <v>106</v>
      </c>
    </row>
    <row r="78" spans="1:7" x14ac:dyDescent="0.25">
      <c r="A78" s="51">
        <v>53</v>
      </c>
      <c r="B78" s="51">
        <v>530008044</v>
      </c>
      <c r="C78" s="51" t="s">
        <v>270</v>
      </c>
      <c r="D78" s="51" t="s">
        <v>105</v>
      </c>
      <c r="E78" s="51" t="s">
        <v>43</v>
      </c>
      <c r="F78" s="51">
        <v>530031434</v>
      </c>
      <c r="G78" s="51" t="s">
        <v>106</v>
      </c>
    </row>
    <row r="79" spans="1:7" x14ac:dyDescent="0.25">
      <c r="A79" s="51">
        <v>53</v>
      </c>
      <c r="B79" s="51">
        <v>530008622</v>
      </c>
      <c r="C79" s="51" t="s">
        <v>115</v>
      </c>
      <c r="D79" s="51" t="s">
        <v>105</v>
      </c>
      <c r="E79" s="51" t="s">
        <v>43</v>
      </c>
      <c r="F79" s="51">
        <v>530031434</v>
      </c>
      <c r="G79" s="51" t="s">
        <v>106</v>
      </c>
    </row>
    <row r="80" spans="1:7" x14ac:dyDescent="0.25">
      <c r="A80" s="51">
        <v>53</v>
      </c>
      <c r="B80" s="51">
        <v>530003276</v>
      </c>
      <c r="C80" s="51" t="s">
        <v>110</v>
      </c>
      <c r="D80" s="51" t="s">
        <v>111</v>
      </c>
      <c r="E80" s="51" t="s">
        <v>43</v>
      </c>
      <c r="F80" s="51">
        <v>530033000</v>
      </c>
      <c r="G80" s="51" t="s">
        <v>108</v>
      </c>
    </row>
    <row r="81" spans="1:7" x14ac:dyDescent="0.25">
      <c r="A81" s="51">
        <v>53</v>
      </c>
      <c r="B81" s="51">
        <v>530032085</v>
      </c>
      <c r="C81" s="51" t="s">
        <v>116</v>
      </c>
      <c r="D81" s="51" t="s">
        <v>105</v>
      </c>
      <c r="E81" s="51" t="s">
        <v>43</v>
      </c>
      <c r="F81" s="51">
        <v>720008762</v>
      </c>
      <c r="G81" s="51" t="s">
        <v>117</v>
      </c>
    </row>
    <row r="82" spans="1:7" x14ac:dyDescent="0.25">
      <c r="A82" s="51">
        <v>53</v>
      </c>
      <c r="B82" s="51">
        <v>530032820</v>
      </c>
      <c r="C82" s="51" t="s">
        <v>99</v>
      </c>
      <c r="D82" s="51" t="s">
        <v>105</v>
      </c>
      <c r="E82" s="51" t="s">
        <v>43</v>
      </c>
      <c r="F82" s="51">
        <v>750719239</v>
      </c>
      <c r="G82" s="51" t="s">
        <v>247</v>
      </c>
    </row>
    <row r="83" spans="1:7" x14ac:dyDescent="0.25">
      <c r="A83" s="51">
        <v>53</v>
      </c>
      <c r="B83" s="51">
        <v>530008861</v>
      </c>
      <c r="C83" s="51" t="s">
        <v>235</v>
      </c>
      <c r="D83" s="51" t="s">
        <v>105</v>
      </c>
      <c r="E83" s="51" t="s">
        <v>43</v>
      </c>
      <c r="F83" s="51">
        <v>750720245</v>
      </c>
      <c r="G83" s="51" t="s">
        <v>56</v>
      </c>
    </row>
    <row r="84" spans="1:7" x14ac:dyDescent="0.25">
      <c r="A84" s="51">
        <v>53</v>
      </c>
      <c r="B84" s="51">
        <v>530033034</v>
      </c>
      <c r="C84" s="51" t="s">
        <v>118</v>
      </c>
      <c r="D84" s="51" t="s">
        <v>105</v>
      </c>
      <c r="E84" s="51" t="s">
        <v>43</v>
      </c>
      <c r="F84" s="51">
        <v>750720245</v>
      </c>
      <c r="G84" s="51" t="s">
        <v>56</v>
      </c>
    </row>
    <row r="85" spans="1:7" x14ac:dyDescent="0.25">
      <c r="A85" s="51">
        <v>72</v>
      </c>
      <c r="B85" s="51">
        <v>720020833</v>
      </c>
      <c r="C85" s="51" t="s">
        <v>126</v>
      </c>
      <c r="D85" s="51" t="s">
        <v>122</v>
      </c>
      <c r="E85" s="51" t="s">
        <v>43</v>
      </c>
      <c r="F85" s="51">
        <v>490020310</v>
      </c>
      <c r="G85" s="51" t="s">
        <v>243</v>
      </c>
    </row>
    <row r="86" spans="1:7" x14ac:dyDescent="0.25">
      <c r="A86" s="51">
        <v>72</v>
      </c>
      <c r="B86" s="51">
        <v>720014430</v>
      </c>
      <c r="C86" s="51" t="s">
        <v>130</v>
      </c>
      <c r="D86" s="51" t="s">
        <v>136</v>
      </c>
      <c r="E86" s="51" t="s">
        <v>43</v>
      </c>
      <c r="F86" s="51">
        <v>720000454</v>
      </c>
      <c r="G86" s="51" t="s">
        <v>271</v>
      </c>
    </row>
    <row r="87" spans="1:7" x14ac:dyDescent="0.25">
      <c r="A87" s="51">
        <v>72</v>
      </c>
      <c r="B87" s="51">
        <v>720016864</v>
      </c>
      <c r="C87" s="51" t="s">
        <v>135</v>
      </c>
      <c r="D87" s="51" t="s">
        <v>119</v>
      </c>
      <c r="E87" s="51" t="s">
        <v>43</v>
      </c>
      <c r="F87" s="51">
        <v>720008390</v>
      </c>
      <c r="G87" s="51" t="s">
        <v>123</v>
      </c>
    </row>
    <row r="88" spans="1:7" x14ac:dyDescent="0.25">
      <c r="A88" s="51">
        <v>72</v>
      </c>
      <c r="B88" s="51">
        <v>720014653</v>
      </c>
      <c r="C88" s="51" t="s">
        <v>272</v>
      </c>
      <c r="D88" s="51" t="s">
        <v>119</v>
      </c>
      <c r="E88" s="51" t="s">
        <v>43</v>
      </c>
      <c r="F88" s="51">
        <v>720008762</v>
      </c>
      <c r="G88" s="51" t="s">
        <v>117</v>
      </c>
    </row>
    <row r="89" spans="1:7" x14ac:dyDescent="0.25">
      <c r="A89" s="51">
        <v>72</v>
      </c>
      <c r="B89" s="51">
        <v>720014661</v>
      </c>
      <c r="C89" s="51" t="s">
        <v>131</v>
      </c>
      <c r="D89" s="51" t="s">
        <v>119</v>
      </c>
      <c r="E89" s="51" t="s">
        <v>43</v>
      </c>
      <c r="F89" s="51">
        <v>720008762</v>
      </c>
      <c r="G89" s="51" t="s">
        <v>117</v>
      </c>
    </row>
    <row r="90" spans="1:7" x14ac:dyDescent="0.25">
      <c r="A90" s="51">
        <v>72</v>
      </c>
      <c r="B90" s="51">
        <v>720015346</v>
      </c>
      <c r="C90" s="51" t="s">
        <v>132</v>
      </c>
      <c r="D90" s="51" t="s">
        <v>121</v>
      </c>
      <c r="E90" s="51" t="s">
        <v>43</v>
      </c>
      <c r="F90" s="51">
        <v>720008762</v>
      </c>
      <c r="G90" s="51" t="s">
        <v>117</v>
      </c>
    </row>
    <row r="91" spans="1:7" x14ac:dyDescent="0.25">
      <c r="A91" s="51">
        <v>72</v>
      </c>
      <c r="B91" s="51">
        <v>720016898</v>
      </c>
      <c r="C91" s="51" t="s">
        <v>273</v>
      </c>
      <c r="D91" s="51" t="s">
        <v>119</v>
      </c>
      <c r="E91" s="51" t="s">
        <v>43</v>
      </c>
      <c r="F91" s="51">
        <v>720008762</v>
      </c>
      <c r="G91" s="51" t="s">
        <v>117</v>
      </c>
    </row>
    <row r="92" spans="1:7" x14ac:dyDescent="0.25">
      <c r="A92" s="51">
        <v>72</v>
      </c>
      <c r="B92" s="51">
        <v>720019512</v>
      </c>
      <c r="C92" s="51" t="s">
        <v>138</v>
      </c>
      <c r="D92" s="51" t="s">
        <v>119</v>
      </c>
      <c r="E92" s="51" t="s">
        <v>43</v>
      </c>
      <c r="F92" s="51">
        <v>720008762</v>
      </c>
      <c r="G92" s="51" t="s">
        <v>117</v>
      </c>
    </row>
    <row r="93" spans="1:7" x14ac:dyDescent="0.25">
      <c r="A93" s="51">
        <v>72</v>
      </c>
      <c r="B93" s="51">
        <v>720020429</v>
      </c>
      <c r="C93" s="51" t="s">
        <v>126</v>
      </c>
      <c r="D93" s="51" t="s">
        <v>121</v>
      </c>
      <c r="E93" s="51" t="s">
        <v>43</v>
      </c>
      <c r="F93" s="51">
        <v>720008762</v>
      </c>
      <c r="G93" s="51" t="s">
        <v>117</v>
      </c>
    </row>
    <row r="94" spans="1:7" x14ac:dyDescent="0.25">
      <c r="A94" s="51">
        <v>72</v>
      </c>
      <c r="B94" s="51">
        <v>720020809</v>
      </c>
      <c r="C94" s="51" t="s">
        <v>235</v>
      </c>
      <c r="D94" s="51" t="s">
        <v>119</v>
      </c>
      <c r="E94" s="51" t="s">
        <v>43</v>
      </c>
      <c r="F94" s="51">
        <v>720008762</v>
      </c>
      <c r="G94" s="51" t="s">
        <v>117</v>
      </c>
    </row>
    <row r="95" spans="1:7" x14ac:dyDescent="0.25">
      <c r="A95" s="51">
        <v>72</v>
      </c>
      <c r="B95" s="51">
        <v>720008077</v>
      </c>
      <c r="C95" s="51" t="s">
        <v>129</v>
      </c>
      <c r="D95" s="51" t="s">
        <v>119</v>
      </c>
      <c r="E95" s="51" t="s">
        <v>43</v>
      </c>
      <c r="F95" s="51">
        <v>720008796</v>
      </c>
      <c r="G95" s="51" t="s">
        <v>274</v>
      </c>
    </row>
    <row r="96" spans="1:7" x14ac:dyDescent="0.25">
      <c r="A96" s="51">
        <v>72</v>
      </c>
      <c r="B96" s="51">
        <v>720015395</v>
      </c>
      <c r="C96" s="51" t="s">
        <v>133</v>
      </c>
      <c r="D96" s="51" t="s">
        <v>124</v>
      </c>
      <c r="E96" s="51" t="s">
        <v>43</v>
      </c>
      <c r="F96" s="51">
        <v>720008804</v>
      </c>
      <c r="G96" s="51" t="s">
        <v>125</v>
      </c>
    </row>
    <row r="97" spans="1:7" x14ac:dyDescent="0.25">
      <c r="A97" s="51">
        <v>72</v>
      </c>
      <c r="B97" s="51">
        <v>720006410</v>
      </c>
      <c r="C97" s="51" t="s">
        <v>127</v>
      </c>
      <c r="D97" s="51" t="s">
        <v>128</v>
      </c>
      <c r="E97" s="51" t="s">
        <v>43</v>
      </c>
      <c r="F97" s="51">
        <v>720009562</v>
      </c>
      <c r="G97" s="51" t="s">
        <v>120</v>
      </c>
    </row>
    <row r="98" spans="1:7" x14ac:dyDescent="0.25">
      <c r="A98" s="51">
        <v>72</v>
      </c>
      <c r="B98" s="51">
        <v>720006915</v>
      </c>
      <c r="C98" s="51" t="s">
        <v>275</v>
      </c>
      <c r="D98" s="51" t="s">
        <v>276</v>
      </c>
      <c r="E98" s="51" t="s">
        <v>43</v>
      </c>
      <c r="F98" s="51">
        <v>720009562</v>
      </c>
      <c r="G98" s="51" t="s">
        <v>120</v>
      </c>
    </row>
    <row r="99" spans="1:7" x14ac:dyDescent="0.25">
      <c r="A99" s="51">
        <v>72</v>
      </c>
      <c r="B99" s="51">
        <v>720016666</v>
      </c>
      <c r="C99" s="51" t="s">
        <v>134</v>
      </c>
      <c r="D99" s="51" t="s">
        <v>119</v>
      </c>
      <c r="E99" s="51" t="s">
        <v>43</v>
      </c>
      <c r="F99" s="51">
        <v>720009562</v>
      </c>
      <c r="G99" s="51" t="s">
        <v>120</v>
      </c>
    </row>
    <row r="100" spans="1:7" x14ac:dyDescent="0.25">
      <c r="A100" s="51">
        <v>72</v>
      </c>
      <c r="B100" s="51">
        <v>720019132</v>
      </c>
      <c r="C100" s="51" t="s">
        <v>137</v>
      </c>
      <c r="D100" s="51" t="s">
        <v>119</v>
      </c>
      <c r="E100" s="51" t="s">
        <v>43</v>
      </c>
      <c r="F100" s="51">
        <v>720009562</v>
      </c>
      <c r="G100" s="51" t="s">
        <v>120</v>
      </c>
    </row>
    <row r="101" spans="1:7" x14ac:dyDescent="0.25">
      <c r="A101" s="51">
        <v>72</v>
      </c>
      <c r="B101" s="51">
        <v>720020403</v>
      </c>
      <c r="C101" s="51" t="s">
        <v>139</v>
      </c>
      <c r="D101" s="51" t="s">
        <v>140</v>
      </c>
      <c r="E101" s="51" t="s">
        <v>43</v>
      </c>
      <c r="F101" s="51">
        <v>720009562</v>
      </c>
      <c r="G101" s="51" t="s">
        <v>120</v>
      </c>
    </row>
    <row r="102" spans="1:7" x14ac:dyDescent="0.25">
      <c r="A102" s="51">
        <v>85</v>
      </c>
      <c r="B102" s="51">
        <v>850016700</v>
      </c>
      <c r="C102" s="51" t="s">
        <v>277</v>
      </c>
      <c r="D102" s="51" t="s">
        <v>147</v>
      </c>
      <c r="E102" s="51" t="s">
        <v>43</v>
      </c>
      <c r="F102" s="51">
        <v>440042844</v>
      </c>
      <c r="G102" s="51" t="s">
        <v>57</v>
      </c>
    </row>
    <row r="103" spans="1:7" x14ac:dyDescent="0.25">
      <c r="A103" s="51">
        <v>85</v>
      </c>
      <c r="B103" s="51">
        <v>850019811</v>
      </c>
      <c r="C103" s="51" t="s">
        <v>153</v>
      </c>
      <c r="D103" s="51" t="s">
        <v>278</v>
      </c>
      <c r="E103" s="51" t="s">
        <v>43</v>
      </c>
      <c r="F103" s="51">
        <v>590799730</v>
      </c>
      <c r="G103" s="51" t="s">
        <v>152</v>
      </c>
    </row>
    <row r="104" spans="1:7" x14ac:dyDescent="0.25">
      <c r="A104" s="51">
        <v>85</v>
      </c>
      <c r="B104" s="51">
        <v>850020421</v>
      </c>
      <c r="C104" s="51" t="s">
        <v>154</v>
      </c>
      <c r="D104" s="51" t="s">
        <v>142</v>
      </c>
      <c r="E104" s="51" t="s">
        <v>43</v>
      </c>
      <c r="F104" s="51">
        <v>690793435</v>
      </c>
      <c r="G104" s="51" t="s">
        <v>44</v>
      </c>
    </row>
    <row r="105" spans="1:7" x14ac:dyDescent="0.25">
      <c r="A105" s="51">
        <v>85</v>
      </c>
      <c r="B105" s="51">
        <v>850017930</v>
      </c>
      <c r="C105" s="51" t="s">
        <v>144</v>
      </c>
      <c r="D105" s="51" t="s">
        <v>157</v>
      </c>
      <c r="E105" s="51" t="s">
        <v>43</v>
      </c>
      <c r="F105" s="51">
        <v>850012436</v>
      </c>
      <c r="G105" s="51" t="s">
        <v>279</v>
      </c>
    </row>
    <row r="106" spans="1:7" x14ac:dyDescent="0.25">
      <c r="A106" s="51">
        <v>85</v>
      </c>
      <c r="B106" s="51">
        <v>850017948</v>
      </c>
      <c r="C106" s="51" t="s">
        <v>144</v>
      </c>
      <c r="D106" s="51" t="s">
        <v>145</v>
      </c>
      <c r="E106" s="51" t="s">
        <v>43</v>
      </c>
      <c r="F106" s="51">
        <v>850012436</v>
      </c>
      <c r="G106" s="51" t="s">
        <v>279</v>
      </c>
    </row>
    <row r="107" spans="1:7" x14ac:dyDescent="0.25">
      <c r="A107" s="51">
        <v>85</v>
      </c>
      <c r="B107" s="51">
        <v>850018631</v>
      </c>
      <c r="C107" s="51" t="s">
        <v>148</v>
      </c>
      <c r="D107" s="51" t="s">
        <v>280</v>
      </c>
      <c r="E107" s="51" t="s">
        <v>43</v>
      </c>
      <c r="F107" s="51">
        <v>850012436</v>
      </c>
      <c r="G107" s="51" t="s">
        <v>279</v>
      </c>
    </row>
    <row r="108" spans="1:7" x14ac:dyDescent="0.25">
      <c r="A108" s="51">
        <v>85</v>
      </c>
      <c r="B108" s="51">
        <v>850018649</v>
      </c>
      <c r="C108" s="51" t="s">
        <v>149</v>
      </c>
      <c r="D108" s="51" t="s">
        <v>281</v>
      </c>
      <c r="E108" s="51" t="s">
        <v>43</v>
      </c>
      <c r="F108" s="51">
        <v>850012436</v>
      </c>
      <c r="G108" s="51" t="s">
        <v>279</v>
      </c>
    </row>
    <row r="109" spans="1:7" x14ac:dyDescent="0.25">
      <c r="A109" s="51">
        <v>85</v>
      </c>
      <c r="B109" s="51">
        <v>850018656</v>
      </c>
      <c r="C109" s="51" t="s">
        <v>150</v>
      </c>
      <c r="D109" s="51" t="s">
        <v>141</v>
      </c>
      <c r="E109" s="51" t="s">
        <v>43</v>
      </c>
      <c r="F109" s="51">
        <v>850012436</v>
      </c>
      <c r="G109" s="51" t="s">
        <v>279</v>
      </c>
    </row>
    <row r="110" spans="1:7" x14ac:dyDescent="0.25">
      <c r="A110" s="51">
        <v>85</v>
      </c>
      <c r="B110" s="51">
        <v>850018664</v>
      </c>
      <c r="C110" s="51" t="s">
        <v>151</v>
      </c>
      <c r="D110" s="51" t="s">
        <v>147</v>
      </c>
      <c r="E110" s="51" t="s">
        <v>43</v>
      </c>
      <c r="F110" s="51">
        <v>850012436</v>
      </c>
      <c r="G110" s="51" t="s">
        <v>279</v>
      </c>
    </row>
    <row r="111" spans="1:7" x14ac:dyDescent="0.25">
      <c r="A111" s="51">
        <v>85</v>
      </c>
      <c r="B111" s="51">
        <v>850022153</v>
      </c>
      <c r="C111" s="51" t="s">
        <v>282</v>
      </c>
      <c r="D111" s="51" t="s">
        <v>147</v>
      </c>
      <c r="E111" s="51" t="s">
        <v>43</v>
      </c>
      <c r="F111" s="51">
        <v>850012436</v>
      </c>
      <c r="G111" s="51" t="s">
        <v>279</v>
      </c>
    </row>
    <row r="112" spans="1:7" x14ac:dyDescent="0.25">
      <c r="A112" s="51">
        <v>85</v>
      </c>
      <c r="B112" s="51">
        <v>850024779</v>
      </c>
      <c r="C112" s="51" t="s">
        <v>283</v>
      </c>
      <c r="D112" s="51" t="s">
        <v>147</v>
      </c>
      <c r="E112" s="51" t="s">
        <v>43</v>
      </c>
      <c r="F112" s="51">
        <v>850012436</v>
      </c>
      <c r="G112" s="51" t="s">
        <v>279</v>
      </c>
    </row>
    <row r="113" spans="1:7" x14ac:dyDescent="0.25">
      <c r="A113" s="51">
        <v>85</v>
      </c>
      <c r="B113" s="51">
        <v>850024787</v>
      </c>
      <c r="C113" s="51" t="s">
        <v>284</v>
      </c>
      <c r="D113" s="51" t="s">
        <v>147</v>
      </c>
      <c r="E113" s="51" t="s">
        <v>43</v>
      </c>
      <c r="F113" s="51">
        <v>850012436</v>
      </c>
      <c r="G113" s="51" t="s">
        <v>279</v>
      </c>
    </row>
    <row r="114" spans="1:7" x14ac:dyDescent="0.25">
      <c r="A114" s="51">
        <v>85</v>
      </c>
      <c r="B114" s="51">
        <v>850024811</v>
      </c>
      <c r="C114" s="51" t="s">
        <v>285</v>
      </c>
      <c r="D114" s="51" t="s">
        <v>142</v>
      </c>
      <c r="E114" s="51" t="s">
        <v>43</v>
      </c>
      <c r="F114" s="51">
        <v>850012436</v>
      </c>
      <c r="G114" s="51" t="s">
        <v>279</v>
      </c>
    </row>
    <row r="115" spans="1:7" x14ac:dyDescent="0.25">
      <c r="A115" s="51">
        <v>85</v>
      </c>
      <c r="B115" s="51">
        <v>850025750</v>
      </c>
      <c r="C115" s="51" t="s">
        <v>286</v>
      </c>
      <c r="D115" s="51" t="s">
        <v>143</v>
      </c>
      <c r="E115" s="51" t="s">
        <v>43</v>
      </c>
      <c r="F115" s="51">
        <v>850012436</v>
      </c>
      <c r="G115" s="51" t="s">
        <v>279</v>
      </c>
    </row>
    <row r="116" spans="1:7" x14ac:dyDescent="0.25">
      <c r="A116" s="51">
        <v>85</v>
      </c>
      <c r="B116" s="51">
        <v>850025933</v>
      </c>
      <c r="C116" s="51" t="s">
        <v>155</v>
      </c>
      <c r="D116" s="51" t="s">
        <v>147</v>
      </c>
      <c r="E116" s="51" t="s">
        <v>43</v>
      </c>
      <c r="F116" s="51">
        <v>850012436</v>
      </c>
      <c r="G116" s="51" t="s">
        <v>279</v>
      </c>
    </row>
    <row r="117" spans="1:7" x14ac:dyDescent="0.25">
      <c r="A117" s="51">
        <v>85</v>
      </c>
      <c r="B117" s="51">
        <v>850026071</v>
      </c>
      <c r="C117" s="51" t="s">
        <v>156</v>
      </c>
      <c r="D117" s="51" t="s">
        <v>157</v>
      </c>
      <c r="E117" s="51" t="s">
        <v>43</v>
      </c>
      <c r="F117" s="51">
        <v>850012436</v>
      </c>
      <c r="G117" s="51" t="s">
        <v>279</v>
      </c>
    </row>
    <row r="118" spans="1:7" x14ac:dyDescent="0.25">
      <c r="A118" s="51">
        <v>85</v>
      </c>
      <c r="B118" s="51">
        <v>850026139</v>
      </c>
      <c r="C118" s="51" t="s">
        <v>115</v>
      </c>
      <c r="D118" s="51" t="s">
        <v>147</v>
      </c>
      <c r="E118" s="51" t="s">
        <v>43</v>
      </c>
      <c r="F118" s="51">
        <v>850012436</v>
      </c>
      <c r="G118" s="51" t="s">
        <v>279</v>
      </c>
    </row>
    <row r="119" spans="1:7" x14ac:dyDescent="0.25">
      <c r="A119" s="51">
        <v>85</v>
      </c>
      <c r="B119" s="51">
        <v>850027509</v>
      </c>
      <c r="C119" s="51" t="s">
        <v>287</v>
      </c>
      <c r="D119" s="51" t="s">
        <v>147</v>
      </c>
      <c r="E119" s="51" t="s">
        <v>43</v>
      </c>
      <c r="F119" s="51">
        <v>850012436</v>
      </c>
      <c r="G119" s="51" t="s">
        <v>279</v>
      </c>
    </row>
    <row r="120" spans="1:7" x14ac:dyDescent="0.25">
      <c r="A120" s="51">
        <v>85</v>
      </c>
      <c r="B120" s="51">
        <v>850006495</v>
      </c>
      <c r="C120" s="51" t="s">
        <v>69</v>
      </c>
      <c r="D120" s="51" t="s">
        <v>147</v>
      </c>
      <c r="E120" s="51" t="s">
        <v>43</v>
      </c>
      <c r="F120" s="51">
        <v>850020413</v>
      </c>
      <c r="G120" s="51" t="s">
        <v>71</v>
      </c>
    </row>
    <row r="121" spans="1:7" x14ac:dyDescent="0.25">
      <c r="A121" s="51">
        <v>85</v>
      </c>
      <c r="B121" s="51">
        <v>850009754</v>
      </c>
      <c r="C121" s="51" t="s">
        <v>69</v>
      </c>
      <c r="D121" s="51" t="s">
        <v>141</v>
      </c>
      <c r="E121" s="51" t="s">
        <v>43</v>
      </c>
      <c r="F121" s="51">
        <v>850020413</v>
      </c>
      <c r="G121" s="51" t="s">
        <v>71</v>
      </c>
    </row>
    <row r="122" spans="1:7" x14ac:dyDescent="0.25">
      <c r="A122" s="51">
        <v>85</v>
      </c>
      <c r="B122" s="51">
        <v>850017914</v>
      </c>
      <c r="C122" s="51" t="s">
        <v>69</v>
      </c>
      <c r="D122" s="51" t="s">
        <v>280</v>
      </c>
      <c r="E122" s="51" t="s">
        <v>43</v>
      </c>
      <c r="F122" s="51">
        <v>850020413</v>
      </c>
      <c r="G122" s="51" t="s">
        <v>71</v>
      </c>
    </row>
    <row r="123" spans="1:7" x14ac:dyDescent="0.25">
      <c r="A123" s="51">
        <v>85</v>
      </c>
      <c r="B123" s="51">
        <v>850017922</v>
      </c>
      <c r="C123" s="51" t="s">
        <v>288</v>
      </c>
      <c r="D123" s="51" t="s">
        <v>147</v>
      </c>
      <c r="E123" s="51" t="s">
        <v>43</v>
      </c>
      <c r="F123" s="51">
        <v>850020413</v>
      </c>
      <c r="G123" s="51" t="s">
        <v>71</v>
      </c>
    </row>
    <row r="124" spans="1:7" x14ac:dyDescent="0.25">
      <c r="A124" s="51">
        <v>85</v>
      </c>
      <c r="B124" s="51">
        <v>850018102</v>
      </c>
      <c r="C124" s="51" t="s">
        <v>69</v>
      </c>
      <c r="D124" s="51" t="s">
        <v>281</v>
      </c>
      <c r="E124" s="51" t="s">
        <v>43</v>
      </c>
      <c r="F124" s="51">
        <v>850020413</v>
      </c>
      <c r="G124" s="51" t="s">
        <v>71</v>
      </c>
    </row>
    <row r="125" spans="1:7" x14ac:dyDescent="0.25">
      <c r="A125" s="51">
        <v>85</v>
      </c>
      <c r="B125" s="51">
        <v>850018300</v>
      </c>
      <c r="C125" s="51" t="s">
        <v>146</v>
      </c>
      <c r="D125" s="51" t="s">
        <v>147</v>
      </c>
      <c r="E125" s="51" t="s">
        <v>43</v>
      </c>
      <c r="F125" s="51">
        <v>850020413</v>
      </c>
      <c r="G125" s="51" t="s">
        <v>71</v>
      </c>
    </row>
    <row r="126" spans="1:7" x14ac:dyDescent="0.25">
      <c r="A126" s="51">
        <v>85</v>
      </c>
      <c r="B126" s="51">
        <v>850027954</v>
      </c>
      <c r="C126" s="51" t="s">
        <v>289</v>
      </c>
      <c r="D126" s="51" t="s">
        <v>142</v>
      </c>
      <c r="E126" s="51" t="s">
        <v>43</v>
      </c>
      <c r="F126" s="51">
        <v>850020413</v>
      </c>
      <c r="G126" s="51" t="s">
        <v>71</v>
      </c>
    </row>
  </sheetData>
  <sheetProtection sheet="1" objects="1" scenarios="1" sort="0" autoFilter="0"/>
  <autoFilter ref="A5:G12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18"/>
  <sheetViews>
    <sheetView workbookViewId="0"/>
  </sheetViews>
  <sheetFormatPr baseColWidth="10" defaultColWidth="11.42578125" defaultRowHeight="15" x14ac:dyDescent="0.25"/>
  <cols>
    <col min="1" max="1" width="21.42578125" style="2" bestFit="1" customWidth="1"/>
    <col min="2" max="2" width="12.140625" style="2" bestFit="1" customWidth="1"/>
    <col min="3" max="16384" width="11.42578125" style="2"/>
  </cols>
  <sheetData>
    <row r="1" spans="1:2" x14ac:dyDescent="0.25">
      <c r="A1" s="1" t="s">
        <v>165</v>
      </c>
      <c r="B1" s="1" t="s">
        <v>169</v>
      </c>
    </row>
    <row r="2" spans="1:2" x14ac:dyDescent="0.25">
      <c r="A2" s="2" t="s">
        <v>166</v>
      </c>
      <c r="B2" s="2" t="s">
        <v>41</v>
      </c>
    </row>
    <row r="3" spans="1:2" x14ac:dyDescent="0.25">
      <c r="A3" s="2" t="s">
        <v>167</v>
      </c>
      <c r="B3" s="2" t="s">
        <v>49</v>
      </c>
    </row>
    <row r="4" spans="1:2" x14ac:dyDescent="0.25">
      <c r="A4" s="2" t="s">
        <v>168</v>
      </c>
      <c r="B4" s="2" t="s">
        <v>170</v>
      </c>
    </row>
    <row r="5" spans="1:2" x14ac:dyDescent="0.25">
      <c r="A5" s="2" t="s">
        <v>189</v>
      </c>
      <c r="B5" s="2" t="s">
        <v>171</v>
      </c>
    </row>
    <row r="6" spans="1:2" x14ac:dyDescent="0.25">
      <c r="B6" s="2" t="s">
        <v>172</v>
      </c>
    </row>
    <row r="7" spans="1:2" x14ac:dyDescent="0.25">
      <c r="B7" s="2" t="s">
        <v>32</v>
      </c>
    </row>
    <row r="8" spans="1:2" x14ac:dyDescent="0.25">
      <c r="B8" s="2" t="s">
        <v>20</v>
      </c>
    </row>
    <row r="9" spans="1:2" x14ac:dyDescent="0.25">
      <c r="B9" s="2" t="s">
        <v>24</v>
      </c>
    </row>
    <row r="10" spans="1:2" x14ac:dyDescent="0.25">
      <c r="B10" s="2" t="s">
        <v>43</v>
      </c>
    </row>
    <row r="11" spans="1:2" x14ac:dyDescent="0.25">
      <c r="B11" s="2" t="s">
        <v>173</v>
      </c>
    </row>
    <row r="12" spans="1:2" x14ac:dyDescent="0.25">
      <c r="B12" s="2" t="s">
        <v>174</v>
      </c>
    </row>
    <row r="13" spans="1:2" x14ac:dyDescent="0.25">
      <c r="B13" s="2" t="s">
        <v>175</v>
      </c>
    </row>
    <row r="14" spans="1:2" x14ac:dyDescent="0.25">
      <c r="B14" s="2" t="s">
        <v>37</v>
      </c>
    </row>
    <row r="15" spans="1:2" x14ac:dyDescent="0.25">
      <c r="B15" s="2" t="s">
        <v>46</v>
      </c>
    </row>
    <row r="16" spans="1:2" x14ac:dyDescent="0.25">
      <c r="B16" s="2" t="s">
        <v>54</v>
      </c>
    </row>
    <row r="17" spans="2:2" x14ac:dyDescent="0.25">
      <c r="B17" s="2" t="s">
        <v>176</v>
      </c>
    </row>
    <row r="18" spans="2:2" x14ac:dyDescent="0.25">
      <c r="B18" s="2" t="s">
        <v>55</v>
      </c>
    </row>
  </sheetData>
  <sheetProtection algorithmName="SHA-512" hashValue="odXQ7PkccRckWpBQmVHQKmayVT9CINQdXTJEl33u09mB2MRx1Y809OCUfb6egrrHQY1A7q/HB8yUwxoxrh/9Vg==" saltValue="bi8zDRQRR1N+G7ayktTlg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Accueil</vt:lpstr>
      <vt:lpstr>DONNEES_A_RENSEIGNER</vt:lpstr>
      <vt:lpstr>Liste_régionale_SESSAD</vt:lpstr>
      <vt:lpstr>Liste_déroulante</vt:lpstr>
      <vt:lpstr>DONNEES_A_RENSEIGNER!Impression_des_titres</vt:lpstr>
      <vt:lpstr>Accueil!Zone_d_impression</vt:lpstr>
      <vt:lpstr>DONNEES_A_RENSEIGNER!Zone_d_impression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MAGOAROU Anne-Cécile</dc:creator>
  <cp:lastModifiedBy>MAGOAROU, Anne-Cécile</cp:lastModifiedBy>
  <cp:lastPrinted>2021-03-26T08:26:56Z</cp:lastPrinted>
  <dcterms:created xsi:type="dcterms:W3CDTF">2020-02-27T09:46:44Z</dcterms:created>
  <dcterms:modified xsi:type="dcterms:W3CDTF">2021-06-15T12:10:09Z</dcterms:modified>
</cp:coreProperties>
</file>