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SA\QPE\01_QUALITE\INDICATEURS_FLASH\PH\2020\1 - Préparation enquête\"/>
    </mc:Choice>
  </mc:AlternateContent>
  <workbookProtection workbookAlgorithmName="SHA-512" workbookHashValue="/uopUeGdMZmb9NXDZBHbLQeuF0UZWr9X4N/+mtuZkShjdxKGbHCp6vY9Py5sLBWeNLte9Pn7mLwT64DpIlZGbg==" workbookSaltValue="FgN/dqC0IcITqqcyh8MHxQ==" workbookSpinCount="100000" lockStructure="1"/>
  <bookViews>
    <workbookView xWindow="-120" yWindow="-120" windowWidth="25440" windowHeight="15396"/>
  </bookViews>
  <sheets>
    <sheet name="Accueil" sheetId="8" r:id="rId1"/>
    <sheet name="DONNEES_A_RENSEIGNER" sheetId="7" r:id="rId2"/>
    <sheet name="Liste_régionale_ESMS" sheetId="2" r:id="rId3"/>
    <sheet name="Liste_déroulante" sheetId="5" state="hidden" r:id="rId4"/>
  </sheets>
  <definedNames>
    <definedName name="_xlnm._FilterDatabase" localSheetId="2" hidden="1">Liste_régionale_ESMS!$A$5:$G$127</definedName>
    <definedName name="_xlnm.Print_Titles" localSheetId="1">DONNEES_A_RENSEIGNER!$18:$18</definedName>
    <definedName name="_xlnm.Print_Area" localSheetId="0">Accueil!$A$1:$B$32</definedName>
    <definedName name="_xlnm.Print_Area" localSheetId="1">DONNEES_A_RENSEIGNER!$A$1:$F$92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6" i="7" l="1"/>
  <c r="D15" i="7" l="1"/>
  <c r="D14" i="7"/>
  <c r="D13" i="7"/>
  <c r="D12" i="7"/>
  <c r="D11" i="7"/>
  <c r="C63" i="7" l="1"/>
  <c r="C51" i="7"/>
  <c r="F51" i="7"/>
  <c r="F50" i="7" l="1"/>
  <c r="C31" i="7"/>
  <c r="C30" i="7"/>
  <c r="F77" i="7" l="1"/>
  <c r="F75" i="7"/>
  <c r="F74" i="7"/>
  <c r="F73" i="7"/>
  <c r="F72" i="7"/>
  <c r="F71" i="7"/>
  <c r="F70" i="7"/>
  <c r="F68" i="7"/>
  <c r="F67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49" i="7"/>
  <c r="F48" i="7"/>
  <c r="F90" i="7"/>
  <c r="F89" i="7"/>
  <c r="F88" i="7"/>
  <c r="F87" i="7"/>
  <c r="F86" i="7"/>
  <c r="F85" i="7"/>
  <c r="F84" i="7"/>
  <c r="F83" i="7"/>
  <c r="F82" i="7"/>
  <c r="F45" i="7"/>
  <c r="F42" i="7"/>
  <c r="F41" i="7"/>
  <c r="F40" i="7"/>
  <c r="F39" i="7"/>
  <c r="F38" i="7"/>
  <c r="F37" i="7"/>
  <c r="F36" i="7"/>
  <c r="F35" i="7"/>
  <c r="F31" i="7"/>
  <c r="F30" i="7"/>
  <c r="F29" i="7"/>
  <c r="F28" i="7"/>
</calcChain>
</file>

<file path=xl/sharedStrings.xml><?xml version="1.0" encoding="utf-8"?>
<sst xmlns="http://schemas.openxmlformats.org/spreadsheetml/2006/main" count="647" uniqueCount="393">
  <si>
    <t>N°FINESS (géographique) :</t>
  </si>
  <si>
    <t>Raison sociale du Géographique :</t>
  </si>
  <si>
    <t xml:space="preserve">Commune de la structure : </t>
  </si>
  <si>
    <t>Catégorie de la structure :</t>
  </si>
  <si>
    <t xml:space="preserve">N°FINESS (juridique) : </t>
  </si>
  <si>
    <t>Raison sociale du Juridique :</t>
  </si>
  <si>
    <t>Adresse mail 
(pour réception de votre fiche individuelle de résultat):</t>
  </si>
  <si>
    <t>I</t>
  </si>
  <si>
    <t>II</t>
  </si>
  <si>
    <t>QUALITE DE L'ACCOMPAGNEMENT ET DES SOINS :</t>
  </si>
  <si>
    <t>III</t>
  </si>
  <si>
    <t>SECURITE DE L'ACCOMPAGNEMENT :</t>
  </si>
  <si>
    <t>Existence d'un protocole encadrant les contentions (physiques et chimiques)</t>
  </si>
  <si>
    <t>IV</t>
  </si>
  <si>
    <t>V</t>
  </si>
  <si>
    <t xml:space="preserve">SECURITE DU CIRCUIT DU MEDICAMENT : </t>
  </si>
  <si>
    <t>Réalisation de l'autodiagnostic du circuit du médicament avec l'outil HANDICIMED proposé par l'ARS (hors PUI)</t>
  </si>
  <si>
    <t>Mise en place d'un plan d'actions formalisé de sécurisation du circuit du médicament</t>
  </si>
  <si>
    <t>VI</t>
  </si>
  <si>
    <t>Nombre de personnes accueillies disposant d'un dossier de liaison d'urgence (DLU) ou d'une fiche de liaison</t>
  </si>
  <si>
    <t>Département</t>
  </si>
  <si>
    <t>Finess Géographique</t>
  </si>
  <si>
    <t>Raison sociale du Géographique</t>
  </si>
  <si>
    <t>Commune du Géographique</t>
  </si>
  <si>
    <t>Finess Juridique</t>
  </si>
  <si>
    <t>Raison sociale du Juridique</t>
  </si>
  <si>
    <t>IME ALEXIS RICORDEAU</t>
  </si>
  <si>
    <t>I.M.E.</t>
  </si>
  <si>
    <t>ASSOCIATION OEUVRES DE PEN BRON</t>
  </si>
  <si>
    <t>IME LE VAL DE SEVRE</t>
  </si>
  <si>
    <t>VERTOU</t>
  </si>
  <si>
    <t>NANTES</t>
  </si>
  <si>
    <t>I.T.E.P.</t>
  </si>
  <si>
    <t>ASSOCIATION MOISSONS NOUVELLES</t>
  </si>
  <si>
    <t>IME LA BAUCHE DE ROUET</t>
  </si>
  <si>
    <t>LES SORINIERES</t>
  </si>
  <si>
    <t>ADAPEI 44</t>
  </si>
  <si>
    <t>IME LES PERRIÈRES</t>
  </si>
  <si>
    <t>CHATEAUBRIANT</t>
  </si>
  <si>
    <t>IME CHANZY</t>
  </si>
  <si>
    <t>IME LA GOUPILLAIS</t>
  </si>
  <si>
    <t>BLAIN</t>
  </si>
  <si>
    <t>IME AR MOR</t>
  </si>
  <si>
    <t>ST HERBLAIN</t>
  </si>
  <si>
    <t>IME VAL LORIE</t>
  </si>
  <si>
    <t>APAJH 44</t>
  </si>
  <si>
    <t>IME CENRO</t>
  </si>
  <si>
    <t>ASSOCIATION DU CENRO</t>
  </si>
  <si>
    <t>IME LES DORICES</t>
  </si>
  <si>
    <t>VALLET</t>
  </si>
  <si>
    <t>IEM LA BUISSONNIERE</t>
  </si>
  <si>
    <t>I.E.M.</t>
  </si>
  <si>
    <t>IEM LA GRILLONNAIS</t>
  </si>
  <si>
    <t>TREILLIERES</t>
  </si>
  <si>
    <t>IEM LA MARRIERE</t>
  </si>
  <si>
    <t>IME LUCIEN DESMONTS</t>
  </si>
  <si>
    <t>ST NAZAIRE</t>
  </si>
  <si>
    <t>APEI LES PAPILLONS BLANCS OUEST 44</t>
  </si>
  <si>
    <t>IME MARIE MOREAU</t>
  </si>
  <si>
    <t>ASSOCIATION MARIE MOREAU</t>
  </si>
  <si>
    <t>CARQUEFOU</t>
  </si>
  <si>
    <t>E.S.A.T.</t>
  </si>
  <si>
    <t>ITEP LES PERRINES</t>
  </si>
  <si>
    <t>ARRIA</t>
  </si>
  <si>
    <t>IME LES BARBUSSIERES</t>
  </si>
  <si>
    <t>ST HILAIRE DE CHALEONS</t>
  </si>
  <si>
    <t>ITEP LE CARDO</t>
  </si>
  <si>
    <t>ORVAULT</t>
  </si>
  <si>
    <t>REZE</t>
  </si>
  <si>
    <t>ST JULIEN DE CONCELLES</t>
  </si>
  <si>
    <t>IPEAP PARC DE LA BLORDIERE</t>
  </si>
  <si>
    <t>C.A.M.S.P.</t>
  </si>
  <si>
    <t>GUERANDE</t>
  </si>
  <si>
    <t>FOYER DE SEMAINE GRANDE NOUE</t>
  </si>
  <si>
    <t>FOYER DE SEMAINE LA HALVEQUE</t>
  </si>
  <si>
    <t>S.E.S.S.A.D.</t>
  </si>
  <si>
    <t>FONDATION OVE</t>
  </si>
  <si>
    <t>ANNEXE INSTITUT LAMORICIERE</t>
  </si>
  <si>
    <t>LE POULIGUEN</t>
  </si>
  <si>
    <t>ASSOCIATION JEUNESSE ET AVENIR</t>
  </si>
  <si>
    <t>M.A.S.</t>
  </si>
  <si>
    <t>IME L'ESTUAIRE</t>
  </si>
  <si>
    <t>IME JEUNESSE ET AVENIR</t>
  </si>
  <si>
    <t>LA BAULE</t>
  </si>
  <si>
    <t>C.M.P.P.</t>
  </si>
  <si>
    <t>ITEP LAMORICIERE</t>
  </si>
  <si>
    <t>SIPFP JEUNESSE ET AVENIR</t>
  </si>
  <si>
    <t>BASSE GOULAINE</t>
  </si>
  <si>
    <t>F.A.M.</t>
  </si>
  <si>
    <t>ITEP MARIE MOREAU</t>
  </si>
  <si>
    <t>GUEMENE PENFAO</t>
  </si>
  <si>
    <t>SERVICE ACCUEIL LA PASSERELLE</t>
  </si>
  <si>
    <t>ITEP KER RIVAUD</t>
  </si>
  <si>
    <t>S.A.M.S.A.H.</t>
  </si>
  <si>
    <t>LA CHAPELLE SUR ERDRE</t>
  </si>
  <si>
    <t>UGECAM BRETAGNE ET PAYS DE LA LOIRE</t>
  </si>
  <si>
    <t>ISSE PATRICK GUILLON VERNE</t>
  </si>
  <si>
    <t>THETIS OEUVRE ENFANTS ATLANTIQUE</t>
  </si>
  <si>
    <t>IEM IPEAP L'ESTRAN</t>
  </si>
  <si>
    <t>ANNEXE IME VALLET</t>
  </si>
  <si>
    <t>CLISSON</t>
  </si>
  <si>
    <t>CASIM ARRIA</t>
  </si>
  <si>
    <t>LISEC ITEP ARRIA</t>
  </si>
  <si>
    <t>IME GUENOUVRY</t>
  </si>
  <si>
    <t>ITEP PAYS DE RETZ</t>
  </si>
  <si>
    <t>PAIMBOEUF</t>
  </si>
  <si>
    <t>IME HORS LES MURS</t>
  </si>
  <si>
    <t>IME PIERRE DE LUNE</t>
  </si>
  <si>
    <t>ITEP AZUR TREPIED</t>
  </si>
  <si>
    <t>AREAMS</t>
  </si>
  <si>
    <t>INTERNAT POLE NANTAIS</t>
  </si>
  <si>
    <t>IME VALLEE DE L'ANJOU</t>
  </si>
  <si>
    <t>VERNANTES</t>
  </si>
  <si>
    <t>ALAHMI</t>
  </si>
  <si>
    <t>IME DE BRIANCON</t>
  </si>
  <si>
    <t>ASS LA RESIDENCE SOCIALE</t>
  </si>
  <si>
    <t>CENTRE CHARLOTTE BLOUIN</t>
  </si>
  <si>
    <t>ANGERS</t>
  </si>
  <si>
    <t>ITEP LE COLOMBIER</t>
  </si>
  <si>
    <t>IME PERRAY JOUANNET</t>
  </si>
  <si>
    <t>IME LE COTEAU</t>
  </si>
  <si>
    <t>SAUMUR</t>
  </si>
  <si>
    <t>IME CLAIRVAL</t>
  </si>
  <si>
    <t>ADAPEI 49</t>
  </si>
  <si>
    <t>IME CHANTEMERLE</t>
  </si>
  <si>
    <t>IME CHAMPFLEURY</t>
  </si>
  <si>
    <t>IME EUROPE</t>
  </si>
  <si>
    <t>IME LE GRACALOU</t>
  </si>
  <si>
    <t>BOUCHEMAINE</t>
  </si>
  <si>
    <t>ASSOCIATION REGIONALE LES CHESNAIES</t>
  </si>
  <si>
    <t>IEM LA GUIBERDIERE</t>
  </si>
  <si>
    <t>TRELAZE</t>
  </si>
  <si>
    <t>ITEP LES CHESNAIES</t>
  </si>
  <si>
    <t>IME BORDAGE FONTAINE</t>
  </si>
  <si>
    <t>CHOLET</t>
  </si>
  <si>
    <t>IME LA RIVIERE SAUVAGE</t>
  </si>
  <si>
    <t>IME LA MONNERAIE</t>
  </si>
  <si>
    <t>EEAP LA TREMBLAYE</t>
  </si>
  <si>
    <t>ASSOCIATION LES RECOLLETS LA TREMBLAYE</t>
  </si>
  <si>
    <t>IME LA CHALOUERE</t>
  </si>
  <si>
    <t>IME MONPLAISIR</t>
  </si>
  <si>
    <t>EEAP LE BOCAGE</t>
  </si>
  <si>
    <t>AVRILLE</t>
  </si>
  <si>
    <t>IME PAUL GAUGUIN</t>
  </si>
  <si>
    <t>ITEP LE THOUET</t>
  </si>
  <si>
    <t>ST BARTHELEMY D ANJOU</t>
  </si>
  <si>
    <t>INSTITUT MONTECLAIR</t>
  </si>
  <si>
    <t>IMEP LES SABLES</t>
  </si>
  <si>
    <t>IEM LES TOURNESOLS</t>
  </si>
  <si>
    <t>IME JB MESSAGER</t>
  </si>
  <si>
    <t>LAVAL</t>
  </si>
  <si>
    <t>ADAPEI 53</t>
  </si>
  <si>
    <t>ITEP FELIX JEAN MARCHAIS</t>
  </si>
  <si>
    <t>ANDOUILLE</t>
  </si>
  <si>
    <t>ASSOCIATION FELIX JEAN MARCHAIS</t>
  </si>
  <si>
    <t>IME LEON DOUDARD</t>
  </si>
  <si>
    <t>MONTAUDIN</t>
  </si>
  <si>
    <t>APEI NORD MAYENNE</t>
  </si>
  <si>
    <t>ITEP LA PERDRIERE</t>
  </si>
  <si>
    <t>SATED LES CERISIERS</t>
  </si>
  <si>
    <t>SECTION D'EDUCATION MOTRICE APF</t>
  </si>
  <si>
    <t>IME LA MAILLARDIERE</t>
  </si>
  <si>
    <t>APAJH SARTHE MAYENNE</t>
  </si>
  <si>
    <t>LE MANS</t>
  </si>
  <si>
    <t>IME VAUROUZE</t>
  </si>
  <si>
    <t>ADAPEI DE LA SARTHE</t>
  </si>
  <si>
    <t>IME LEONCE MALECOT</t>
  </si>
  <si>
    <t>IME L HARDANGERE</t>
  </si>
  <si>
    <t>IME DU VAL DE LOIR</t>
  </si>
  <si>
    <t>CHAMPAGNE</t>
  </si>
  <si>
    <t>ASSOCIATION LES PETITS PRINCES</t>
  </si>
  <si>
    <t>IEM JEAN YVES GUITTON</t>
  </si>
  <si>
    <t>IME L'ASTROLABE</t>
  </si>
  <si>
    <t>ASSOCIATION D'HYGIENE SOCIALE SARTHE</t>
  </si>
  <si>
    <t>SOLESMES</t>
  </si>
  <si>
    <t>APEI SABLE SOLESMES</t>
  </si>
  <si>
    <t>SECTION POLYHANDICAPES L MALECOT</t>
  </si>
  <si>
    <t>IME LES TERRES NOIRES</t>
  </si>
  <si>
    <t>IME LE GUÉ BRAUD</t>
  </si>
  <si>
    <t>IME LE HAMEAU DU GRAND FIEF</t>
  </si>
  <si>
    <t>LES HERBIERS</t>
  </si>
  <si>
    <t>IME LA GUERINIERE</t>
  </si>
  <si>
    <t>IME LES TROIS MOULINS</t>
  </si>
  <si>
    <t>CHALLANS</t>
  </si>
  <si>
    <t>AIZENAY</t>
  </si>
  <si>
    <t>IME LE MARAIS</t>
  </si>
  <si>
    <t>LA ROCHE SUR YON</t>
  </si>
  <si>
    <t>ASSO A.L.E.F.P.A.</t>
  </si>
  <si>
    <t>IEM DE JOUR</t>
  </si>
  <si>
    <t>FONTENAY LE COMTE</t>
  </si>
  <si>
    <t>IME AREAMS AIZENAY</t>
  </si>
  <si>
    <t>Utiliser les filtres pour rechercher votre établissement.</t>
  </si>
  <si>
    <t>1a</t>
  </si>
  <si>
    <t xml:space="preserve">Réalisation de l’EPP « Projet Personnalisé » QualiREL Santé </t>
  </si>
  <si>
    <t>5a</t>
  </si>
  <si>
    <t>5b</t>
  </si>
  <si>
    <t>5c</t>
  </si>
  <si>
    <t>5d</t>
  </si>
  <si>
    <t>OUI / NON / EN COURS</t>
  </si>
  <si>
    <t>OUI</t>
  </si>
  <si>
    <t>NON</t>
  </si>
  <si>
    <t>EN COURS</t>
  </si>
  <si>
    <t>CATEG ESMS</t>
  </si>
  <si>
    <t>E.A.A.P.</t>
  </si>
  <si>
    <t>I.D.A.</t>
  </si>
  <si>
    <t>I.D.V.</t>
  </si>
  <si>
    <t>C.P.O.</t>
  </si>
  <si>
    <t>C.R.P.</t>
  </si>
  <si>
    <t>U.E.R.O.S.</t>
  </si>
  <si>
    <t>E.A.M.</t>
  </si>
  <si>
    <t>Les EI font-ils l'objet d'une analyse collective au sein de l'établissement ?</t>
  </si>
  <si>
    <t>Nombre d'EI associés aux soins et à l'accompagnement (graves et/ou récurrents) déclarés en interne</t>
  </si>
  <si>
    <t>Nombre d'EI associés aux soins et à l'accompagnement (graves et/ou récurrents) ayant fait l'objet d'un plan d'actions correctives</t>
  </si>
  <si>
    <t>Les EI font-ils l'objet d'un bilan et d'une analyse communiquée périodiquement aux professionnels de la structure ?</t>
  </si>
  <si>
    <t>Existence d'un dispositif spécifique pour la gestion des situations de maltraitance (du fait du personnel)</t>
  </si>
  <si>
    <t>Les EI en lien avec la prise en charge médicamenteuse font-ils l'objet d'une analyse systématique ?</t>
  </si>
  <si>
    <t>VIRAGE INCLUSIF :</t>
  </si>
  <si>
    <t>Avez-vous une Unité d'Enseignement (U.E.) ?</t>
  </si>
  <si>
    <t>Avez-vous des classes externalisées (UEE) ?</t>
  </si>
  <si>
    <t>Si OUI, combien ?</t>
  </si>
  <si>
    <t>- Stockage des médicaments :</t>
  </si>
  <si>
    <t>- Préparation :</t>
  </si>
  <si>
    <t>- Distribution et administration :</t>
  </si>
  <si>
    <t>- Coordination :</t>
  </si>
  <si>
    <t>- Formation/Information :</t>
  </si>
  <si>
    <t>Indicateurs de résultats, issus de l'auto-diagnostic du circuit du médicament
Score global obtenu :</t>
  </si>
  <si>
    <t>Score obtenu à chacune des étapes de l'autodiagnostic :
- Prescription :</t>
  </si>
  <si>
    <t>Suite à sa mise en œuvre ,avez-vous réalisé une 2ème évaluation avec l'outil HANDICIMED ?</t>
  </si>
  <si>
    <t>Un repérage régulier des besoins de bilan visuel est il effectué ?</t>
  </si>
  <si>
    <t>Un repérage régulier des besoins de bilan auditif est il effectué ?</t>
  </si>
  <si>
    <t>Un  repérage régulier sur les problèmes nutritionnels est-il organisé ?</t>
  </si>
  <si>
    <t>Existence d’une convention permettant un accès facilité à l'hospitalisation sans passage par les urgences ?</t>
  </si>
  <si>
    <t>Existence d'une convention avec le dispositif territorial de consultations dédiées "Handisoins" quand celui-ci existe ?</t>
  </si>
  <si>
    <t>NON CONCERNE</t>
  </si>
  <si>
    <t xml:space="preserve">Réception des médicaments par l'intermédiaire d'une officine </t>
  </si>
  <si>
    <t>Existence d’une convention formalisée avec une ou plusieurs officines (hors PUI)</t>
  </si>
  <si>
    <t>Données à 
renseigner</t>
  </si>
  <si>
    <t>A renseigner impérativement</t>
  </si>
  <si>
    <t>Observations éventuelles</t>
  </si>
  <si>
    <t>ACTIVITE DE LA STRUCTURE :</t>
  </si>
  <si>
    <t>PRESENTATION GENERALE DE LA STRUCTURE</t>
  </si>
  <si>
    <t>ACCES AUX SOINS ET A LA PREVENTION :</t>
  </si>
  <si>
    <t>18a</t>
  </si>
  <si>
    <t>18b</t>
  </si>
  <si>
    <t>7a</t>
  </si>
  <si>
    <t>7b</t>
  </si>
  <si>
    <t>7c</t>
  </si>
  <si>
    <t>7d</t>
  </si>
  <si>
    <t>7e</t>
  </si>
  <si>
    <t>15a</t>
  </si>
  <si>
    <t>15b</t>
  </si>
  <si>
    <t>19a</t>
  </si>
  <si>
    <t>19b</t>
  </si>
  <si>
    <t>25a</t>
  </si>
  <si>
    <t>25b</t>
  </si>
  <si>
    <t>25c</t>
  </si>
  <si>
    <t>Avez-vous communiqué aux résidents ou proches sur leur possibilité de répondre à l’enquête « Handifaction » ?</t>
  </si>
  <si>
    <t>Existence en interne d'un dispositif de gestion des évènements indésirables (EI) associés aux soins et à l'accompagnement ?</t>
  </si>
  <si>
    <t xml:space="preserve"> Nombre de jeunes de 3-18 ans accompagnés en inclusion scolaire totale</t>
  </si>
  <si>
    <t>Nombre de jeunes de 3-18 ans accompagnés scolarisés exclusivement en UEE</t>
  </si>
  <si>
    <t>Nombre de jeunes de 3-18 ans accompagnés scolarisés exclusivement en UEI ESMS</t>
  </si>
  <si>
    <t>Nombre de jeunes de 3-18 ans bénéficiant d'une prise en charge partagée entre le secteur MS et l'école sur un temps de plus de 12h / semaine à l'école</t>
  </si>
  <si>
    <t>Nombre de jeunes de 3-18 ans ayant un projet personnalisé de scolarisation élaboré par la MDPH et bénéficiant d'une réunion d'ESS</t>
  </si>
  <si>
    <t>Nombre total de personnes accompagnées en 2020</t>
  </si>
  <si>
    <t>Nombre total d'enfants entre 3 et 18 ans accompagnés en 2020</t>
  </si>
  <si>
    <t xml:space="preserve">Nombre de personnes accompagnées en 2020 ayant un projet personnalisé formalisé </t>
  </si>
  <si>
    <t>Nombre de personnes accompagnées en 2020 dont la prescription de médicaments a été réévaluée dans l'année par le médecin traitant</t>
  </si>
  <si>
    <t>Nombre de personnes accompagnées ayant bénéficié d'un bilan bucco-dentaire en 2020</t>
  </si>
  <si>
    <r>
      <t xml:space="preserve">Ils sont structurés autour </t>
    </r>
    <r>
      <rPr>
        <b/>
        <sz val="12"/>
        <rFont val="Calibri"/>
        <family val="2"/>
      </rPr>
      <t>de cinq parties :</t>
    </r>
    <r>
      <rPr>
        <sz val="12"/>
        <rFont val="Calibri"/>
        <family val="2"/>
      </rPr>
      <t xml:space="preserve"> la qualité de l'accompagnement, la sécurité de l'accompagnement, la sécurité du circuit du médicament, l'accès aux soins et à la prévention, ainsi que le virage inclusif.</t>
    </r>
  </si>
  <si>
    <t>Il convient de se référer au n°FINESS géographique et de renseigner autant de questionnaires que d’entités géographiques répertoriées sous FINESS.</t>
  </si>
  <si>
    <t>Afin de faciliter et guider le remplissage du formulaire :</t>
  </si>
  <si>
    <t>- Une alimentation automatique des données de présentation générale de la structure est assurée dès la saisie du numéro Finess géographique</t>
  </si>
  <si>
    <t>- Des listes déroulantes et des messages d'information ont été insérés autant que possible.</t>
  </si>
  <si>
    <t>- Une zone de saisie libre (colonne "commentaires") est à votre disposition si vous souhaitez apporter des précisions.</t>
  </si>
  <si>
    <t>- Vous renseignez uniquement les données qui correspondent soit à un dénominateur, soit à un numérateur. L’ARS se charge du calcul de l’indicateur.</t>
  </si>
  <si>
    <t>- Des fiches indicateurs sont disponibles dans le guide indicateurs qui vous a été transmis vous indiquant le mode de calcul, l'objectif, la cible, les résultats régionaux, les recommandations professionnelles, les modalités de recueil des données pour chaque indicateur.</t>
  </si>
  <si>
    <t>Les données à renseigner portent sur l'année 2020.</t>
  </si>
  <si>
    <r>
      <rPr>
        <sz val="12"/>
        <rFont val="Calibri"/>
        <family val="2"/>
      </rPr>
      <t>C'est un</t>
    </r>
    <r>
      <rPr>
        <b/>
        <sz val="12"/>
        <rFont val="Calibri"/>
        <family val="2"/>
      </rPr>
      <t xml:space="preserve"> formulaire dynamique </t>
    </r>
    <r>
      <rPr>
        <sz val="12"/>
        <rFont val="Calibri"/>
        <family val="2"/>
      </rPr>
      <t>(réagissant en fonction des réponses que vous apportez), il est donc</t>
    </r>
    <r>
      <rPr>
        <b/>
        <sz val="12"/>
        <rFont val="Calibri"/>
        <family val="2"/>
      </rPr>
      <t xml:space="preserve"> nécessaire de suivre l'ordre des questions.</t>
    </r>
  </si>
  <si>
    <t>Les formulaires sont différents selon la catégorie de l'établissement, aussi, les numéros de questions ne se suivent pas automatiquement.</t>
  </si>
  <si>
    <t>En cas d’interrogation, vous êtes invité à adresser votre question par messagerie électronique à l’adresse suivante : ars-pdl-dosa-enq-flash@ars.sante.fr</t>
  </si>
  <si>
    <t>Catégorie etablissements</t>
  </si>
  <si>
    <t>IES DV OCENS</t>
  </si>
  <si>
    <t>Inst.Déf.Visuels</t>
  </si>
  <si>
    <t>INSTITUT PUBLIC OCENS</t>
  </si>
  <si>
    <t>IES DA OCENS</t>
  </si>
  <si>
    <t xml:space="preserve">NANTES </t>
  </si>
  <si>
    <t>Inst.Déf.Auditifs</t>
  </si>
  <si>
    <t xml:space="preserve">ST NAZAIRE </t>
  </si>
  <si>
    <t>IME PAUL ELUARD</t>
  </si>
  <si>
    <t>ANCENIS ST GEREON</t>
  </si>
  <si>
    <t>IME LE TILLAY</t>
  </si>
  <si>
    <t>IME ILE DE NANTES</t>
  </si>
  <si>
    <t>UEMA STEPHANE HESSEL</t>
  </si>
  <si>
    <t>IME C ROYER</t>
  </si>
  <si>
    <t>Etab.Enf.ado.Poly.</t>
  </si>
  <si>
    <t>IEM LA DURANTIERE APAHJ 44</t>
  </si>
  <si>
    <t>IES VISUELS LA DURANTIERE APAJH 44</t>
  </si>
  <si>
    <t>IES AUDITIFS LA DURANTIERE APAJH 44</t>
  </si>
  <si>
    <t>LOIREAUXENCE</t>
  </si>
  <si>
    <t>IME LA FLEURIAYE</t>
  </si>
  <si>
    <t>ST BREVIN LES PINS</t>
  </si>
  <si>
    <t>ST JEAN DE BOISEAU</t>
  </si>
  <si>
    <t>ITEP CELESTIN FREINET</t>
  </si>
  <si>
    <t>AR PEP DES PAYS DE LOIRE</t>
  </si>
  <si>
    <t>APF FRANCE HANDICAP</t>
  </si>
  <si>
    <t>DITEP MOISSONS NOUVELLES</t>
  </si>
  <si>
    <t>DITEP GESVRES</t>
  </si>
  <si>
    <t>BEAUFORT EN ANJOU</t>
  </si>
  <si>
    <t>EPMS DE L'ANJOU</t>
  </si>
  <si>
    <t xml:space="preserve">ANGERS </t>
  </si>
  <si>
    <t>SITE MAS LES ROMANS</t>
  </si>
  <si>
    <t>IME LES OCEANIDES-SITE BELIERE</t>
  </si>
  <si>
    <t>IME LES OCEANIDES-SITE PROVINS</t>
  </si>
  <si>
    <t>ECOUFLANT</t>
  </si>
  <si>
    <t xml:space="preserve">SAUMUR </t>
  </si>
  <si>
    <t>ASEA 49</t>
  </si>
  <si>
    <t>VYV3 PDL PÔLE ACCOMPAGNEMENT ET SOINS</t>
  </si>
  <si>
    <t>HANDICAP ANJOU</t>
  </si>
  <si>
    <t>STE GEMMES SUR LOIRE</t>
  </si>
  <si>
    <t>SEGRE EN ANJOU BLEU</t>
  </si>
  <si>
    <t>BAUGE EN ANJOU</t>
  </si>
  <si>
    <t>LES PONTS DE CE</t>
  </si>
  <si>
    <t xml:space="preserve">SEGRE </t>
  </si>
  <si>
    <t>CHEMILLE EN ANJOU</t>
  </si>
  <si>
    <t>DITEP LA TREMBLAIE</t>
  </si>
  <si>
    <t>INSTITUT INNOVATION ET PARCOURS</t>
  </si>
  <si>
    <t>DITEP LES OLIVIERS</t>
  </si>
  <si>
    <t>TERRANJOU</t>
  </si>
  <si>
    <t>CROIX ROUGE FRANCAISE</t>
  </si>
  <si>
    <t>LOIRE AUTHION</t>
  </si>
  <si>
    <t xml:space="preserve">LAVAL </t>
  </si>
  <si>
    <t>CHATEAU GONTIER SUR MAYENN</t>
  </si>
  <si>
    <t>SIPFP IME JB  MESSAGER</t>
  </si>
  <si>
    <t>IEAP INSTITUT CALYPSO</t>
  </si>
  <si>
    <t>IME EPIONE</t>
  </si>
  <si>
    <t>THORIGNE SUR DUE</t>
  </si>
  <si>
    <t>DITEP LES AUBRYS</t>
  </si>
  <si>
    <t>DITEP PRO LE JALLU</t>
  </si>
  <si>
    <t>ST COSME EN VAIRAIS</t>
  </si>
  <si>
    <t>PARIGNE L EVEQUE</t>
  </si>
  <si>
    <t xml:space="preserve">ALLONNES </t>
  </si>
  <si>
    <t>SAVIGNE L EVEQUE</t>
  </si>
  <si>
    <t>ADIMC 72</t>
  </si>
  <si>
    <t>IME SAINT MICHEL</t>
  </si>
  <si>
    <t xml:space="preserve">LE MANS </t>
  </si>
  <si>
    <t>BAZOUGES CRE SUR LOIR</t>
  </si>
  <si>
    <t>IME MONTVAL SUR LOIR</t>
  </si>
  <si>
    <t>MONTVAL SUR LOIR</t>
  </si>
  <si>
    <t>DITEP L'ALOUETTE</t>
  </si>
  <si>
    <t>DITEP UGECAM</t>
  </si>
  <si>
    <t>DITEP HENRI WALLON</t>
  </si>
  <si>
    <t>BELLEVIGNY</t>
  </si>
  <si>
    <t xml:space="preserve">LA ROCHE SUR YON </t>
  </si>
  <si>
    <t>ADAPEI ARIA DE VENDEE</t>
  </si>
  <si>
    <t>LES SABLES D OLONNE</t>
  </si>
  <si>
    <t>IME LES TERRES DE MONTAIGU</t>
  </si>
  <si>
    <t>MONTAIGU VENDEE</t>
  </si>
  <si>
    <t>IME AREAMS RIVES DE L'YON</t>
  </si>
  <si>
    <t>RIVES DE L YON</t>
  </si>
  <si>
    <t>IME AREAMS LA ROCHE</t>
  </si>
  <si>
    <r>
      <t xml:space="preserve">L'ARS Pays de la Loire a développé, pour les établissements de la région accueillant des personnes en situation de handicap, un outil spécifique d'évaluation de la qualité et de la sécurité, dit </t>
    </r>
    <r>
      <rPr>
        <b/>
        <sz val="12"/>
        <rFont val="Calibri"/>
        <family val="2"/>
        <scheme val="minor"/>
      </rPr>
      <t>Enquête Flash</t>
    </r>
    <r>
      <rPr>
        <sz val="12"/>
        <rFont val="Calibri"/>
        <family val="2"/>
        <scheme val="minor"/>
      </rPr>
      <t xml:space="preserve">. Ces indicateurs alimentent le diagnostic partagé préalable à la négociation d’un CPOM et objectivent le dialogue avec l’ARS. La fiche individuelle de résultats des indicateurs constitue une annexe obligatoire au contrat.
Les indicateurs FLASH PH s’adressent </t>
    </r>
    <r>
      <rPr>
        <b/>
        <sz val="12"/>
        <rFont val="Calibri"/>
        <family val="2"/>
      </rPr>
      <t>à vous, établissements et services accompagnant des personnes en situation de handicap sur la région</t>
    </r>
    <r>
      <rPr>
        <sz val="12"/>
        <rFont val="Calibri"/>
        <family val="2"/>
      </rPr>
      <t xml:space="preserve"> (enfant et adulte), </t>
    </r>
    <r>
      <rPr>
        <b/>
        <sz val="12"/>
        <rFont val="Calibri"/>
        <family val="2"/>
      </rPr>
      <t>à compétence exclusive ARS ou conjointe avec le département.</t>
    </r>
  </si>
  <si>
    <t>Avez-vous structuré un lieu de questionnnement éthique autour de la notion du respect de la liberté d'aller et venir ?</t>
  </si>
  <si>
    <t>Utilisation de l'e-learning élaboré par l’ARS et l’OMEDIT Pays de la Loire à destination de tous les professionnels socio-éducatifs pour aider les usagers à la prise médicamenteuse.</t>
  </si>
  <si>
    <t>Taux de personnels formés à l'e-learning parmi les professionnels socio-éducatifs habilités à distribuer et administrer les médicaments</t>
  </si>
  <si>
    <t xml:space="preserve">Nombre de personnes ayant bénéficié d’une visite médicale sur l’année </t>
  </si>
  <si>
    <t>22a</t>
  </si>
  <si>
    <t>22b</t>
  </si>
  <si>
    <t>Avez-vous mobilisé les outils permettant une compréhension facile à lire et à comprendre pour les résidents et leurs proches et pour les professionnels de santé ?</t>
  </si>
  <si>
    <t>11a</t>
  </si>
  <si>
    <t>11b</t>
  </si>
  <si>
    <t>Mise en œuvre d'un repérage et d'une déclaration spécifique aux Violences faites aux femmes en situation de handicap</t>
  </si>
  <si>
    <t>Mise en place d'une réponse spécifique apportée dans le cadre des violences faites aux femmes en situation de handicap</t>
  </si>
  <si>
    <t>Mise en place de retours d’expérience suite à la crise (ex : COVID)</t>
  </si>
  <si>
    <t>13a</t>
  </si>
  <si>
    <t>13b</t>
  </si>
  <si>
    <t>15c</t>
  </si>
  <si>
    <t>15d</t>
  </si>
  <si>
    <t>15e</t>
  </si>
  <si>
    <t>15f</t>
  </si>
  <si>
    <t>15g</t>
  </si>
  <si>
    <t>16a</t>
  </si>
  <si>
    <t>16b</t>
  </si>
  <si>
    <t>20a</t>
  </si>
  <si>
    <t>20b</t>
  </si>
  <si>
    <t>20c</t>
  </si>
  <si>
    <t>23a</t>
  </si>
  <si>
    <t>23b</t>
  </si>
  <si>
    <t>26a</t>
  </si>
  <si>
    <t>26b</t>
  </si>
  <si>
    <t>26c</t>
  </si>
  <si>
    <t>26d</t>
  </si>
  <si>
    <t>26e</t>
  </si>
  <si>
    <t>Nombre de jeunes de 3-18 ans ne bénéficiant d'aucune scolarisation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</si>
</sst>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i/>
      <sz val="16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6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theme="3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/>
      </left>
      <right style="thin">
        <color theme="3" tint="0.79998168889431442"/>
      </right>
      <top style="thin">
        <color theme="3" tint="0.79998168889431442"/>
      </top>
      <bottom style="medium">
        <color theme="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medium">
        <color theme="3"/>
      </bottom>
      <diagonal/>
    </border>
    <border>
      <left style="thin">
        <color theme="3" tint="0.79998168889431442"/>
      </left>
      <right style="medium">
        <color theme="3"/>
      </right>
      <top style="thin">
        <color theme="3" tint="0.7999816888943144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3" tint="0.79998168889431442"/>
      </bottom>
      <diagonal/>
    </border>
    <border>
      <left style="medium">
        <color theme="3"/>
      </left>
      <right style="medium">
        <color theme="3"/>
      </right>
      <top style="thin">
        <color theme="3" tint="0.79998168889431442"/>
      </top>
      <bottom style="thin">
        <color theme="3" tint="0.79998168889431442"/>
      </bottom>
      <diagonal/>
    </border>
    <border>
      <left style="medium">
        <color theme="3"/>
      </left>
      <right style="medium">
        <color theme="3"/>
      </right>
      <top style="thin">
        <color theme="3" tint="0.79998168889431442"/>
      </top>
      <bottom style="medium">
        <color theme="3"/>
      </bottom>
      <diagonal/>
    </border>
    <border>
      <left style="medium">
        <color theme="3"/>
      </left>
      <right style="thin">
        <color theme="3" tint="0.79998168889431442"/>
      </right>
      <top style="medium">
        <color theme="3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 style="medium">
        <color theme="3"/>
      </top>
      <bottom style="thin">
        <color theme="3" tint="0.79998168889431442"/>
      </bottom>
      <diagonal/>
    </border>
    <border>
      <left style="thin">
        <color theme="3" tint="0.79998168889431442"/>
      </left>
      <right style="medium">
        <color theme="3"/>
      </right>
      <top style="medium">
        <color theme="3"/>
      </top>
      <bottom style="thin">
        <color theme="3" tint="0.79998168889431442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theme="3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medium">
        <color theme="3"/>
      </right>
      <top style="thin">
        <color theme="3" tint="0.79998168889431442"/>
      </top>
      <bottom style="thin">
        <color theme="3" tint="0.79995117038483843"/>
      </bottom>
      <diagonal/>
    </border>
    <border>
      <left style="thin">
        <color theme="3" tint="0.79998168889431442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  <border>
      <left style="thin">
        <color theme="3" tint="0.79998168889431442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theme="3" tint="0.79998168889431442"/>
      </left>
      <right style="medium">
        <color theme="3"/>
      </right>
      <top style="thin">
        <color theme="3" tint="0.79998168889431442"/>
      </top>
      <bottom/>
      <diagonal/>
    </border>
    <border>
      <left style="medium">
        <color theme="3"/>
      </left>
      <right style="medium">
        <color theme="3"/>
      </right>
      <top style="thin">
        <color theme="3" tint="0.79998168889431442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wrapText="1"/>
    </xf>
    <xf numFmtId="0" fontId="12" fillId="4" borderId="9" xfId="0" applyFont="1" applyFill="1" applyBorder="1" applyAlignment="1">
      <alignment horizontal="left"/>
    </xf>
    <xf numFmtId="0" fontId="11" fillId="4" borderId="10" xfId="0" applyFont="1" applyFill="1" applyBorder="1" applyAlignment="1">
      <alignment vertical="center" wrapText="1"/>
    </xf>
    <xf numFmtId="0" fontId="0" fillId="4" borderId="11" xfId="0" applyFill="1" applyBorder="1"/>
    <xf numFmtId="0" fontId="12" fillId="4" borderId="12" xfId="0" applyFont="1" applyFill="1" applyBorder="1" applyAlignment="1">
      <alignment horizontal="left"/>
    </xf>
    <xf numFmtId="0" fontId="11" fillId="4" borderId="13" xfId="0" applyFont="1" applyFill="1" applyBorder="1" applyAlignment="1">
      <alignment vertical="center" wrapText="1"/>
    </xf>
    <xf numFmtId="0" fontId="4" fillId="3" borderId="0" xfId="0" applyFont="1" applyFill="1"/>
    <xf numFmtId="0" fontId="0" fillId="3" borderId="0" xfId="0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/>
    </xf>
    <xf numFmtId="0" fontId="13" fillId="0" borderId="17" xfId="0" applyFont="1" applyBorder="1" applyAlignment="1">
      <alignment horizontal="left"/>
    </xf>
    <xf numFmtId="0" fontId="13" fillId="0" borderId="15" xfId="0" applyFont="1" applyBorder="1" applyAlignment="1">
      <alignment vertical="center" wrapText="1"/>
    </xf>
    <xf numFmtId="0" fontId="13" fillId="0" borderId="19" xfId="0" applyFont="1" applyBorder="1" applyAlignment="1">
      <alignment horizontal="left"/>
    </xf>
    <xf numFmtId="0" fontId="13" fillId="0" borderId="2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3" fillId="0" borderId="25" xfId="0" applyFont="1" applyBorder="1" applyAlignment="1">
      <alignment horizontal="left"/>
    </xf>
    <xf numFmtId="0" fontId="13" fillId="0" borderId="26" xfId="0" applyFont="1" applyBorder="1" applyAlignment="1">
      <alignment vertical="center" wrapText="1"/>
    </xf>
    <xf numFmtId="0" fontId="15" fillId="0" borderId="0" xfId="0" applyFont="1"/>
    <xf numFmtId="0" fontId="2" fillId="0" borderId="0" xfId="0" applyFont="1"/>
    <xf numFmtId="0" fontId="16" fillId="0" borderId="15" xfId="9" applyBorder="1" applyAlignment="1">
      <alignment vertical="center" wrapText="1"/>
    </xf>
    <xf numFmtId="0" fontId="17" fillId="3" borderId="0" xfId="0" applyFont="1" applyFill="1" applyAlignment="1">
      <alignment horizontal="justify" vertical="center" wrapText="1"/>
    </xf>
    <xf numFmtId="0" fontId="20" fillId="3" borderId="0" xfId="0" applyFont="1" applyFill="1" applyAlignment="1">
      <alignment horizontal="justify" vertical="center" wrapText="1"/>
    </xf>
    <xf numFmtId="0" fontId="17" fillId="3" borderId="0" xfId="0" quotePrefix="1" applyFont="1" applyFill="1" applyAlignment="1">
      <alignment horizontal="justify" vertical="center" wrapText="1"/>
    </xf>
    <xf numFmtId="0" fontId="17" fillId="3" borderId="0" xfId="0" quotePrefix="1" applyFont="1" applyFill="1" applyAlignment="1">
      <alignment horizontal="left" vertical="center" wrapText="1"/>
    </xf>
    <xf numFmtId="0" fontId="20" fillId="3" borderId="0" xfId="0" quotePrefix="1" applyFont="1" applyFill="1" applyAlignment="1">
      <alignment horizontal="justify" vertical="center" wrapText="1"/>
    </xf>
    <xf numFmtId="0" fontId="18" fillId="3" borderId="0" xfId="0" applyFont="1" applyFill="1" applyAlignment="1">
      <alignment horizontal="left" wrapText="1"/>
    </xf>
    <xf numFmtId="0" fontId="21" fillId="3" borderId="0" xfId="0" applyFont="1" applyFill="1" applyAlignment="1">
      <alignment horizontal="justify" vertical="center" wrapText="1"/>
    </xf>
    <xf numFmtId="0" fontId="16" fillId="3" borderId="0" xfId="9" applyFill="1" applyAlignment="1" applyProtection="1">
      <alignment horizontal="justify" vertical="center" wrapText="1"/>
    </xf>
    <xf numFmtId="0" fontId="0" fillId="3" borderId="0" xfId="0" applyFont="1" applyFill="1"/>
    <xf numFmtId="0" fontId="13" fillId="0" borderId="27" xfId="0" applyFont="1" applyBorder="1" applyAlignment="1" applyProtection="1">
      <alignment horizontal="center" vertical="center"/>
      <protection locked="0"/>
    </xf>
    <xf numFmtId="0" fontId="0" fillId="3" borderId="0" xfId="0" applyFill="1" applyBorder="1" applyProtection="1">
      <protection locked="0"/>
    </xf>
    <xf numFmtId="0" fontId="14" fillId="3" borderId="22" xfId="0" applyFont="1" applyFill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left" vertical="center" wrapText="1"/>
      <protection locked="0"/>
    </xf>
    <xf numFmtId="0" fontId="14" fillId="3" borderId="24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/>
    <xf numFmtId="0" fontId="22" fillId="0" borderId="0" xfId="0" applyFont="1" applyProtection="1"/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3" fillId="4" borderId="28" xfId="0" applyNumberFormat="1" applyFont="1" applyFill="1" applyBorder="1" applyAlignment="1" applyProtection="1">
      <alignment horizontal="center" vertical="center" wrapText="1"/>
    </xf>
    <xf numFmtId="1" fontId="24" fillId="4" borderId="28" xfId="0" applyNumberFormat="1" applyFont="1" applyFill="1" applyBorder="1" applyAlignment="1" applyProtection="1">
      <alignment horizontal="center" vertical="center" wrapText="1"/>
    </xf>
    <xf numFmtId="0" fontId="24" fillId="4" borderId="28" xfId="0" applyNumberFormat="1" applyFont="1" applyFill="1" applyBorder="1" applyAlignment="1" applyProtection="1">
      <alignment horizontal="center" vertical="center" wrapText="1"/>
    </xf>
    <xf numFmtId="1" fontId="25" fillId="5" borderId="28" xfId="0" applyNumberFormat="1" applyFont="1" applyFill="1" applyBorder="1" applyAlignment="1" applyProtection="1">
      <alignment horizontal="center" vertical="center" wrapText="1"/>
    </xf>
    <xf numFmtId="0" fontId="25" fillId="5" borderId="28" xfId="0" applyNumberFormat="1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>
      <alignment horizontal="left"/>
    </xf>
    <xf numFmtId="0" fontId="13" fillId="0" borderId="30" xfId="0" applyFont="1" applyBorder="1" applyAlignment="1">
      <alignment vertical="center" wrapText="1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left"/>
    </xf>
    <xf numFmtId="0" fontId="13" fillId="0" borderId="34" xfId="0" applyFont="1" applyBorder="1" applyAlignment="1">
      <alignment vertical="center" wrapText="1"/>
    </xf>
    <xf numFmtId="0" fontId="13" fillId="0" borderId="35" xfId="0" applyFont="1" applyBorder="1" applyAlignment="1" applyProtection="1">
      <alignment horizontal="center" vertical="center"/>
      <protection locked="0"/>
    </xf>
    <xf numFmtId="0" fontId="14" fillId="3" borderId="36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left" vertical="center" wrapText="1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4" fillId="3" borderId="38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</cellXfs>
  <cellStyles count="10">
    <cellStyle name="Euro" xfId="7"/>
    <cellStyle name="Lien hypertexte" xfId="9" builtinId="8"/>
    <cellStyle name="Lien hypertexte 2" xfId="4"/>
    <cellStyle name="Lien hypertexte 3" xfId="3"/>
    <cellStyle name="Milliers 2" xfId="8"/>
    <cellStyle name="Normal" xfId="0" builtinId="0"/>
    <cellStyle name="Normal 2" xfId="5"/>
    <cellStyle name="Normal 3" xfId="2"/>
    <cellStyle name="Normal 4" xfId="6"/>
    <cellStyle name="Pourcentage 3" xfId="1"/>
  </cellStyles>
  <dxfs count="10"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mediumGray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ars.paysdelaloire.sante.fr/ARS-Pays-de-la-Loire.paysdelaloire.0.html" TargetMode="External"/><Relationship Id="rId5" Type="http://schemas.openxmlformats.org/officeDocument/2006/relationships/hyperlink" Target="#DONNEES_A_RENSEIGNER!A1"/><Relationship Id="rId4" Type="http://schemas.openxmlformats.org/officeDocument/2006/relationships/hyperlink" Target="mailto:ars-pdl-dosa-qpe@ars.sante.fr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621030</xdr:colOff>
      <xdr:row>3</xdr:row>
      <xdr:rowOff>148590</xdr:rowOff>
    </xdr:to>
    <xdr:pic>
      <xdr:nvPicPr>
        <xdr:cNvPr id="2" name="Picture 1" descr="ars-pays-de-la-loir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0"/>
          <a:ext cx="1240155" cy="72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21</xdr:row>
      <xdr:rowOff>0</xdr:rowOff>
    </xdr:from>
    <xdr:to>
      <xdr:col>1</xdr:col>
      <xdr:colOff>5726430</xdr:colOff>
      <xdr:row>30</xdr:row>
      <xdr:rowOff>173355</xdr:rowOff>
    </xdr:to>
    <xdr:pic>
      <xdr:nvPicPr>
        <xdr:cNvPr id="3" name="Image 2" descr="demi_vague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4543425"/>
          <a:ext cx="6374130" cy="1887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6029325</xdr:colOff>
      <xdr:row>27</xdr:row>
      <xdr:rowOff>28575</xdr:rowOff>
    </xdr:from>
    <xdr:to>
      <xdr:col>2</xdr:col>
      <xdr:colOff>38101</xdr:colOff>
      <xdr:row>30</xdr:row>
      <xdr:rowOff>180975</xdr:rowOff>
    </xdr:to>
    <xdr:sp macro="" textlink="">
      <xdr:nvSpPr>
        <xdr:cNvPr id="4" name="ZoneTexte 3">
          <a:hlinkClick xmlns:r="http://schemas.openxmlformats.org/officeDocument/2006/relationships" r:id="rId4"/>
        </xdr:cNvPr>
        <xdr:cNvSpPr txBox="1"/>
      </xdr:nvSpPr>
      <xdr:spPr>
        <a:xfrm>
          <a:off x="6791325" y="5715000"/>
          <a:ext cx="3590926" cy="723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9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Agence Régionale de Santé Pays de la Loire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9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Direction de l’Offre de Santé et en faveur de l’Autonomie </a:t>
          </a:r>
          <a:r>
            <a:rPr lang="fr-FR" sz="90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- Mission Qualité Pertinence et Efficience</a:t>
          </a:r>
          <a:r>
            <a:rPr lang="fr-FR" sz="900" baseline="0">
              <a:solidFill>
                <a:schemeClr val="tx2"/>
              </a:solidFill>
              <a:latin typeface="Arial" pitchFamily="34" charset="0"/>
              <a:ea typeface="+mn-ea"/>
              <a:cs typeface="Arial" pitchFamily="34" charset="0"/>
            </a:rPr>
            <a:t> des parcours</a:t>
          </a:r>
          <a:endParaRPr lang="fr-FR" sz="900">
            <a:solidFill>
              <a:schemeClr val="tx2"/>
            </a:solidFill>
            <a:latin typeface="Arial" pitchFamily="34" charset="0"/>
            <a:cs typeface="Arial" pitchFamily="34" charset="0"/>
          </a:endParaRPr>
        </a:p>
        <a:p>
          <a:r>
            <a:rPr lang="fr-FR" sz="9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CS 56233, 44262 NANTES CEDEX 2</a:t>
          </a:r>
        </a:p>
        <a:p>
          <a:r>
            <a:rPr lang="fr-FR" sz="9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Tél. 02 49 10 42 25 - </a:t>
          </a:r>
          <a:r>
            <a:rPr lang="fr-FR" sz="900" u="sng">
              <a:solidFill>
                <a:schemeClr val="tx2"/>
              </a:solidFill>
              <a:latin typeface="Arial" pitchFamily="34" charset="0"/>
              <a:cs typeface="Arial" pitchFamily="34" charset="0"/>
            </a:rPr>
            <a:t>ars-pdl-dosa-qpe@ars.sante.fr</a:t>
          </a:r>
        </a:p>
      </xdr:txBody>
    </xdr:sp>
    <xdr:clientData/>
  </xdr:twoCellAnchor>
  <xdr:twoCellAnchor>
    <xdr:from>
      <xdr:col>1</xdr:col>
      <xdr:colOff>7060141</xdr:colOff>
      <xdr:row>22</xdr:row>
      <xdr:rowOff>62442</xdr:rowOff>
    </xdr:from>
    <xdr:to>
      <xdr:col>1</xdr:col>
      <xdr:colOff>9225491</xdr:colOff>
      <xdr:row>25</xdr:row>
      <xdr:rowOff>80434</xdr:rowOff>
    </xdr:to>
    <xdr:sp macro="" textlink="">
      <xdr:nvSpPr>
        <xdr:cNvPr id="5" name="Rectangle à coins arrondis 4">
          <a:hlinkClick xmlns:r="http://schemas.openxmlformats.org/officeDocument/2006/relationships" r:id="rId5"/>
        </xdr:cNvPr>
        <xdr:cNvSpPr/>
      </xdr:nvSpPr>
      <xdr:spPr>
        <a:xfrm>
          <a:off x="7822141" y="4796367"/>
          <a:ext cx="2165350" cy="589492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200" b="1"/>
            <a:t>Cliquer</a:t>
          </a:r>
          <a:r>
            <a:rPr lang="fr-FR" sz="1200" b="1" baseline="0"/>
            <a:t> ICI pour a</a:t>
          </a:r>
          <a:r>
            <a:rPr lang="fr-FR" sz="1200" b="1"/>
            <a:t>ccéder </a:t>
          </a:r>
        </a:p>
        <a:p>
          <a:pPr algn="ctr"/>
          <a:r>
            <a:rPr lang="fr-FR" sz="1200" b="1"/>
            <a:t>au</a:t>
          </a:r>
          <a:r>
            <a:rPr lang="fr-FR" sz="1200" b="1" baseline="0"/>
            <a:t> formulaire</a:t>
          </a:r>
          <a:endParaRPr lang="fr-FR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19050</xdr:rowOff>
    </xdr:from>
    <xdr:to>
      <xdr:col>5</xdr:col>
      <xdr:colOff>1600199</xdr:colOff>
      <xdr:row>7</xdr:row>
      <xdr:rowOff>66675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7150" y="781050"/>
          <a:ext cx="7448549" cy="6191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600" b="1">
              <a:solidFill>
                <a:srgbClr val="002060"/>
              </a:solidFill>
            </a:rPr>
            <a:t> Suivi de données clés en matière de qualité et de sécurité </a:t>
          </a:r>
        </a:p>
        <a:p>
          <a:pPr algn="ctr"/>
          <a:r>
            <a:rPr lang="fr-FR" sz="1600" b="1">
              <a:solidFill>
                <a:srgbClr val="002060"/>
              </a:solidFill>
            </a:rPr>
            <a:t>des soins et des accompagnements. </a:t>
          </a:r>
        </a:p>
      </xdr:txBody>
    </xdr:sp>
    <xdr:clientData/>
  </xdr:twoCellAnchor>
  <xdr:twoCellAnchor>
    <xdr:from>
      <xdr:col>0</xdr:col>
      <xdr:colOff>47626</xdr:colOff>
      <xdr:row>0</xdr:row>
      <xdr:rowOff>47625</xdr:rowOff>
    </xdr:from>
    <xdr:to>
      <xdr:col>5</xdr:col>
      <xdr:colOff>1590676</xdr:colOff>
      <xdr:row>3</xdr:row>
      <xdr:rowOff>133349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7626" y="47625"/>
          <a:ext cx="7448550" cy="657224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r-FR" sz="1800"/>
            <a:t>Indicateurs Flash 2021  (données </a:t>
          </a:r>
          <a:r>
            <a:rPr lang="fr-FR" sz="1800">
              <a:solidFill>
                <a:schemeClr val="lt1"/>
              </a:solidFill>
              <a:latin typeface="+mn-lt"/>
              <a:ea typeface="+mn-ea"/>
              <a:cs typeface="+mn-cs"/>
            </a:rPr>
            <a:t>2020</a:t>
          </a:r>
          <a:r>
            <a:rPr lang="fr-FR" sz="1800"/>
            <a:t>)</a:t>
          </a:r>
        </a:p>
        <a:p>
          <a:pPr algn="ctr"/>
          <a:r>
            <a:rPr lang="fr-FR" sz="1800"/>
            <a:t>Personnes en situation de handicap </a:t>
          </a:r>
        </a:p>
      </xdr:txBody>
    </xdr:sp>
    <xdr:clientData/>
  </xdr:twoCellAnchor>
  <xdr:twoCellAnchor editAs="oneCell">
    <xdr:from>
      <xdr:col>1</xdr:col>
      <xdr:colOff>142877</xdr:colOff>
      <xdr:row>1</xdr:row>
      <xdr:rowOff>13415</xdr:rowOff>
    </xdr:from>
    <xdr:to>
      <xdr:col>2</xdr:col>
      <xdr:colOff>417449</xdr:colOff>
      <xdr:row>2</xdr:row>
      <xdr:rowOff>180975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2" y="203915"/>
          <a:ext cx="617472" cy="358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S-PDL-DOSA-ENQ-FLASH@ars.sante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omedit-paysdelaloire.fr/wp-content/uploads/2020/09/20181010-E-learning-handicap.mp4" TargetMode="External"/><Relationship Id="rId1" Type="http://schemas.openxmlformats.org/officeDocument/2006/relationships/hyperlink" Target="https://www.pays-de-la-loire.ars.sante.fr/circuit-medicament-etablissements-accueillant-personnes-en-situation-de-handica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5:B36"/>
  <sheetViews>
    <sheetView showGridLines="0" tabSelected="1" workbookViewId="0">
      <selection activeCell="B5" sqref="B5"/>
    </sheetView>
  </sheetViews>
  <sheetFormatPr baseColWidth="10" defaultColWidth="11.44140625" defaultRowHeight="14.4" x14ac:dyDescent="0.3"/>
  <cols>
    <col min="1" max="1" width="11.44140625" style="2"/>
    <col min="2" max="2" width="143.6640625" style="2" customWidth="1"/>
    <col min="3" max="16384" width="11.44140625" style="2"/>
  </cols>
  <sheetData>
    <row r="5" spans="2:2" ht="78" x14ac:dyDescent="0.3">
      <c r="B5" s="37" t="s">
        <v>360</v>
      </c>
    </row>
    <row r="6" spans="2:2" ht="9.75" customHeight="1" x14ac:dyDescent="0.3">
      <c r="B6" s="37"/>
    </row>
    <row r="7" spans="2:2" ht="31.2" x14ac:dyDescent="0.3">
      <c r="B7" s="37" t="s">
        <v>268</v>
      </c>
    </row>
    <row r="8" spans="2:2" ht="15.6" x14ac:dyDescent="0.3">
      <c r="B8" s="37" t="s">
        <v>269</v>
      </c>
    </row>
    <row r="9" spans="2:2" ht="9.75" customHeight="1" x14ac:dyDescent="0.3">
      <c r="B9" s="37"/>
    </row>
    <row r="10" spans="2:2" ht="15.6" x14ac:dyDescent="0.3">
      <c r="B10" s="38" t="s">
        <v>270</v>
      </c>
    </row>
    <row r="11" spans="2:2" ht="15.6" x14ac:dyDescent="0.3">
      <c r="B11" s="39" t="s">
        <v>271</v>
      </c>
    </row>
    <row r="12" spans="2:2" ht="15.6" x14ac:dyDescent="0.3">
      <c r="B12" s="40" t="s">
        <v>272</v>
      </c>
    </row>
    <row r="13" spans="2:2" ht="15.6" x14ac:dyDescent="0.3">
      <c r="B13" s="39" t="s">
        <v>273</v>
      </c>
    </row>
    <row r="14" spans="2:2" ht="15.6" x14ac:dyDescent="0.3">
      <c r="B14" s="39" t="s">
        <v>274</v>
      </c>
    </row>
    <row r="15" spans="2:2" ht="31.2" x14ac:dyDescent="0.3">
      <c r="B15" s="39" t="s">
        <v>275</v>
      </c>
    </row>
    <row r="16" spans="2:2" ht="15.6" x14ac:dyDescent="0.3">
      <c r="B16" s="41" t="s">
        <v>276</v>
      </c>
    </row>
    <row r="17" spans="2:2" ht="15.6" x14ac:dyDescent="0.3">
      <c r="B17" s="39"/>
    </row>
    <row r="18" spans="2:2" ht="15.6" x14ac:dyDescent="0.3">
      <c r="B18" s="42" t="s">
        <v>277</v>
      </c>
    </row>
    <row r="19" spans="2:2" ht="15.6" x14ac:dyDescent="0.3">
      <c r="B19" s="42" t="s">
        <v>278</v>
      </c>
    </row>
    <row r="20" spans="2:2" x14ac:dyDescent="0.3">
      <c r="B20" s="43"/>
    </row>
    <row r="21" spans="2:2" x14ac:dyDescent="0.3">
      <c r="B21" s="44" t="s">
        <v>279</v>
      </c>
    </row>
    <row r="22" spans="2:2" x14ac:dyDescent="0.3">
      <c r="B22" s="45"/>
    </row>
    <row r="23" spans="2:2" x14ac:dyDescent="0.3">
      <c r="B23" s="45"/>
    </row>
    <row r="24" spans="2:2" x14ac:dyDescent="0.3">
      <c r="B24" s="45"/>
    </row>
    <row r="25" spans="2:2" x14ac:dyDescent="0.3">
      <c r="B25" s="45"/>
    </row>
    <row r="26" spans="2:2" x14ac:dyDescent="0.3">
      <c r="B26" s="45"/>
    </row>
    <row r="27" spans="2:2" x14ac:dyDescent="0.3">
      <c r="B27" s="45"/>
    </row>
    <row r="28" spans="2:2" x14ac:dyDescent="0.3">
      <c r="B28" s="45"/>
    </row>
    <row r="29" spans="2:2" x14ac:dyDescent="0.3">
      <c r="B29" s="45"/>
    </row>
    <row r="30" spans="2:2" x14ac:dyDescent="0.3">
      <c r="B30" s="45"/>
    </row>
    <row r="31" spans="2:2" x14ac:dyDescent="0.3">
      <c r="B31" s="45"/>
    </row>
    <row r="32" spans="2:2" x14ac:dyDescent="0.3">
      <c r="B32" s="45"/>
    </row>
    <row r="33" spans="2:2" x14ac:dyDescent="0.3">
      <c r="B33" s="45"/>
    </row>
    <row r="34" spans="2:2" x14ac:dyDescent="0.3">
      <c r="B34" s="45"/>
    </row>
    <row r="35" spans="2:2" x14ac:dyDescent="0.3">
      <c r="B35" s="45"/>
    </row>
    <row r="36" spans="2:2" x14ac:dyDescent="0.3">
      <c r="B36" s="45"/>
    </row>
  </sheetData>
  <sheetProtection algorithmName="SHA-512" hashValue="LbKXZ/8RZYuAbmmA7kw8bBYZrcjuqmASHpY2KAacZRac4v8Fu1sOmxWsuo6uI0j5i7P79SGqeW7u0wbn4MdivQ==" saltValue="SDDYiblVlQj39A9hUZ6WGA==" spinCount="100000" sheet="1" objects="1" scenarios="1"/>
  <hyperlinks>
    <hyperlink ref="B21" r:id="rId1"/>
  </hyperlinks>
  <pageMargins left="0.70866141732283472" right="0.70866141732283472" top="0.74803149606299213" bottom="0.74803149606299213" header="0.31496062992125984" footer="0.31496062992125984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1:H94"/>
  <sheetViews>
    <sheetView showGridLines="0" workbookViewId="0">
      <selection activeCell="D10" sqref="D10:F10"/>
    </sheetView>
  </sheetViews>
  <sheetFormatPr baseColWidth="10" defaultColWidth="11.44140625" defaultRowHeight="14.4" x14ac:dyDescent="0.3"/>
  <cols>
    <col min="1" max="1" width="1" style="2" customWidth="1"/>
    <col min="2" max="2" width="5.109375" style="3" customWidth="1"/>
    <col min="3" max="3" width="66" style="2" customWidth="1"/>
    <col min="4" max="4" width="15.6640625" style="2" customWidth="1"/>
    <col min="5" max="5" width="0.6640625" style="6" customWidth="1"/>
    <col min="6" max="6" width="24" style="2" bestFit="1" customWidth="1"/>
    <col min="7" max="7" width="33.33203125" style="2" customWidth="1"/>
    <col min="8" max="16384" width="11.44140625" style="2"/>
  </cols>
  <sheetData>
    <row r="1" spans="2:8" ht="15" customHeight="1" x14ac:dyDescent="0.3">
      <c r="B1" s="5"/>
    </row>
    <row r="2" spans="2:8" ht="15" customHeight="1" x14ac:dyDescent="0.3">
      <c r="B2" s="5"/>
    </row>
    <row r="3" spans="2:8" ht="15" customHeight="1" x14ac:dyDescent="0.3">
      <c r="B3" s="5"/>
      <c r="C3" s="4"/>
    </row>
    <row r="4" spans="2:8" ht="15" customHeight="1" x14ac:dyDescent="0.3">
      <c r="B4" s="5"/>
      <c r="C4" s="4"/>
    </row>
    <row r="8" spans="2:8" ht="11.25" customHeight="1" thickBot="1" x14ac:dyDescent="0.35"/>
    <row r="9" spans="2:8" ht="30" customHeight="1" x14ac:dyDescent="0.3">
      <c r="B9" s="81" t="s">
        <v>240</v>
      </c>
      <c r="C9" s="82"/>
      <c r="D9" s="82"/>
      <c r="E9" s="82"/>
      <c r="F9" s="83"/>
    </row>
    <row r="10" spans="2:8" x14ac:dyDescent="0.3">
      <c r="B10" s="10"/>
      <c r="C10" s="9" t="s">
        <v>0</v>
      </c>
      <c r="D10" s="84"/>
      <c r="E10" s="85"/>
      <c r="F10" s="86"/>
    </row>
    <row r="11" spans="2:8" x14ac:dyDescent="0.3">
      <c r="B11" s="10"/>
      <c r="C11" s="9" t="s">
        <v>1</v>
      </c>
      <c r="D11" s="76" t="str">
        <f>IFERROR(VLOOKUP($D$10,Liste_régionale_ESMS!$B$6:$G$500,2,FALSE),"")</f>
        <v/>
      </c>
      <c r="E11" s="77"/>
      <c r="F11" s="76"/>
    </row>
    <row r="12" spans="2:8" x14ac:dyDescent="0.3">
      <c r="B12" s="10"/>
      <c r="C12" s="9" t="s">
        <v>2</v>
      </c>
      <c r="D12" s="76" t="str">
        <f>IFERROR(VLOOKUP($D$10,Liste_régionale_ESMS!$B$6:$G$500,3,FALSE),"")</f>
        <v/>
      </c>
      <c r="E12" s="77"/>
      <c r="F12" s="76"/>
    </row>
    <row r="13" spans="2:8" x14ac:dyDescent="0.3">
      <c r="B13" s="10"/>
      <c r="C13" s="9" t="s">
        <v>3</v>
      </c>
      <c r="D13" s="76" t="str">
        <f>IFERROR(VLOOKUP($D$10,Liste_régionale_ESMS!$B$6:$G$500,4,FALSE),"")</f>
        <v/>
      </c>
      <c r="E13" s="77"/>
      <c r="F13" s="76"/>
      <c r="H13" s="18"/>
    </row>
    <row r="14" spans="2:8" x14ac:dyDescent="0.3">
      <c r="B14" s="10"/>
      <c r="C14" s="9" t="s">
        <v>4</v>
      </c>
      <c r="D14" s="76" t="str">
        <f>IFERROR(VLOOKUP($D$10,Liste_régionale_ESMS!$B$6:$G$500,5,FALSE),"")</f>
        <v/>
      </c>
      <c r="E14" s="77"/>
      <c r="F14" s="76"/>
    </row>
    <row r="15" spans="2:8" x14ac:dyDescent="0.3">
      <c r="B15" s="10"/>
      <c r="C15" s="9" t="s">
        <v>5</v>
      </c>
      <c r="D15" s="76" t="str">
        <f>IFERROR(VLOOKUP($D$10,Liste_régionale_ESMS!$B$6:$G$500,6,FALSE),"")</f>
        <v/>
      </c>
      <c r="E15" s="77"/>
      <c r="F15" s="76"/>
    </row>
    <row r="16" spans="2:8" ht="32.25" customHeight="1" thickBot="1" x14ac:dyDescent="0.35">
      <c r="B16" s="11"/>
      <c r="C16" s="12" t="s">
        <v>6</v>
      </c>
      <c r="D16" s="78" t="s">
        <v>237</v>
      </c>
      <c r="E16" s="79"/>
      <c r="F16" s="80"/>
    </row>
    <row r="17" spans="2:6" ht="6" customHeight="1" x14ac:dyDescent="0.3">
      <c r="F17" s="19"/>
    </row>
    <row r="18" spans="2:6" ht="28.8" x14ac:dyDescent="0.4">
      <c r="C18" s="34"/>
      <c r="D18" s="22" t="s">
        <v>236</v>
      </c>
      <c r="E18" s="21"/>
      <c r="F18" s="23" t="s">
        <v>238</v>
      </c>
    </row>
    <row r="19" spans="2:6" ht="6.75" customHeight="1" thickBot="1" x14ac:dyDescent="0.35">
      <c r="D19" s="8"/>
      <c r="E19" s="21"/>
      <c r="F19" s="20"/>
    </row>
    <row r="20" spans="2:6" ht="19.5" customHeight="1" thickBot="1" x14ac:dyDescent="0.4">
      <c r="B20" s="13" t="s">
        <v>7</v>
      </c>
      <c r="C20" s="14" t="s">
        <v>239</v>
      </c>
      <c r="D20" s="15"/>
      <c r="E20" s="19"/>
      <c r="F20" s="19"/>
    </row>
    <row r="21" spans="2:6" ht="30" customHeight="1" x14ac:dyDescent="0.3">
      <c r="B21" s="32" t="s">
        <v>192</v>
      </c>
      <c r="C21" s="33" t="s">
        <v>263</v>
      </c>
      <c r="D21" s="46"/>
      <c r="E21" s="47"/>
      <c r="F21" s="48"/>
    </row>
    <row r="22" spans="2:6" ht="30" hidden="1" customHeight="1" x14ac:dyDescent="0.3">
      <c r="B22" s="66"/>
      <c r="C22" s="67"/>
      <c r="D22" s="68"/>
      <c r="E22" s="47"/>
      <c r="F22" s="69"/>
    </row>
    <row r="23" spans="2:6" ht="30" customHeight="1" thickBot="1" x14ac:dyDescent="0.35">
      <c r="B23" s="27">
        <v>2</v>
      </c>
      <c r="C23" s="28" t="s">
        <v>264</v>
      </c>
      <c r="D23" s="49"/>
      <c r="E23" s="47"/>
      <c r="F23" s="52"/>
    </row>
    <row r="24" spans="2:6" ht="30" hidden="1" customHeight="1" x14ac:dyDescent="0.3">
      <c r="B24" s="70"/>
      <c r="C24" s="71"/>
      <c r="D24" s="72"/>
      <c r="E24" s="47"/>
      <c r="F24" s="73"/>
    </row>
    <row r="25" spans="2:6" ht="30" hidden="1" customHeight="1" x14ac:dyDescent="0.3">
      <c r="B25" s="70"/>
      <c r="C25" s="71"/>
      <c r="D25" s="72"/>
      <c r="E25" s="47"/>
      <c r="F25" s="73"/>
    </row>
    <row r="26" spans="2:6" ht="5.0999999999999996" customHeight="1" thickBot="1" x14ac:dyDescent="0.35">
      <c r="C26" s="7"/>
      <c r="D26" s="29"/>
      <c r="F26" s="19"/>
    </row>
    <row r="27" spans="2:6" ht="18.600000000000001" thickBot="1" x14ac:dyDescent="0.4">
      <c r="B27" s="13" t="s">
        <v>8</v>
      </c>
      <c r="C27" s="14" t="s">
        <v>9</v>
      </c>
      <c r="D27" s="30"/>
      <c r="E27" s="19"/>
      <c r="F27" s="19"/>
    </row>
    <row r="28" spans="2:6" ht="28.8" x14ac:dyDescent="0.3">
      <c r="B28" s="32" t="s">
        <v>194</v>
      </c>
      <c r="C28" s="33" t="s">
        <v>265</v>
      </c>
      <c r="D28" s="46"/>
      <c r="E28" s="47"/>
      <c r="F28" s="48" t="str">
        <f t="shared" ref="F28:F76" si="0">IF(ISBLANK(D28),"",IF(D28=0,"ATTENTION : Ne pas saisir '0' si vous ne disposez pas de l'information. Dans ce cas, laisser la cellule vide.",""))</f>
        <v/>
      </c>
    </row>
    <row r="29" spans="2:6" ht="30" customHeight="1" x14ac:dyDescent="0.3">
      <c r="B29" s="25" t="s">
        <v>195</v>
      </c>
      <c r="C29" s="26" t="s">
        <v>193</v>
      </c>
      <c r="D29" s="50"/>
      <c r="E29" s="47"/>
      <c r="F29" s="51" t="str">
        <f t="shared" si="0"/>
        <v/>
      </c>
    </row>
    <row r="30" spans="2:6" ht="30" customHeight="1" x14ac:dyDescent="0.3">
      <c r="B30" s="25" t="s">
        <v>196</v>
      </c>
      <c r="C30" s="26" t="str">
        <f>IF($D$29="OUI","Score global de l'étape de co-construction de l'EPP","Nombre d'usagers ayant été associés à la construction de leur projet personnalisé")</f>
        <v>Nombre d'usagers ayant été associés à la construction de leur projet personnalisé</v>
      </c>
      <c r="D30" s="50"/>
      <c r="E30" s="47"/>
      <c r="F30" s="51" t="str">
        <f t="shared" si="0"/>
        <v/>
      </c>
    </row>
    <row r="31" spans="2:6" ht="30" customHeight="1" x14ac:dyDescent="0.3">
      <c r="B31" s="25" t="s">
        <v>197</v>
      </c>
      <c r="C31" s="26" t="str">
        <f>IF($D$29="OUI","Score global de l'étape de co-évaluation de l'EPP","Nombre d'usagers, ayant accepté la démarche, disposant d'un projet personnalisé formalisé et mis à jour")</f>
        <v>Nombre d'usagers, ayant accepté la démarche, disposant d'un projet personnalisé formalisé et mis à jour</v>
      </c>
      <c r="D31" s="50"/>
      <c r="E31" s="47"/>
      <c r="F31" s="51" t="str">
        <f>IF(ISBLANK(D31),"",IF(D31=0,"ATTENTION : Ne pas saisir '0' si vous ne disposez pas de l'information. Dans ce cas, laisser la cellule vide.",""))</f>
        <v/>
      </c>
    </row>
    <row r="32" spans="2:6" ht="29.4" thickBot="1" x14ac:dyDescent="0.35">
      <c r="B32" s="27">
        <v>6</v>
      </c>
      <c r="C32" s="28" t="s">
        <v>361</v>
      </c>
      <c r="D32" s="49"/>
      <c r="E32" s="47"/>
      <c r="F32" s="52"/>
    </row>
    <row r="33" spans="2:6" ht="5.0999999999999996" customHeight="1" thickBot="1" x14ac:dyDescent="0.35">
      <c r="C33" s="7"/>
      <c r="D33" s="29"/>
      <c r="F33" s="19"/>
    </row>
    <row r="34" spans="2:6" ht="18.600000000000001" thickBot="1" x14ac:dyDescent="0.4">
      <c r="B34" s="16" t="s">
        <v>10</v>
      </c>
      <c r="C34" s="17" t="s">
        <v>11</v>
      </c>
      <c r="D34" s="31"/>
      <c r="E34" s="19"/>
      <c r="F34" s="19"/>
    </row>
    <row r="35" spans="2:6" ht="30" customHeight="1" x14ac:dyDescent="0.3">
      <c r="B35" s="32" t="s">
        <v>244</v>
      </c>
      <c r="C35" s="33" t="s">
        <v>257</v>
      </c>
      <c r="D35" s="46"/>
      <c r="E35" s="47"/>
      <c r="F35" s="48" t="str">
        <f t="shared" si="0"/>
        <v/>
      </c>
    </row>
    <row r="36" spans="2:6" ht="30" customHeight="1" x14ac:dyDescent="0.3">
      <c r="B36" s="25" t="s">
        <v>245</v>
      </c>
      <c r="C36" s="26" t="s">
        <v>210</v>
      </c>
      <c r="D36" s="50"/>
      <c r="E36" s="47"/>
      <c r="F36" s="51" t="str">
        <f t="shared" si="0"/>
        <v/>
      </c>
    </row>
    <row r="37" spans="2:6" ht="28.8" x14ac:dyDescent="0.3">
      <c r="B37" s="25" t="s">
        <v>246</v>
      </c>
      <c r="C37" s="26" t="s">
        <v>213</v>
      </c>
      <c r="D37" s="50"/>
      <c r="E37" s="47"/>
      <c r="F37" s="51" t="str">
        <f t="shared" si="0"/>
        <v/>
      </c>
    </row>
    <row r="38" spans="2:6" ht="28.8" x14ac:dyDescent="0.3">
      <c r="B38" s="25" t="s">
        <v>247</v>
      </c>
      <c r="C38" s="26" t="s">
        <v>211</v>
      </c>
      <c r="D38" s="50"/>
      <c r="E38" s="47"/>
      <c r="F38" s="51" t="str">
        <f t="shared" si="0"/>
        <v/>
      </c>
    </row>
    <row r="39" spans="2:6" ht="28.8" x14ac:dyDescent="0.3">
      <c r="B39" s="25" t="s">
        <v>248</v>
      </c>
      <c r="C39" s="26" t="s">
        <v>212</v>
      </c>
      <c r="D39" s="50"/>
      <c r="E39" s="47"/>
      <c r="F39" s="51" t="str">
        <f t="shared" si="0"/>
        <v/>
      </c>
    </row>
    <row r="40" spans="2:6" ht="28.8" x14ac:dyDescent="0.3">
      <c r="B40" s="25">
        <v>8</v>
      </c>
      <c r="C40" s="26" t="s">
        <v>214</v>
      </c>
      <c r="D40" s="50"/>
      <c r="E40" s="47"/>
      <c r="F40" s="51" t="str">
        <f t="shared" si="0"/>
        <v/>
      </c>
    </row>
    <row r="41" spans="2:6" ht="28.8" x14ac:dyDescent="0.3">
      <c r="B41" s="25">
        <v>9</v>
      </c>
      <c r="C41" s="26" t="s">
        <v>12</v>
      </c>
      <c r="D41" s="50"/>
      <c r="E41" s="47"/>
      <c r="F41" s="51" t="str">
        <f t="shared" si="0"/>
        <v/>
      </c>
    </row>
    <row r="42" spans="2:6" ht="28.8" x14ac:dyDescent="0.3">
      <c r="B42" s="25">
        <v>10</v>
      </c>
      <c r="C42" s="26" t="s">
        <v>215</v>
      </c>
      <c r="D42" s="50"/>
      <c r="E42" s="47"/>
      <c r="F42" s="51" t="str">
        <f t="shared" si="0"/>
        <v/>
      </c>
    </row>
    <row r="43" spans="2:6" ht="28.8" x14ac:dyDescent="0.3">
      <c r="B43" s="62" t="s">
        <v>368</v>
      </c>
      <c r="C43" s="63" t="s">
        <v>370</v>
      </c>
      <c r="D43" s="74"/>
      <c r="E43" s="47"/>
      <c r="F43" s="75"/>
    </row>
    <row r="44" spans="2:6" ht="28.8" x14ac:dyDescent="0.3">
      <c r="B44" s="62" t="s">
        <v>369</v>
      </c>
      <c r="C44" s="63" t="s">
        <v>371</v>
      </c>
      <c r="D44" s="74"/>
      <c r="E44" s="47"/>
      <c r="F44" s="75"/>
    </row>
    <row r="45" spans="2:6" ht="30" customHeight="1" thickBot="1" x14ac:dyDescent="0.35">
      <c r="B45" s="27">
        <v>12</v>
      </c>
      <c r="C45" s="28" t="s">
        <v>372</v>
      </c>
      <c r="D45" s="49"/>
      <c r="E45" s="47"/>
      <c r="F45" s="52" t="str">
        <f t="shared" si="0"/>
        <v/>
      </c>
    </row>
    <row r="46" spans="2:6" ht="5.0999999999999996" customHeight="1" thickBot="1" x14ac:dyDescent="0.35">
      <c r="C46" s="7"/>
      <c r="D46" s="29"/>
      <c r="F46" s="19"/>
    </row>
    <row r="47" spans="2:6" ht="18.600000000000001" thickBot="1" x14ac:dyDescent="0.4">
      <c r="B47" s="13" t="s">
        <v>13</v>
      </c>
      <c r="C47" s="14" t="s">
        <v>15</v>
      </c>
      <c r="D47" s="30"/>
      <c r="E47" s="19"/>
      <c r="F47" s="19"/>
    </row>
    <row r="48" spans="2:6" ht="30" customHeight="1" x14ac:dyDescent="0.3">
      <c r="B48" s="24" t="s">
        <v>373</v>
      </c>
      <c r="C48" s="26" t="s">
        <v>234</v>
      </c>
      <c r="D48" s="50"/>
      <c r="E48" s="47"/>
      <c r="F48" s="48" t="str">
        <f t="shared" si="0"/>
        <v/>
      </c>
    </row>
    <row r="49" spans="2:7" ht="28.8" x14ac:dyDescent="0.3">
      <c r="B49" s="25" t="s">
        <v>374</v>
      </c>
      <c r="C49" s="26" t="s">
        <v>235</v>
      </c>
      <c r="D49" s="50"/>
      <c r="E49" s="47"/>
      <c r="F49" s="51" t="str">
        <f t="shared" si="0"/>
        <v/>
      </c>
    </row>
    <row r="50" spans="2:7" ht="28.8" x14ac:dyDescent="0.3">
      <c r="B50" s="25">
        <v>14</v>
      </c>
      <c r="C50" s="26" t="s">
        <v>16</v>
      </c>
      <c r="D50" s="50"/>
      <c r="E50" s="47"/>
      <c r="F50" s="51" t="str">
        <f t="shared" si="0"/>
        <v/>
      </c>
      <c r="G50" s="35"/>
    </row>
    <row r="51" spans="2:7" x14ac:dyDescent="0.3">
      <c r="B51" s="25"/>
      <c r="C51" s="36" t="str">
        <f>IF(D50="NON","Cliquer ici pour réaliser l'autodiagnostic (dossier handicimed)","")</f>
        <v/>
      </c>
      <c r="D51" s="50"/>
      <c r="E51" s="47"/>
      <c r="F51" s="51" t="str">
        <f t="shared" ref="F51" si="1">IF(ISBLANK(D51),"",IF(D51=0,"ATTENTION : Ne pas saisir '0' si vous ne disposez pas de l'information. Dans ce cas, laisser la cellule vide.",""))</f>
        <v/>
      </c>
    </row>
    <row r="52" spans="2:7" ht="28.8" x14ac:dyDescent="0.3">
      <c r="B52" s="25" t="s">
        <v>249</v>
      </c>
      <c r="C52" s="26" t="s">
        <v>225</v>
      </c>
      <c r="D52" s="50"/>
      <c r="E52" s="47"/>
      <c r="F52" s="51" t="str">
        <f t="shared" si="0"/>
        <v/>
      </c>
    </row>
    <row r="53" spans="2:7" ht="28.8" x14ac:dyDescent="0.3">
      <c r="B53" s="25" t="s">
        <v>250</v>
      </c>
      <c r="C53" s="26" t="s">
        <v>226</v>
      </c>
      <c r="D53" s="50"/>
      <c r="E53" s="47"/>
      <c r="F53" s="51" t="str">
        <f t="shared" si="0"/>
        <v/>
      </c>
    </row>
    <row r="54" spans="2:7" ht="30" customHeight="1" x14ac:dyDescent="0.3">
      <c r="B54" s="25" t="s">
        <v>375</v>
      </c>
      <c r="C54" s="26" t="s">
        <v>220</v>
      </c>
      <c r="D54" s="50"/>
      <c r="E54" s="47"/>
      <c r="F54" s="51" t="str">
        <f t="shared" si="0"/>
        <v/>
      </c>
    </row>
    <row r="55" spans="2:7" ht="30" customHeight="1" x14ac:dyDescent="0.3">
      <c r="B55" s="25" t="s">
        <v>376</v>
      </c>
      <c r="C55" s="26" t="s">
        <v>221</v>
      </c>
      <c r="D55" s="50"/>
      <c r="E55" s="47"/>
      <c r="F55" s="51" t="str">
        <f t="shared" si="0"/>
        <v/>
      </c>
    </row>
    <row r="56" spans="2:7" ht="30" customHeight="1" x14ac:dyDescent="0.3">
      <c r="B56" s="25" t="s">
        <v>377</v>
      </c>
      <c r="C56" s="26" t="s">
        <v>222</v>
      </c>
      <c r="D56" s="50"/>
      <c r="E56" s="47"/>
      <c r="F56" s="51" t="str">
        <f t="shared" si="0"/>
        <v/>
      </c>
    </row>
    <row r="57" spans="2:7" ht="30" customHeight="1" x14ac:dyDescent="0.3">
      <c r="B57" s="25" t="s">
        <v>378</v>
      </c>
      <c r="C57" s="26" t="s">
        <v>223</v>
      </c>
      <c r="D57" s="50"/>
      <c r="E57" s="47"/>
      <c r="F57" s="51" t="str">
        <f t="shared" si="0"/>
        <v/>
      </c>
    </row>
    <row r="58" spans="2:7" ht="30" customHeight="1" x14ac:dyDescent="0.3">
      <c r="B58" s="25" t="s">
        <v>379</v>
      </c>
      <c r="C58" s="26" t="s">
        <v>224</v>
      </c>
      <c r="D58" s="50"/>
      <c r="E58" s="47"/>
      <c r="F58" s="51" t="str">
        <f t="shared" si="0"/>
        <v/>
      </c>
    </row>
    <row r="59" spans="2:7" ht="28.8" x14ac:dyDescent="0.3">
      <c r="B59" s="25" t="s">
        <v>380</v>
      </c>
      <c r="C59" s="26" t="s">
        <v>17</v>
      </c>
      <c r="D59" s="50"/>
      <c r="E59" s="47"/>
      <c r="F59" s="51" t="str">
        <f t="shared" si="0"/>
        <v/>
      </c>
    </row>
    <row r="60" spans="2:7" ht="28.8" x14ac:dyDescent="0.3">
      <c r="B60" s="25" t="s">
        <v>381</v>
      </c>
      <c r="C60" s="26" t="s">
        <v>227</v>
      </c>
      <c r="D60" s="50"/>
      <c r="E60" s="47"/>
      <c r="F60" s="51" t="str">
        <f t="shared" si="0"/>
        <v/>
      </c>
    </row>
    <row r="61" spans="2:7" ht="28.8" x14ac:dyDescent="0.3">
      <c r="B61" s="25">
        <v>17</v>
      </c>
      <c r="C61" s="26" t="s">
        <v>266</v>
      </c>
      <c r="D61" s="50"/>
      <c r="E61" s="47"/>
      <c r="F61" s="51" t="str">
        <f t="shared" si="0"/>
        <v/>
      </c>
    </row>
    <row r="62" spans="2:7" ht="43.2" x14ac:dyDescent="0.3">
      <c r="B62" s="25" t="s">
        <v>242</v>
      </c>
      <c r="C62" s="26" t="s">
        <v>362</v>
      </c>
      <c r="D62" s="50"/>
      <c r="E62" s="47"/>
      <c r="F62" s="51" t="str">
        <f t="shared" si="0"/>
        <v/>
      </c>
    </row>
    <row r="63" spans="2:7" x14ac:dyDescent="0.3">
      <c r="B63" s="25"/>
      <c r="C63" s="36" t="str">
        <f>IF(D62="NON","Cliquer ici pour réaliser l'e-learning (OMEDIT)","")</f>
        <v/>
      </c>
      <c r="D63" s="50"/>
      <c r="E63" s="47"/>
      <c r="F63" s="51" t="str">
        <f t="shared" si="0"/>
        <v/>
      </c>
    </row>
    <row r="64" spans="2:7" ht="30" customHeight="1" thickBot="1" x14ac:dyDescent="0.35">
      <c r="B64" s="27" t="s">
        <v>243</v>
      </c>
      <c r="C64" s="28" t="s">
        <v>363</v>
      </c>
      <c r="D64" s="49"/>
      <c r="E64" s="47"/>
      <c r="F64" s="52" t="str">
        <f t="shared" si="0"/>
        <v/>
      </c>
    </row>
    <row r="65" spans="2:6" ht="5.0999999999999996" customHeight="1" thickBot="1" x14ac:dyDescent="0.35">
      <c r="C65" s="7"/>
      <c r="D65" s="29"/>
      <c r="F65" s="19"/>
    </row>
    <row r="66" spans="2:6" ht="18.600000000000001" thickBot="1" x14ac:dyDescent="0.4">
      <c r="B66" s="13" t="s">
        <v>14</v>
      </c>
      <c r="C66" s="14" t="s">
        <v>241</v>
      </c>
      <c r="D66" s="30"/>
      <c r="E66" s="19"/>
      <c r="F66" s="19"/>
    </row>
    <row r="67" spans="2:6" ht="30" customHeight="1" x14ac:dyDescent="0.3">
      <c r="B67" s="32" t="s">
        <v>251</v>
      </c>
      <c r="C67" s="33" t="s">
        <v>364</v>
      </c>
      <c r="D67" s="46"/>
      <c r="E67" s="47"/>
      <c r="F67" s="48" t="str">
        <f t="shared" si="0"/>
        <v/>
      </c>
    </row>
    <row r="68" spans="2:6" ht="28.8" x14ac:dyDescent="0.3">
      <c r="B68" s="25" t="s">
        <v>252</v>
      </c>
      <c r="C68" s="26" t="s">
        <v>267</v>
      </c>
      <c r="D68" s="50"/>
      <c r="E68" s="47"/>
      <c r="F68" s="51" t="str">
        <f t="shared" si="0"/>
        <v/>
      </c>
    </row>
    <row r="69" spans="2:6" hidden="1" x14ac:dyDescent="0.3">
      <c r="B69" s="25"/>
      <c r="C69" s="26"/>
      <c r="D69" s="50"/>
      <c r="E69" s="47"/>
      <c r="F69" s="51"/>
    </row>
    <row r="70" spans="2:6" ht="30" customHeight="1" x14ac:dyDescent="0.3">
      <c r="B70" s="25" t="s">
        <v>382</v>
      </c>
      <c r="C70" s="26" t="s">
        <v>228</v>
      </c>
      <c r="D70" s="50"/>
      <c r="E70" s="47"/>
      <c r="F70" s="51" t="str">
        <f t="shared" si="0"/>
        <v/>
      </c>
    </row>
    <row r="71" spans="2:6" ht="30" customHeight="1" x14ac:dyDescent="0.3">
      <c r="B71" s="25" t="s">
        <v>383</v>
      </c>
      <c r="C71" s="26" t="s">
        <v>229</v>
      </c>
      <c r="D71" s="50"/>
      <c r="E71" s="47"/>
      <c r="F71" s="51" t="str">
        <f t="shared" si="0"/>
        <v/>
      </c>
    </row>
    <row r="72" spans="2:6" ht="30" customHeight="1" x14ac:dyDescent="0.3">
      <c r="B72" s="25" t="s">
        <v>384</v>
      </c>
      <c r="C72" s="26" t="s">
        <v>230</v>
      </c>
      <c r="D72" s="50"/>
      <c r="E72" s="47"/>
      <c r="F72" s="51" t="str">
        <f t="shared" si="0"/>
        <v/>
      </c>
    </row>
    <row r="73" spans="2:6" ht="28.8" x14ac:dyDescent="0.3">
      <c r="B73" s="25">
        <v>21</v>
      </c>
      <c r="C73" s="26" t="s">
        <v>19</v>
      </c>
      <c r="D73" s="50"/>
      <c r="E73" s="47"/>
      <c r="F73" s="51" t="str">
        <f t="shared" si="0"/>
        <v/>
      </c>
    </row>
    <row r="74" spans="2:6" ht="28.8" x14ac:dyDescent="0.3">
      <c r="B74" s="25" t="s">
        <v>365</v>
      </c>
      <c r="C74" s="26" t="s">
        <v>231</v>
      </c>
      <c r="D74" s="50"/>
      <c r="E74" s="47"/>
      <c r="F74" s="51" t="str">
        <f t="shared" si="0"/>
        <v/>
      </c>
    </row>
    <row r="75" spans="2:6" ht="28.8" x14ac:dyDescent="0.3">
      <c r="B75" s="25" t="s">
        <v>366</v>
      </c>
      <c r="C75" s="26" t="s">
        <v>232</v>
      </c>
      <c r="D75" s="50"/>
      <c r="E75" s="47"/>
      <c r="F75" s="51" t="str">
        <f t="shared" si="0"/>
        <v/>
      </c>
    </row>
    <row r="76" spans="2:6" ht="28.8" x14ac:dyDescent="0.3">
      <c r="B76" s="62" t="s">
        <v>385</v>
      </c>
      <c r="C76" s="63" t="s">
        <v>256</v>
      </c>
      <c r="D76" s="65"/>
      <c r="E76" s="47"/>
      <c r="F76" s="51" t="str">
        <f t="shared" si="0"/>
        <v/>
      </c>
    </row>
    <row r="77" spans="2:6" ht="43.8" thickBot="1" x14ac:dyDescent="0.35">
      <c r="B77" s="27" t="s">
        <v>386</v>
      </c>
      <c r="C77" s="28" t="s">
        <v>367</v>
      </c>
      <c r="D77" s="64"/>
      <c r="E77" s="47"/>
      <c r="F77" s="52" t="str">
        <f t="shared" ref="F77" si="2">IF(ISBLANK(D77),"",IF(D77=0,"ATTENTION : Ne pas saisir '0' si vous ne disposez pas de l'information. Dans ce cas, laisser la cellule vide.",""))</f>
        <v/>
      </c>
    </row>
    <row r="78" spans="2:6" hidden="1" x14ac:dyDescent="0.3">
      <c r="B78" s="70"/>
      <c r="C78" s="71"/>
      <c r="D78" s="72"/>
      <c r="E78" s="47"/>
      <c r="F78" s="73"/>
    </row>
    <row r="79" spans="2:6" hidden="1" x14ac:dyDescent="0.3">
      <c r="B79" s="70"/>
      <c r="C79" s="71"/>
      <c r="D79" s="72"/>
      <c r="E79" s="47"/>
      <c r="F79" s="73"/>
    </row>
    <row r="80" spans="2:6" ht="4.5" customHeight="1" thickBot="1" x14ac:dyDescent="0.35">
      <c r="C80" s="7"/>
      <c r="D80" s="29"/>
      <c r="F80" s="19"/>
    </row>
    <row r="81" spans="2:6" ht="18.600000000000001" thickBot="1" x14ac:dyDescent="0.4">
      <c r="B81" s="13" t="s">
        <v>18</v>
      </c>
      <c r="C81" s="14" t="s">
        <v>216</v>
      </c>
      <c r="D81" s="30"/>
      <c r="E81" s="19"/>
      <c r="F81" s="19"/>
    </row>
    <row r="82" spans="2:6" ht="30" customHeight="1" x14ac:dyDescent="0.3">
      <c r="B82" s="32" t="s">
        <v>253</v>
      </c>
      <c r="C82" s="33" t="s">
        <v>217</v>
      </c>
      <c r="D82" s="46"/>
      <c r="E82" s="47"/>
      <c r="F82" s="48" t="str">
        <f t="shared" ref="F82:F90" si="3">IF(ISBLANK(D82),"",IF(D82=0,"ATTENTION : Ne pas saisir '0' si vous ne disposez pas de l'information. Dans ce cas, laisser la cellule vide.",""))</f>
        <v/>
      </c>
    </row>
    <row r="83" spans="2:6" ht="30" customHeight="1" x14ac:dyDescent="0.3">
      <c r="B83" s="25" t="s">
        <v>254</v>
      </c>
      <c r="C83" s="26" t="s">
        <v>218</v>
      </c>
      <c r="D83" s="50"/>
      <c r="E83" s="47"/>
      <c r="F83" s="51" t="str">
        <f t="shared" si="3"/>
        <v/>
      </c>
    </row>
    <row r="84" spans="2:6" ht="30" customHeight="1" x14ac:dyDescent="0.3">
      <c r="B84" s="25" t="s">
        <v>255</v>
      </c>
      <c r="C84" s="26" t="s">
        <v>219</v>
      </c>
      <c r="D84" s="50"/>
      <c r="E84" s="47"/>
      <c r="F84" s="51" t="str">
        <f t="shared" si="3"/>
        <v/>
      </c>
    </row>
    <row r="85" spans="2:6" ht="30" customHeight="1" x14ac:dyDescent="0.3">
      <c r="B85" s="25" t="s">
        <v>387</v>
      </c>
      <c r="C85" s="26" t="s">
        <v>258</v>
      </c>
      <c r="D85" s="50"/>
      <c r="E85" s="47"/>
      <c r="F85" s="51" t="str">
        <f t="shared" si="3"/>
        <v/>
      </c>
    </row>
    <row r="86" spans="2:6" ht="30" customHeight="1" x14ac:dyDescent="0.3">
      <c r="B86" s="25" t="s">
        <v>388</v>
      </c>
      <c r="C86" s="26" t="s">
        <v>259</v>
      </c>
      <c r="D86" s="50"/>
      <c r="E86" s="47"/>
      <c r="F86" s="51" t="str">
        <f t="shared" si="3"/>
        <v/>
      </c>
    </row>
    <row r="87" spans="2:6" ht="30" customHeight="1" x14ac:dyDescent="0.3">
      <c r="B87" s="25" t="s">
        <v>389</v>
      </c>
      <c r="C87" s="26" t="s">
        <v>260</v>
      </c>
      <c r="D87" s="50"/>
      <c r="E87" s="47"/>
      <c r="F87" s="51" t="str">
        <f t="shared" si="3"/>
        <v/>
      </c>
    </row>
    <row r="88" spans="2:6" ht="30" customHeight="1" x14ac:dyDescent="0.3">
      <c r="B88" s="25" t="s">
        <v>390</v>
      </c>
      <c r="C88" s="26" t="s">
        <v>261</v>
      </c>
      <c r="D88" s="50"/>
      <c r="E88" s="47"/>
      <c r="F88" s="51" t="str">
        <f t="shared" si="3"/>
        <v/>
      </c>
    </row>
    <row r="89" spans="2:6" ht="30" customHeight="1" x14ac:dyDescent="0.3">
      <c r="B89" s="25" t="s">
        <v>391</v>
      </c>
      <c r="C89" s="26" t="s">
        <v>392</v>
      </c>
      <c r="D89" s="50"/>
      <c r="E89" s="47"/>
      <c r="F89" s="51" t="str">
        <f t="shared" si="3"/>
        <v/>
      </c>
    </row>
    <row r="90" spans="2:6" ht="30" customHeight="1" thickBot="1" x14ac:dyDescent="0.35">
      <c r="B90" s="27">
        <v>27</v>
      </c>
      <c r="C90" s="28" t="s">
        <v>262</v>
      </c>
      <c r="D90" s="49"/>
      <c r="E90" s="47"/>
      <c r="F90" s="52" t="str">
        <f t="shared" si="3"/>
        <v/>
      </c>
    </row>
    <row r="91" spans="2:6" ht="30" customHeight="1" x14ac:dyDescent="0.3">
      <c r="C91" s="7"/>
      <c r="D91" s="29"/>
      <c r="F91" s="19"/>
    </row>
    <row r="92" spans="2:6" x14ac:dyDescent="0.3">
      <c r="F92" s="19"/>
    </row>
    <row r="93" spans="2:6" ht="5.0999999999999996" customHeight="1" x14ac:dyDescent="0.3">
      <c r="F93" s="19"/>
    </row>
    <row r="94" spans="2:6" x14ac:dyDescent="0.3">
      <c r="F94" s="19"/>
    </row>
  </sheetData>
  <sheetProtection algorithmName="SHA-512" hashValue="wh5tmBN+F85yXVvKXF7v0AAtae5FfWJDVloUSRr7TK1Ztw/Ult/K39arnd109djIzKv5QI4QVYsH6qLb/X7zSg==" saltValue="hmTBbbGNoJsr+ZFV+arLmw==" spinCount="100000" sheet="1" formatCells="0" formatColumns="0" formatRows="0"/>
  <mergeCells count="8">
    <mergeCell ref="D14:F14"/>
    <mergeCell ref="D15:F15"/>
    <mergeCell ref="D16:F16"/>
    <mergeCell ref="B9:F9"/>
    <mergeCell ref="D10:F10"/>
    <mergeCell ref="D11:F11"/>
    <mergeCell ref="D12:F12"/>
    <mergeCell ref="D13:F13"/>
  </mergeCells>
  <conditionalFormatting sqref="D84">
    <cfRule type="expression" dxfId="9" priority="25">
      <formula>$D$83="NON"</formula>
    </cfRule>
  </conditionalFormatting>
  <conditionalFormatting sqref="D60">
    <cfRule type="expression" dxfId="8" priority="23">
      <formula>$D$59="NON"</formula>
    </cfRule>
  </conditionalFormatting>
  <conditionalFormatting sqref="D49">
    <cfRule type="expression" dxfId="7" priority="21">
      <formula>$D$48="NON"</formula>
    </cfRule>
  </conditionalFormatting>
  <conditionalFormatting sqref="D64">
    <cfRule type="expression" dxfId="6" priority="5">
      <formula>#REF!=0</formula>
    </cfRule>
  </conditionalFormatting>
  <conditionalFormatting sqref="C32:D32 C41:D42 C64 C67:D73 C48:D63 C23:D25 D43:D45">
    <cfRule type="expression" dxfId="5" priority="26">
      <formula>#REF!=0</formula>
    </cfRule>
  </conditionalFormatting>
  <conditionalFormatting sqref="C74:D75 C76">
    <cfRule type="expression" dxfId="4" priority="37">
      <formula>#REF!=0</formula>
    </cfRule>
  </conditionalFormatting>
  <conditionalFormatting sqref="C77:D79 C82:D90">
    <cfRule type="expression" dxfId="3" priority="38">
      <formula>#REF!=0</formula>
    </cfRule>
  </conditionalFormatting>
  <conditionalFormatting sqref="D76">
    <cfRule type="expression" dxfId="2" priority="4">
      <formula>#REF!=0</formula>
    </cfRule>
  </conditionalFormatting>
  <conditionalFormatting sqref="C45">
    <cfRule type="expression" dxfId="1" priority="2">
      <formula>#REF!=0</formula>
    </cfRule>
  </conditionalFormatting>
  <conditionalFormatting sqref="C43:C44">
    <cfRule type="expression" dxfId="0" priority="1">
      <formula>#REF!=0</formula>
    </cfRule>
  </conditionalFormatting>
  <dataValidations count="14">
    <dataValidation allowBlank="1" showInputMessage="1" showErrorMessage="1" prompt="Merci de saisir uniquement un NOMBRE" sqref="D52:E58"/>
    <dataValidation type="whole" operator="lessThanOrEqual" allowBlank="1" showInputMessage="1" showErrorMessage="1" errorTitle="ATTENTION :" error="Merci de saisir un nombre inférieur ou égal au nombre total d'enfants entre 3 et 16 ans accompagnés dans l'année." prompt="Merci de saisir un nombre inférieur ou égal au nombre total d'enfants entre 3 et 16 ans accompagnés dans l'année." sqref="E85:E90">
      <formula1>$D$23</formula1>
    </dataValidation>
    <dataValidation type="whole" allowBlank="1" showInputMessage="1" showErrorMessage="1" error="Merci de saisir uniquement un NOMBRE." prompt="Merci de saisir uniquement un NOMBRE." sqref="D84:E84">
      <formula1>1</formula1>
      <formula2>100</formula2>
    </dataValidation>
    <dataValidation type="whole" operator="lessThanOrEqual" allowBlank="1" showInputMessage="1" showErrorMessage="1" errorTitle="ATTENTION :" error="Merci de saisir un nombre inférieur ou égal au nombre d'EI associés aux soins et à l'accompagnement (graves et/ou récurrents) déclarés en interne." prompt="Merci de saisir un nombre inférieur ou égal au nombre d'EI associés aux soins et à l'accompagnement (graves et/ou récurrents) déclarés en interne" sqref="D39:E39">
      <formula1>$D$38</formula1>
    </dataValidation>
    <dataValidation type="whole" allowBlank="1" showInputMessage="1" showErrorMessage="1" errorTitle="ATTENTION :" error="Merci de saisir uniquement un NOMBRE." prompt="Merci de saisir un nombre." sqref="D38:E38">
      <formula1>0</formula1>
      <formula2>3000</formula2>
    </dataValidation>
    <dataValidation type="whole" operator="lessThanOrEqual" allowBlank="1" showInputMessage="1" showErrorMessage="1" errorTitle="ATTENTION :" error="Merci de saisir un nombre inférieur ou égal au nombre de personnes accompagnées sur l'année ayant un PP formalisé." prompt="Merci de saisir un nombre inférieur ou égal au nombre de personnes accompagnées sur l'année ayant un PP formalisé." sqref="D33:E33 E30:E31">
      <formula1>$D$28</formula1>
    </dataValidation>
    <dataValidation type="whole" operator="lessThanOrEqual" allowBlank="1" showInputMessage="1" showErrorMessage="1" errorTitle="ATTENTION :" error="Merci de saisir un nombre inférieur ou égal au nombre de personnes accompagnées sur l'année." prompt="Merci de saisir un nombre inférieur ou égal au nombre de personnes accompagnées sur l'année." sqref="D61:E61 D73:E73 D28:E28 D67:E69 D23:E26">
      <formula1>$D$21</formula1>
    </dataValidation>
    <dataValidation type="whole" allowBlank="1" showInputMessage="1" showErrorMessage="1" errorTitle="ATTENTION :" error="Merci de saisir uniquement un NOMBRE." prompt="Merci de saisir un nombre." sqref="D21:E22">
      <formula1>0</formula1>
      <formula2>1500</formula2>
    </dataValidation>
    <dataValidation allowBlank="1" showInputMessage="1" showErrorMessage="1" promptTitle="Adresse mail" prompt="Merci de vérifier la saisie de votre adresse mail pour une bonne transmission de votre fiche." sqref="D16"/>
    <dataValidation allowBlank="1" showInputMessage="1" showErrorMessage="1" promptTitle="Report automatique par FINESS" prompt="-" sqref="D11:D15"/>
    <dataValidation allowBlank="1" showInputMessage="1" showErrorMessage="1" errorTitle="ATTENTION :" error="Merci de saisir un nombre inférieur ou égal au nombre de personnes accompagnées sur l'année ayant un PP formalisé_x000a_OU indiquer directement votre score global si EPP réalisée" prompt="Merci de saisir un nombre inférieur ou égal au nombre de personnes accompagnées sur l'année ayant un PP formalisé_x000a_OU indiquer directement votre score global si EPP réalisée" sqref="D30"/>
    <dataValidation operator="lessThanOrEqual" allowBlank="1" showInputMessage="1" errorTitle="ATTENTION :" error="Merci de saisir un nombre inférieur ou égal au nombre de personnes accompagnées sur l'année ayant un PP formalisé." prompt="Merci de saisir un nombre inférieur ou égal au nombre de personnes accompagnées sur l'année ayant un PP formalisé_x000a_OU indiquer directement votre score global si EPP réalisée" sqref="D31"/>
    <dataValidation type="whole" operator="lessThanOrEqual" allowBlank="1" showInputMessage="1" showErrorMessage="1" errorTitle="ATTENTION :" error="Merci de saisir un nombre inférieur ou égal au nombre total d'enfants entre 3 et 18 ans accompagnés dans l'année." prompt="Merci de saisir un nombre inférieur ou égal au nombre total d'enfants entre 3 et 18 ans accompagnés dans l'année." sqref="D85:D90">
      <formula1>$D$23</formula1>
    </dataValidation>
    <dataValidation type="whole" operator="lessThanOrEqual" allowBlank="1" showInputMessage="1" showErrorMessage="1" error="Merci de saisir uniquement un NOMBRE inférieur ou égal à 100" prompt="Merci de saisir uniquement un NOMBRE" sqref="D64">
      <formula1>100</formula1>
    </dataValidation>
  </dataValidations>
  <hyperlinks>
    <hyperlink ref="C51" r:id="rId1" display="Cliquer ici pour réaliser l'autodiagnostic"/>
    <hyperlink ref="C63" r:id="rId2" display="Cliquer ici pour réaliser l'e-learning (OMEDIT)"/>
  </hyperlinks>
  <pageMargins left="0" right="0" top="0" bottom="0" header="0.31496062992125984" footer="0.31496062992125984"/>
  <pageSetup paperSize="9" scale="89" fitToHeight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Liste_déroulante!$A$2:$A$5</xm:f>
          </x14:formula1>
          <xm:sqref>E75:E76</xm:sqref>
        </x14:dataValidation>
        <x14:dataValidation type="list" allowBlank="1" showInputMessage="1" showErrorMessage="1">
          <x14:formula1>
            <xm:f>Liste_déroulante!$A$2:$A$4</xm:f>
          </x14:formula1>
          <xm:sqref>E49 D62:E62 E60 E74</xm:sqref>
        </x14:dataValidation>
        <x14:dataValidation type="list" allowBlank="1" showInputMessage="1" showErrorMessage="1" error="Merci de sélectionner dans la liste déroulante." prompt="Merci de sélectionner dans la liste déroulante.">
          <x14:formula1>
            <xm:f>Liste_déroulante!$A$2:$A$3</xm:f>
          </x14:formula1>
          <xm:sqref>D48:E48 D36:E37 D82:E83 D70:E72 D77:E79 D32:E32 D91:E91 D76 D43:D45</xm:sqref>
        </x14:dataValidation>
        <x14:dataValidation type="list" allowBlank="1" showInputMessage="1" showErrorMessage="1" error="Merci de sélectionner dans la liste déroulante." prompt="Merci de sélectionner dans la liste déroulante.">
          <x14:formula1>
            <xm:f>Liste_déroulante!$A$2:$A$4</xm:f>
          </x14:formula1>
          <xm:sqref>D59:E59 D29:E29 D35:E35 D74 D50:E50 D49 D60 E40:E46 D40:D42 D46</xm:sqref>
        </x14:dataValidation>
        <x14:dataValidation type="list" allowBlank="1" showInputMessage="1" showErrorMessage="1" error="Merci de sélectionner dans la liste déroulante." prompt="Merci de sélectionner dans la liste déroulante.">
          <x14:formula1>
            <xm:f>Liste_déroulante!$A$2:$A$5</xm:f>
          </x14:formula1>
          <xm:sqref>D75</xm:sqref>
        </x14:dataValidation>
        <x14:dataValidation type="list" allowBlank="1" showInputMessage="1" showErrorMessage="1" prompt="Veuillez sélectionner dans la liste déroulante votre numéro FINESS._x000a__x000a_Si vous ne trouvez pas votre n°FINESS, reportez-vous à la &quot;Liste_régionale_ESMS&quot;.">
          <x14:formula1>
            <xm:f>Liste_régionale_ESMS!$B$6:$B$127</xm:f>
          </x14:formula1>
          <xm:sqref>D10:F10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G127"/>
  <sheetViews>
    <sheetView workbookViewId="0">
      <selection activeCell="A5" sqref="A5"/>
    </sheetView>
  </sheetViews>
  <sheetFormatPr baseColWidth="10" defaultColWidth="11.44140625" defaultRowHeight="14.4" x14ac:dyDescent="0.3"/>
  <cols>
    <col min="1" max="1" width="12.5546875" style="53" customWidth="1"/>
    <col min="2" max="2" width="14.88671875" style="53" customWidth="1"/>
    <col min="3" max="3" width="35.5546875" style="53" bestFit="1" customWidth="1"/>
    <col min="4" max="4" width="30.109375" style="53" bestFit="1" customWidth="1"/>
    <col min="5" max="5" width="17.33203125" style="53" bestFit="1" customWidth="1"/>
    <col min="6" max="6" width="10" style="53" bestFit="1" customWidth="1"/>
    <col min="7" max="7" width="41.5546875" style="53" bestFit="1" customWidth="1"/>
    <col min="8" max="16384" width="11.44140625" style="53"/>
  </cols>
  <sheetData>
    <row r="1" spans="1:7" x14ac:dyDescent="0.3">
      <c r="F1" s="54"/>
      <c r="G1" s="54"/>
    </row>
    <row r="2" spans="1:7" ht="21" x14ac:dyDescent="0.4">
      <c r="B2" s="55" t="s">
        <v>191</v>
      </c>
      <c r="F2" s="54"/>
      <c r="G2" s="54"/>
    </row>
    <row r="3" spans="1:7" x14ac:dyDescent="0.3">
      <c r="B3" s="56"/>
      <c r="F3" s="54"/>
      <c r="G3" s="54"/>
    </row>
    <row r="4" spans="1:7" x14ac:dyDescent="0.3">
      <c r="B4" s="56"/>
      <c r="F4" s="54"/>
      <c r="G4" s="54"/>
    </row>
    <row r="5" spans="1:7" ht="24" x14ac:dyDescent="0.3">
      <c r="A5" s="57" t="s">
        <v>20</v>
      </c>
      <c r="B5" s="58" t="s">
        <v>21</v>
      </c>
      <c r="C5" s="59" t="s">
        <v>22</v>
      </c>
      <c r="D5" s="59" t="s">
        <v>23</v>
      </c>
      <c r="E5" s="59" t="s">
        <v>280</v>
      </c>
      <c r="F5" s="60" t="s">
        <v>24</v>
      </c>
      <c r="G5" s="61" t="s">
        <v>25</v>
      </c>
    </row>
    <row r="6" spans="1:7" x14ac:dyDescent="0.3">
      <c r="A6" s="53">
        <v>44</v>
      </c>
      <c r="B6" s="53">
        <v>440000032</v>
      </c>
      <c r="C6" s="53" t="s">
        <v>26</v>
      </c>
      <c r="D6" s="53" t="s">
        <v>298</v>
      </c>
      <c r="E6" s="53" t="s">
        <v>27</v>
      </c>
      <c r="F6" s="53">
        <v>440018661</v>
      </c>
      <c r="G6" s="53" t="s">
        <v>28</v>
      </c>
    </row>
    <row r="7" spans="1:7" x14ac:dyDescent="0.3">
      <c r="A7" s="53">
        <v>44</v>
      </c>
      <c r="B7" s="53">
        <v>440000040</v>
      </c>
      <c r="C7" s="53" t="s">
        <v>29</v>
      </c>
      <c r="D7" s="53" t="s">
        <v>30</v>
      </c>
      <c r="E7" s="53" t="s">
        <v>27</v>
      </c>
      <c r="F7" s="53">
        <v>440018661</v>
      </c>
      <c r="G7" s="53" t="s">
        <v>28</v>
      </c>
    </row>
    <row r="8" spans="1:7" x14ac:dyDescent="0.3">
      <c r="A8" s="53">
        <v>44</v>
      </c>
      <c r="B8" s="53">
        <v>440000099</v>
      </c>
      <c r="C8" s="53" t="s">
        <v>305</v>
      </c>
      <c r="D8" s="53" t="s">
        <v>31</v>
      </c>
      <c r="E8" s="53" t="s">
        <v>32</v>
      </c>
      <c r="F8" s="53">
        <v>750720831</v>
      </c>
      <c r="G8" s="53" t="s">
        <v>33</v>
      </c>
    </row>
    <row r="9" spans="1:7" x14ac:dyDescent="0.3">
      <c r="A9" s="53">
        <v>44</v>
      </c>
      <c r="B9" s="53">
        <v>440000107</v>
      </c>
      <c r="C9" s="53" t="s">
        <v>284</v>
      </c>
      <c r="D9" s="53" t="s">
        <v>285</v>
      </c>
      <c r="E9" s="53" t="s">
        <v>286</v>
      </c>
      <c r="F9" s="53">
        <v>440000073</v>
      </c>
      <c r="G9" s="53" t="s">
        <v>283</v>
      </c>
    </row>
    <row r="10" spans="1:7" x14ac:dyDescent="0.3">
      <c r="A10" s="53">
        <v>44</v>
      </c>
      <c r="B10" s="53">
        <v>440000115</v>
      </c>
      <c r="C10" s="53" t="s">
        <v>34</v>
      </c>
      <c r="D10" s="53" t="s">
        <v>35</v>
      </c>
      <c r="E10" s="53" t="s">
        <v>27</v>
      </c>
      <c r="F10" s="53">
        <v>440018380</v>
      </c>
      <c r="G10" s="53" t="s">
        <v>36</v>
      </c>
    </row>
    <row r="11" spans="1:7" x14ac:dyDescent="0.3">
      <c r="A11" s="53">
        <v>44</v>
      </c>
      <c r="B11" s="53">
        <v>440000123</v>
      </c>
      <c r="C11" s="53" t="s">
        <v>288</v>
      </c>
      <c r="D11" s="53" t="s">
        <v>289</v>
      </c>
      <c r="E11" s="53" t="s">
        <v>27</v>
      </c>
      <c r="F11" s="53">
        <v>440018380</v>
      </c>
      <c r="G11" s="53" t="s">
        <v>36</v>
      </c>
    </row>
    <row r="12" spans="1:7" x14ac:dyDescent="0.3">
      <c r="A12" s="53">
        <v>44</v>
      </c>
      <c r="B12" s="53">
        <v>440000131</v>
      </c>
      <c r="C12" s="53" t="s">
        <v>37</v>
      </c>
      <c r="D12" s="53" t="s">
        <v>38</v>
      </c>
      <c r="E12" s="53" t="s">
        <v>27</v>
      </c>
      <c r="F12" s="53">
        <v>440018380</v>
      </c>
      <c r="G12" s="53" t="s">
        <v>36</v>
      </c>
    </row>
    <row r="13" spans="1:7" x14ac:dyDescent="0.3">
      <c r="A13" s="53">
        <v>44</v>
      </c>
      <c r="B13" s="53">
        <v>440000149</v>
      </c>
      <c r="C13" s="53" t="s">
        <v>39</v>
      </c>
      <c r="D13" s="53" t="s">
        <v>31</v>
      </c>
      <c r="E13" s="53" t="s">
        <v>27</v>
      </c>
      <c r="F13" s="53">
        <v>440018380</v>
      </c>
      <c r="G13" s="53" t="s">
        <v>36</v>
      </c>
    </row>
    <row r="14" spans="1:7" x14ac:dyDescent="0.3">
      <c r="A14" s="53">
        <v>44</v>
      </c>
      <c r="B14" s="53">
        <v>440000164</v>
      </c>
      <c r="C14" s="53" t="s">
        <v>40</v>
      </c>
      <c r="D14" s="53" t="s">
        <v>41</v>
      </c>
      <c r="E14" s="53" t="s">
        <v>27</v>
      </c>
      <c r="F14" s="53">
        <v>440018380</v>
      </c>
      <c r="G14" s="53" t="s">
        <v>36</v>
      </c>
    </row>
    <row r="15" spans="1:7" x14ac:dyDescent="0.3">
      <c r="A15" s="53">
        <v>44</v>
      </c>
      <c r="B15" s="53">
        <v>440000172</v>
      </c>
      <c r="C15" s="53" t="s">
        <v>42</v>
      </c>
      <c r="D15" s="53" t="s">
        <v>43</v>
      </c>
      <c r="E15" s="53" t="s">
        <v>27</v>
      </c>
      <c r="F15" s="53">
        <v>440018380</v>
      </c>
      <c r="G15" s="53" t="s">
        <v>36</v>
      </c>
    </row>
    <row r="16" spans="1:7" x14ac:dyDescent="0.3">
      <c r="A16" s="53">
        <v>44</v>
      </c>
      <c r="B16" s="53">
        <v>440000198</v>
      </c>
      <c r="C16" s="53" t="s">
        <v>44</v>
      </c>
      <c r="D16" s="53" t="s">
        <v>43</v>
      </c>
      <c r="E16" s="53" t="s">
        <v>27</v>
      </c>
      <c r="F16" s="53">
        <v>440018612</v>
      </c>
      <c r="G16" s="53" t="s">
        <v>45</v>
      </c>
    </row>
    <row r="17" spans="1:7" x14ac:dyDescent="0.3">
      <c r="A17" s="53">
        <v>44</v>
      </c>
      <c r="B17" s="53">
        <v>440000206</v>
      </c>
      <c r="C17" s="53" t="s">
        <v>46</v>
      </c>
      <c r="D17" s="53" t="s">
        <v>30</v>
      </c>
      <c r="E17" s="53" t="s">
        <v>27</v>
      </c>
      <c r="F17" s="53">
        <v>440000156</v>
      </c>
      <c r="G17" s="53" t="s">
        <v>47</v>
      </c>
    </row>
    <row r="18" spans="1:7" x14ac:dyDescent="0.3">
      <c r="A18" s="53">
        <v>44</v>
      </c>
      <c r="B18" s="53">
        <v>440000214</v>
      </c>
      <c r="C18" s="53" t="s">
        <v>48</v>
      </c>
      <c r="D18" s="53" t="s">
        <v>49</v>
      </c>
      <c r="E18" s="53" t="s">
        <v>27</v>
      </c>
      <c r="F18" s="53">
        <v>440018380</v>
      </c>
      <c r="G18" s="53" t="s">
        <v>36</v>
      </c>
    </row>
    <row r="19" spans="1:7" x14ac:dyDescent="0.3">
      <c r="A19" s="53">
        <v>44</v>
      </c>
      <c r="B19" s="53">
        <v>440000222</v>
      </c>
      <c r="C19" s="53" t="s">
        <v>50</v>
      </c>
      <c r="D19" s="53" t="s">
        <v>94</v>
      </c>
      <c r="E19" s="53" t="s">
        <v>51</v>
      </c>
      <c r="F19" s="53">
        <v>750719239</v>
      </c>
      <c r="G19" s="53" t="s">
        <v>304</v>
      </c>
    </row>
    <row r="20" spans="1:7" x14ac:dyDescent="0.3">
      <c r="A20" s="53">
        <v>44</v>
      </c>
      <c r="B20" s="53">
        <v>440000230</v>
      </c>
      <c r="C20" s="53" t="s">
        <v>52</v>
      </c>
      <c r="D20" s="53" t="s">
        <v>87</v>
      </c>
      <c r="E20" s="53" t="s">
        <v>51</v>
      </c>
      <c r="F20" s="53">
        <v>750719239</v>
      </c>
      <c r="G20" s="53" t="s">
        <v>304</v>
      </c>
    </row>
    <row r="21" spans="1:7" x14ac:dyDescent="0.3">
      <c r="A21" s="53">
        <v>44</v>
      </c>
      <c r="B21" s="53">
        <v>440000636</v>
      </c>
      <c r="C21" s="53" t="s">
        <v>290</v>
      </c>
      <c r="D21" s="53" t="s">
        <v>43</v>
      </c>
      <c r="E21" s="53" t="s">
        <v>27</v>
      </c>
      <c r="F21" s="53">
        <v>440018380</v>
      </c>
      <c r="G21" s="53" t="s">
        <v>36</v>
      </c>
    </row>
    <row r="22" spans="1:7" x14ac:dyDescent="0.3">
      <c r="A22" s="53">
        <v>44</v>
      </c>
      <c r="B22" s="53">
        <v>440000743</v>
      </c>
      <c r="C22" s="53" t="s">
        <v>306</v>
      </c>
      <c r="D22" s="53" t="s">
        <v>53</v>
      </c>
      <c r="E22" s="53" t="s">
        <v>32</v>
      </c>
      <c r="F22" s="53">
        <v>750720831</v>
      </c>
      <c r="G22" s="53" t="s">
        <v>33</v>
      </c>
    </row>
    <row r="23" spans="1:7" x14ac:dyDescent="0.3">
      <c r="A23" s="53">
        <v>44</v>
      </c>
      <c r="B23" s="53">
        <v>440000750</v>
      </c>
      <c r="C23" s="53" t="s">
        <v>54</v>
      </c>
      <c r="D23" s="53" t="s">
        <v>285</v>
      </c>
      <c r="E23" s="53" t="s">
        <v>51</v>
      </c>
      <c r="F23" s="53">
        <v>750719239</v>
      </c>
      <c r="G23" s="53" t="s">
        <v>304</v>
      </c>
    </row>
    <row r="24" spans="1:7" x14ac:dyDescent="0.3">
      <c r="A24" s="53">
        <v>44</v>
      </c>
      <c r="B24" s="53">
        <v>440000768</v>
      </c>
      <c r="C24" s="53" t="s">
        <v>295</v>
      </c>
      <c r="D24" s="53" t="s">
        <v>31</v>
      </c>
      <c r="E24" s="53" t="s">
        <v>51</v>
      </c>
      <c r="F24" s="53">
        <v>440018612</v>
      </c>
      <c r="G24" s="53" t="s">
        <v>45</v>
      </c>
    </row>
    <row r="25" spans="1:7" x14ac:dyDescent="0.3">
      <c r="A25" s="53">
        <v>44</v>
      </c>
      <c r="B25" s="53">
        <v>440000990</v>
      </c>
      <c r="C25" s="53" t="s">
        <v>55</v>
      </c>
      <c r="D25" s="53" t="s">
        <v>56</v>
      </c>
      <c r="E25" s="53" t="s">
        <v>27</v>
      </c>
      <c r="F25" s="53">
        <v>440018398</v>
      </c>
      <c r="G25" s="53" t="s">
        <v>57</v>
      </c>
    </row>
    <row r="26" spans="1:7" x14ac:dyDescent="0.3">
      <c r="A26" s="53">
        <v>44</v>
      </c>
      <c r="B26" s="53">
        <v>440001105</v>
      </c>
      <c r="C26" s="53" t="s">
        <v>58</v>
      </c>
      <c r="D26" s="53" t="s">
        <v>287</v>
      </c>
      <c r="E26" s="53" t="s">
        <v>27</v>
      </c>
      <c r="F26" s="53">
        <v>440001352</v>
      </c>
      <c r="G26" s="53" t="s">
        <v>59</v>
      </c>
    </row>
    <row r="27" spans="1:7" x14ac:dyDescent="0.3">
      <c r="A27" s="53">
        <v>44</v>
      </c>
      <c r="B27" s="53">
        <v>440002343</v>
      </c>
      <c r="C27" s="53" t="s">
        <v>62</v>
      </c>
      <c r="D27" s="53" t="s">
        <v>31</v>
      </c>
      <c r="E27" s="53" t="s">
        <v>32</v>
      </c>
      <c r="F27" s="53">
        <v>440001485</v>
      </c>
      <c r="G27" s="53" t="s">
        <v>63</v>
      </c>
    </row>
    <row r="28" spans="1:7" x14ac:dyDescent="0.3">
      <c r="A28" s="53">
        <v>44</v>
      </c>
      <c r="B28" s="53">
        <v>440002350</v>
      </c>
      <c r="C28" s="53" t="s">
        <v>64</v>
      </c>
      <c r="D28" s="53" t="s">
        <v>65</v>
      </c>
      <c r="E28" s="53" t="s">
        <v>27</v>
      </c>
      <c r="F28" s="53">
        <v>440018380</v>
      </c>
      <c r="G28" s="53" t="s">
        <v>36</v>
      </c>
    </row>
    <row r="29" spans="1:7" x14ac:dyDescent="0.3">
      <c r="A29" s="53">
        <v>44</v>
      </c>
      <c r="B29" s="53">
        <v>440003747</v>
      </c>
      <c r="C29" s="53" t="s">
        <v>281</v>
      </c>
      <c r="D29" s="53" t="s">
        <v>30</v>
      </c>
      <c r="E29" s="53" t="s">
        <v>282</v>
      </c>
      <c r="F29" s="53">
        <v>440000073</v>
      </c>
      <c r="G29" s="53" t="s">
        <v>283</v>
      </c>
    </row>
    <row r="30" spans="1:7" x14ac:dyDescent="0.3">
      <c r="A30" s="53">
        <v>44</v>
      </c>
      <c r="B30" s="53">
        <v>440003812</v>
      </c>
      <c r="C30" s="53" t="s">
        <v>66</v>
      </c>
      <c r="D30" s="53" t="s">
        <v>67</v>
      </c>
      <c r="E30" s="53" t="s">
        <v>32</v>
      </c>
      <c r="F30" s="53">
        <v>440001485</v>
      </c>
      <c r="G30" s="53" t="s">
        <v>63</v>
      </c>
    </row>
    <row r="31" spans="1:7" x14ac:dyDescent="0.3">
      <c r="A31" s="53">
        <v>44</v>
      </c>
      <c r="B31" s="53">
        <v>440003911</v>
      </c>
      <c r="C31" s="53" t="s">
        <v>293</v>
      </c>
      <c r="D31" s="53" t="s">
        <v>56</v>
      </c>
      <c r="E31" s="53" t="s">
        <v>27</v>
      </c>
      <c r="F31" s="53">
        <v>440018612</v>
      </c>
      <c r="G31" s="53" t="s">
        <v>45</v>
      </c>
    </row>
    <row r="32" spans="1:7" x14ac:dyDescent="0.3">
      <c r="A32" s="53">
        <v>44</v>
      </c>
      <c r="B32" s="53">
        <v>440007698</v>
      </c>
      <c r="C32" s="53" t="s">
        <v>70</v>
      </c>
      <c r="D32" s="53" t="s">
        <v>68</v>
      </c>
      <c r="E32" s="53" t="s">
        <v>294</v>
      </c>
      <c r="F32" s="53">
        <v>440018612</v>
      </c>
      <c r="G32" s="53" t="s">
        <v>45</v>
      </c>
    </row>
    <row r="33" spans="1:7" x14ac:dyDescent="0.3">
      <c r="A33" s="53">
        <v>44</v>
      </c>
      <c r="B33" s="53">
        <v>440013258</v>
      </c>
      <c r="C33" s="53" t="s">
        <v>73</v>
      </c>
      <c r="D33" s="53" t="s">
        <v>31</v>
      </c>
      <c r="E33" s="53" t="s">
        <v>51</v>
      </c>
      <c r="F33" s="53">
        <v>750719239</v>
      </c>
      <c r="G33" s="53" t="s">
        <v>304</v>
      </c>
    </row>
    <row r="34" spans="1:7" x14ac:dyDescent="0.3">
      <c r="A34" s="53">
        <v>44</v>
      </c>
      <c r="B34" s="53">
        <v>440013266</v>
      </c>
      <c r="C34" s="53" t="s">
        <v>74</v>
      </c>
      <c r="D34" s="53" t="s">
        <v>31</v>
      </c>
      <c r="E34" s="53" t="s">
        <v>51</v>
      </c>
      <c r="F34" s="53">
        <v>750719239</v>
      </c>
      <c r="G34" s="53" t="s">
        <v>304</v>
      </c>
    </row>
    <row r="35" spans="1:7" x14ac:dyDescent="0.3">
      <c r="A35" s="53">
        <v>44</v>
      </c>
      <c r="B35" s="53">
        <v>440013498</v>
      </c>
      <c r="C35" s="53" t="s">
        <v>77</v>
      </c>
      <c r="D35" s="53" t="s">
        <v>31</v>
      </c>
      <c r="E35" s="53" t="s">
        <v>32</v>
      </c>
      <c r="F35" s="53">
        <v>690793435</v>
      </c>
      <c r="G35" s="53" t="s">
        <v>76</v>
      </c>
    </row>
    <row r="36" spans="1:7" x14ac:dyDescent="0.3">
      <c r="A36" s="53">
        <v>44</v>
      </c>
      <c r="B36" s="53">
        <v>440017614</v>
      </c>
      <c r="C36" s="53" t="s">
        <v>77</v>
      </c>
      <c r="D36" s="53" t="s">
        <v>31</v>
      </c>
      <c r="E36" s="53" t="s">
        <v>32</v>
      </c>
      <c r="F36" s="53">
        <v>690793435</v>
      </c>
      <c r="G36" s="53" t="s">
        <v>76</v>
      </c>
    </row>
    <row r="37" spans="1:7" x14ac:dyDescent="0.3">
      <c r="A37" s="53">
        <v>44</v>
      </c>
      <c r="B37" s="53">
        <v>440017622</v>
      </c>
      <c r="C37" s="53" t="s">
        <v>77</v>
      </c>
      <c r="D37" s="53" t="s">
        <v>31</v>
      </c>
      <c r="E37" s="53" t="s">
        <v>32</v>
      </c>
      <c r="F37" s="53">
        <v>690793435</v>
      </c>
      <c r="G37" s="53" t="s">
        <v>76</v>
      </c>
    </row>
    <row r="38" spans="1:7" x14ac:dyDescent="0.3">
      <c r="A38" s="53">
        <v>44</v>
      </c>
      <c r="B38" s="53">
        <v>440023836</v>
      </c>
      <c r="C38" s="53" t="s">
        <v>81</v>
      </c>
      <c r="D38" s="53" t="s">
        <v>300</v>
      </c>
      <c r="E38" s="53" t="s">
        <v>27</v>
      </c>
      <c r="F38" s="53">
        <v>440041101</v>
      </c>
      <c r="G38" s="53" t="s">
        <v>81</v>
      </c>
    </row>
    <row r="39" spans="1:7" x14ac:dyDescent="0.3">
      <c r="A39" s="53">
        <v>44</v>
      </c>
      <c r="B39" s="53">
        <v>440024586</v>
      </c>
      <c r="C39" s="53" t="s">
        <v>82</v>
      </c>
      <c r="D39" s="53" t="s">
        <v>83</v>
      </c>
      <c r="E39" s="53" t="s">
        <v>27</v>
      </c>
      <c r="F39" s="53">
        <v>440000966</v>
      </c>
      <c r="G39" s="53" t="s">
        <v>79</v>
      </c>
    </row>
    <row r="40" spans="1:7" x14ac:dyDescent="0.3">
      <c r="A40" s="53">
        <v>44</v>
      </c>
      <c r="B40" s="53">
        <v>440024693</v>
      </c>
      <c r="C40" s="53" t="s">
        <v>85</v>
      </c>
      <c r="D40" s="53" t="s">
        <v>31</v>
      </c>
      <c r="E40" s="53" t="s">
        <v>32</v>
      </c>
      <c r="F40" s="53">
        <v>690793435</v>
      </c>
      <c r="G40" s="53" t="s">
        <v>76</v>
      </c>
    </row>
    <row r="41" spans="1:7" x14ac:dyDescent="0.3">
      <c r="A41" s="53">
        <v>44</v>
      </c>
      <c r="B41" s="53">
        <v>440028819</v>
      </c>
      <c r="C41" s="53" t="s">
        <v>86</v>
      </c>
      <c r="D41" s="53" t="s">
        <v>78</v>
      </c>
      <c r="E41" s="53" t="s">
        <v>27</v>
      </c>
      <c r="F41" s="53">
        <v>440000966</v>
      </c>
      <c r="G41" s="53" t="s">
        <v>79</v>
      </c>
    </row>
    <row r="42" spans="1:7" x14ac:dyDescent="0.3">
      <c r="A42" s="53">
        <v>44</v>
      </c>
      <c r="B42" s="53">
        <v>440029700</v>
      </c>
      <c r="C42" s="53" t="s">
        <v>296</v>
      </c>
      <c r="D42" s="53" t="s">
        <v>31</v>
      </c>
      <c r="E42" s="53" t="s">
        <v>282</v>
      </c>
      <c r="F42" s="53">
        <v>440018612</v>
      </c>
      <c r="G42" s="53" t="s">
        <v>45</v>
      </c>
    </row>
    <row r="43" spans="1:7" x14ac:dyDescent="0.3">
      <c r="A43" s="53">
        <v>44</v>
      </c>
      <c r="B43" s="53">
        <v>440029890</v>
      </c>
      <c r="C43" s="53" t="s">
        <v>297</v>
      </c>
      <c r="D43" s="53" t="s">
        <v>31</v>
      </c>
      <c r="E43" s="53" t="s">
        <v>286</v>
      </c>
      <c r="F43" s="53">
        <v>440018612</v>
      </c>
      <c r="G43" s="53" t="s">
        <v>45</v>
      </c>
    </row>
    <row r="44" spans="1:7" x14ac:dyDescent="0.3">
      <c r="A44" s="53">
        <v>44</v>
      </c>
      <c r="B44" s="53">
        <v>440033249</v>
      </c>
      <c r="C44" s="53" t="s">
        <v>89</v>
      </c>
      <c r="D44" s="53" t="s">
        <v>287</v>
      </c>
      <c r="E44" s="53" t="s">
        <v>32</v>
      </c>
      <c r="F44" s="53">
        <v>440001352</v>
      </c>
      <c r="G44" s="53" t="s">
        <v>59</v>
      </c>
    </row>
    <row r="45" spans="1:7" x14ac:dyDescent="0.3">
      <c r="A45" s="53">
        <v>44</v>
      </c>
      <c r="B45" s="53">
        <v>440034395</v>
      </c>
      <c r="C45" s="53" t="s">
        <v>91</v>
      </c>
      <c r="D45" s="53" t="s">
        <v>31</v>
      </c>
      <c r="E45" s="53" t="s">
        <v>294</v>
      </c>
      <c r="F45" s="53">
        <v>440018612</v>
      </c>
      <c r="G45" s="53" t="s">
        <v>45</v>
      </c>
    </row>
    <row r="46" spans="1:7" x14ac:dyDescent="0.3">
      <c r="A46" s="53">
        <v>44</v>
      </c>
      <c r="B46" s="53">
        <v>440035087</v>
      </c>
      <c r="C46" s="53" t="s">
        <v>92</v>
      </c>
      <c r="D46" s="53" t="s">
        <v>83</v>
      </c>
      <c r="E46" s="53" t="s">
        <v>32</v>
      </c>
      <c r="F46" s="53">
        <v>440000966</v>
      </c>
      <c r="G46" s="53" t="s">
        <v>79</v>
      </c>
    </row>
    <row r="47" spans="1:7" x14ac:dyDescent="0.3">
      <c r="A47" s="53">
        <v>44</v>
      </c>
      <c r="B47" s="53">
        <v>440040392</v>
      </c>
      <c r="C47" s="53" t="s">
        <v>96</v>
      </c>
      <c r="D47" s="53" t="s">
        <v>31</v>
      </c>
      <c r="E47" s="53" t="s">
        <v>294</v>
      </c>
      <c r="F47" s="53">
        <v>440026730</v>
      </c>
      <c r="G47" s="53" t="s">
        <v>97</v>
      </c>
    </row>
    <row r="48" spans="1:7" x14ac:dyDescent="0.3">
      <c r="A48" s="53">
        <v>44</v>
      </c>
      <c r="B48" s="53">
        <v>440040632</v>
      </c>
      <c r="C48" s="53" t="s">
        <v>98</v>
      </c>
      <c r="D48" s="53" t="s">
        <v>287</v>
      </c>
      <c r="E48" s="53" t="s">
        <v>294</v>
      </c>
      <c r="F48" s="53">
        <v>440018661</v>
      </c>
      <c r="G48" s="53" t="s">
        <v>28</v>
      </c>
    </row>
    <row r="49" spans="1:7" x14ac:dyDescent="0.3">
      <c r="A49" s="53">
        <v>44</v>
      </c>
      <c r="B49" s="53">
        <v>440044188</v>
      </c>
      <c r="C49" s="53" t="s">
        <v>99</v>
      </c>
      <c r="D49" s="53" t="s">
        <v>100</v>
      </c>
      <c r="E49" s="53" t="s">
        <v>27</v>
      </c>
      <c r="F49" s="53">
        <v>440018380</v>
      </c>
      <c r="G49" s="53" t="s">
        <v>36</v>
      </c>
    </row>
    <row r="50" spans="1:7" x14ac:dyDescent="0.3">
      <c r="A50" s="53">
        <v>44</v>
      </c>
      <c r="B50" s="53">
        <v>440046886</v>
      </c>
      <c r="C50" s="53" t="s">
        <v>101</v>
      </c>
      <c r="D50" s="53" t="s">
        <v>69</v>
      </c>
      <c r="E50" s="53" t="s">
        <v>32</v>
      </c>
      <c r="F50" s="53">
        <v>440001485</v>
      </c>
      <c r="G50" s="53" t="s">
        <v>63</v>
      </c>
    </row>
    <row r="51" spans="1:7" x14ac:dyDescent="0.3">
      <c r="A51" s="53">
        <v>44</v>
      </c>
      <c r="B51" s="53">
        <v>440048916</v>
      </c>
      <c r="C51" s="53" t="s">
        <v>102</v>
      </c>
      <c r="D51" s="53" t="s">
        <v>67</v>
      </c>
      <c r="E51" s="53" t="s">
        <v>32</v>
      </c>
      <c r="F51" s="53">
        <v>440001485</v>
      </c>
      <c r="G51" s="53" t="s">
        <v>63</v>
      </c>
    </row>
    <row r="52" spans="1:7" x14ac:dyDescent="0.3">
      <c r="A52" s="53">
        <v>44</v>
      </c>
      <c r="B52" s="53">
        <v>440049278</v>
      </c>
      <c r="C52" s="53" t="s">
        <v>103</v>
      </c>
      <c r="D52" s="53" t="s">
        <v>90</v>
      </c>
      <c r="E52" s="53" t="s">
        <v>27</v>
      </c>
      <c r="F52" s="53">
        <v>440000966</v>
      </c>
      <c r="G52" s="53" t="s">
        <v>79</v>
      </c>
    </row>
    <row r="53" spans="1:7" x14ac:dyDescent="0.3">
      <c r="A53" s="53">
        <v>44</v>
      </c>
      <c r="B53" s="53">
        <v>440049369</v>
      </c>
      <c r="C53" s="53" t="s">
        <v>104</v>
      </c>
      <c r="D53" s="53" t="s">
        <v>105</v>
      </c>
      <c r="E53" s="53" t="s">
        <v>32</v>
      </c>
      <c r="F53" s="53">
        <v>440001352</v>
      </c>
      <c r="G53" s="53" t="s">
        <v>59</v>
      </c>
    </row>
    <row r="54" spans="1:7" x14ac:dyDescent="0.3">
      <c r="A54" s="53">
        <v>44</v>
      </c>
      <c r="B54" s="53">
        <v>440049682</v>
      </c>
      <c r="C54" s="53" t="s">
        <v>106</v>
      </c>
      <c r="D54" s="53" t="s">
        <v>67</v>
      </c>
      <c r="E54" s="53" t="s">
        <v>27</v>
      </c>
      <c r="F54" s="53">
        <v>440001485</v>
      </c>
      <c r="G54" s="53" t="s">
        <v>63</v>
      </c>
    </row>
    <row r="55" spans="1:7" x14ac:dyDescent="0.3">
      <c r="A55" s="53">
        <v>44</v>
      </c>
      <c r="B55" s="53">
        <v>440049971</v>
      </c>
      <c r="C55" s="53" t="s">
        <v>107</v>
      </c>
      <c r="D55" s="53" t="s">
        <v>301</v>
      </c>
      <c r="E55" s="53" t="s">
        <v>27</v>
      </c>
      <c r="F55" s="53">
        <v>440041101</v>
      </c>
      <c r="G55" s="53" t="s">
        <v>81</v>
      </c>
    </row>
    <row r="56" spans="1:7" x14ac:dyDescent="0.3">
      <c r="A56" s="53">
        <v>44</v>
      </c>
      <c r="B56" s="53">
        <v>440050300</v>
      </c>
      <c r="C56" s="53" t="s">
        <v>108</v>
      </c>
      <c r="D56" s="53" t="s">
        <v>72</v>
      </c>
      <c r="E56" s="53" t="s">
        <v>32</v>
      </c>
      <c r="F56" s="53">
        <v>440000966</v>
      </c>
      <c r="G56" s="53" t="s">
        <v>79</v>
      </c>
    </row>
    <row r="57" spans="1:7" x14ac:dyDescent="0.3">
      <c r="A57" s="53">
        <v>44</v>
      </c>
      <c r="B57" s="53">
        <v>440050995</v>
      </c>
      <c r="C57" s="53" t="s">
        <v>291</v>
      </c>
      <c r="D57" s="53" t="s">
        <v>31</v>
      </c>
      <c r="E57" s="53" t="s">
        <v>27</v>
      </c>
      <c r="F57" s="53">
        <v>440018380</v>
      </c>
      <c r="G57" s="53" t="s">
        <v>36</v>
      </c>
    </row>
    <row r="58" spans="1:7" x14ac:dyDescent="0.3">
      <c r="A58" s="53">
        <v>44</v>
      </c>
      <c r="B58" s="53">
        <v>440052348</v>
      </c>
      <c r="C58" s="53" t="s">
        <v>110</v>
      </c>
      <c r="D58" s="53" t="s">
        <v>35</v>
      </c>
      <c r="E58" s="53" t="s">
        <v>27</v>
      </c>
      <c r="F58" s="53">
        <v>440018380</v>
      </c>
      <c r="G58" s="53" t="s">
        <v>36</v>
      </c>
    </row>
    <row r="59" spans="1:7" x14ac:dyDescent="0.3">
      <c r="A59" s="53">
        <v>44</v>
      </c>
      <c r="B59" s="53">
        <v>440052355</v>
      </c>
      <c r="C59" s="53" t="s">
        <v>292</v>
      </c>
      <c r="D59" s="53" t="s">
        <v>43</v>
      </c>
      <c r="E59" s="53" t="s">
        <v>27</v>
      </c>
      <c r="F59" s="53">
        <v>440018380</v>
      </c>
      <c r="G59" s="53" t="s">
        <v>36</v>
      </c>
    </row>
    <row r="60" spans="1:7" x14ac:dyDescent="0.3">
      <c r="A60" s="53">
        <v>44</v>
      </c>
      <c r="B60" s="53">
        <v>440055937</v>
      </c>
      <c r="C60" s="53" t="s">
        <v>299</v>
      </c>
      <c r="D60" s="53" t="s">
        <v>60</v>
      </c>
      <c r="E60" s="53" t="s">
        <v>27</v>
      </c>
      <c r="F60" s="53">
        <v>440018661</v>
      </c>
      <c r="G60" s="53" t="s">
        <v>28</v>
      </c>
    </row>
    <row r="61" spans="1:7" x14ac:dyDescent="0.3">
      <c r="A61" s="53">
        <v>44</v>
      </c>
      <c r="B61" s="53">
        <v>440056158</v>
      </c>
      <c r="C61" s="53" t="s">
        <v>302</v>
      </c>
      <c r="D61" s="53" t="s">
        <v>289</v>
      </c>
      <c r="E61" s="53" t="s">
        <v>32</v>
      </c>
      <c r="F61" s="53">
        <v>490020310</v>
      </c>
      <c r="G61" s="53" t="s">
        <v>303</v>
      </c>
    </row>
    <row r="62" spans="1:7" x14ac:dyDescent="0.3">
      <c r="A62" s="53">
        <v>49</v>
      </c>
      <c r="B62" s="53">
        <v>490000015</v>
      </c>
      <c r="C62" s="53" t="s">
        <v>111</v>
      </c>
      <c r="D62" s="53" t="s">
        <v>112</v>
      </c>
      <c r="E62" s="53" t="s">
        <v>27</v>
      </c>
      <c r="F62" s="53">
        <v>490535200</v>
      </c>
      <c r="G62" s="53" t="s">
        <v>113</v>
      </c>
    </row>
    <row r="63" spans="1:7" x14ac:dyDescent="0.3">
      <c r="A63" s="53">
        <v>49</v>
      </c>
      <c r="B63" s="53">
        <v>490000064</v>
      </c>
      <c r="C63" s="53" t="s">
        <v>114</v>
      </c>
      <c r="D63" s="53" t="s">
        <v>329</v>
      </c>
      <c r="E63" s="53" t="s">
        <v>27</v>
      </c>
      <c r="F63" s="53">
        <v>920718459</v>
      </c>
      <c r="G63" s="53" t="s">
        <v>115</v>
      </c>
    </row>
    <row r="64" spans="1:7" x14ac:dyDescent="0.3">
      <c r="A64" s="53">
        <v>49</v>
      </c>
      <c r="B64" s="53">
        <v>490000072</v>
      </c>
      <c r="C64" s="53" t="s">
        <v>311</v>
      </c>
      <c r="D64" s="53" t="s">
        <v>145</v>
      </c>
      <c r="E64" s="53" t="s">
        <v>27</v>
      </c>
      <c r="F64" s="53">
        <v>490020310</v>
      </c>
      <c r="G64" s="53" t="s">
        <v>303</v>
      </c>
    </row>
    <row r="65" spans="1:7" x14ac:dyDescent="0.3">
      <c r="A65" s="53">
        <v>49</v>
      </c>
      <c r="B65" s="53">
        <v>490000098</v>
      </c>
      <c r="C65" s="53" t="s">
        <v>116</v>
      </c>
      <c r="D65" s="53" t="s">
        <v>117</v>
      </c>
      <c r="E65" s="53" t="s">
        <v>286</v>
      </c>
      <c r="F65" s="53">
        <v>490535168</v>
      </c>
      <c r="G65" s="53" t="s">
        <v>316</v>
      </c>
    </row>
    <row r="66" spans="1:7" x14ac:dyDescent="0.3">
      <c r="A66" s="53">
        <v>49</v>
      </c>
      <c r="B66" s="53">
        <v>490000148</v>
      </c>
      <c r="C66" s="53" t="s">
        <v>118</v>
      </c>
      <c r="D66" s="53" t="s">
        <v>145</v>
      </c>
      <c r="E66" s="53" t="s">
        <v>32</v>
      </c>
      <c r="F66" s="53">
        <v>490534849</v>
      </c>
      <c r="G66" s="53" t="s">
        <v>315</v>
      </c>
    </row>
    <row r="67" spans="1:7" x14ac:dyDescent="0.3">
      <c r="A67" s="53">
        <v>49</v>
      </c>
      <c r="B67" s="53">
        <v>490000478</v>
      </c>
      <c r="C67" s="53" t="s">
        <v>119</v>
      </c>
      <c r="D67" s="53" t="s">
        <v>327</v>
      </c>
      <c r="E67" s="53" t="s">
        <v>27</v>
      </c>
      <c r="F67" s="53">
        <v>750721334</v>
      </c>
      <c r="G67" s="53" t="s">
        <v>328</v>
      </c>
    </row>
    <row r="68" spans="1:7" x14ac:dyDescent="0.3">
      <c r="A68" s="53">
        <v>49</v>
      </c>
      <c r="B68" s="53">
        <v>490000486</v>
      </c>
      <c r="C68" s="53" t="s">
        <v>120</v>
      </c>
      <c r="D68" s="53" t="s">
        <v>314</v>
      </c>
      <c r="E68" s="53" t="s">
        <v>27</v>
      </c>
      <c r="F68" s="53">
        <v>490534849</v>
      </c>
      <c r="G68" s="53" t="s">
        <v>315</v>
      </c>
    </row>
    <row r="69" spans="1:7" x14ac:dyDescent="0.3">
      <c r="A69" s="53">
        <v>49</v>
      </c>
      <c r="B69" s="53">
        <v>490000502</v>
      </c>
      <c r="C69" s="53" t="s">
        <v>122</v>
      </c>
      <c r="D69" s="53" t="s">
        <v>319</v>
      </c>
      <c r="E69" s="53" t="s">
        <v>27</v>
      </c>
      <c r="F69" s="53">
        <v>490535192</v>
      </c>
      <c r="G69" s="53" t="s">
        <v>123</v>
      </c>
    </row>
    <row r="70" spans="1:7" x14ac:dyDescent="0.3">
      <c r="A70" s="53">
        <v>49</v>
      </c>
      <c r="B70" s="53">
        <v>490000510</v>
      </c>
      <c r="C70" s="53" t="s">
        <v>124</v>
      </c>
      <c r="D70" s="53" t="s">
        <v>314</v>
      </c>
      <c r="E70" s="53" t="s">
        <v>27</v>
      </c>
      <c r="F70" s="53">
        <v>490535192</v>
      </c>
      <c r="G70" s="53" t="s">
        <v>123</v>
      </c>
    </row>
    <row r="71" spans="1:7" x14ac:dyDescent="0.3">
      <c r="A71" s="53">
        <v>49</v>
      </c>
      <c r="B71" s="53">
        <v>490000528</v>
      </c>
      <c r="C71" s="53" t="s">
        <v>125</v>
      </c>
      <c r="D71" s="53" t="s">
        <v>320</v>
      </c>
      <c r="E71" s="53" t="s">
        <v>27</v>
      </c>
      <c r="F71" s="53">
        <v>490535192</v>
      </c>
      <c r="G71" s="53" t="s">
        <v>123</v>
      </c>
    </row>
    <row r="72" spans="1:7" x14ac:dyDescent="0.3">
      <c r="A72" s="53">
        <v>49</v>
      </c>
      <c r="B72" s="53">
        <v>490000536</v>
      </c>
      <c r="C72" s="53" t="s">
        <v>126</v>
      </c>
      <c r="D72" s="53" t="s">
        <v>321</v>
      </c>
      <c r="E72" s="53" t="s">
        <v>27</v>
      </c>
      <c r="F72" s="53">
        <v>490535192</v>
      </c>
      <c r="G72" s="53" t="s">
        <v>123</v>
      </c>
    </row>
    <row r="73" spans="1:7" x14ac:dyDescent="0.3">
      <c r="A73" s="53">
        <v>49</v>
      </c>
      <c r="B73" s="53">
        <v>490000544</v>
      </c>
      <c r="C73" s="53" t="s">
        <v>127</v>
      </c>
      <c r="D73" s="53" t="s">
        <v>128</v>
      </c>
      <c r="E73" s="53" t="s">
        <v>27</v>
      </c>
      <c r="F73" s="53">
        <v>490536828</v>
      </c>
      <c r="G73" s="53" t="s">
        <v>129</v>
      </c>
    </row>
    <row r="74" spans="1:7" x14ac:dyDescent="0.3">
      <c r="A74" s="53">
        <v>49</v>
      </c>
      <c r="B74" s="53">
        <v>490000551</v>
      </c>
      <c r="C74" s="53" t="s">
        <v>130</v>
      </c>
      <c r="D74" s="53" t="s">
        <v>131</v>
      </c>
      <c r="E74" s="53" t="s">
        <v>51</v>
      </c>
      <c r="F74" s="53">
        <v>490535184</v>
      </c>
      <c r="G74" s="53" t="s">
        <v>317</v>
      </c>
    </row>
    <row r="75" spans="1:7" x14ac:dyDescent="0.3">
      <c r="A75" s="53">
        <v>49</v>
      </c>
      <c r="B75" s="53">
        <v>490000577</v>
      </c>
      <c r="C75" s="53" t="s">
        <v>132</v>
      </c>
      <c r="D75" s="53" t="s">
        <v>117</v>
      </c>
      <c r="E75" s="53" t="s">
        <v>32</v>
      </c>
      <c r="F75" s="53">
        <v>490536828</v>
      </c>
      <c r="G75" s="53" t="s">
        <v>129</v>
      </c>
    </row>
    <row r="76" spans="1:7" x14ac:dyDescent="0.3">
      <c r="A76" s="53">
        <v>49</v>
      </c>
      <c r="B76" s="53">
        <v>490000775</v>
      </c>
      <c r="C76" s="53" t="s">
        <v>133</v>
      </c>
      <c r="D76" s="53" t="s">
        <v>134</v>
      </c>
      <c r="E76" s="53" t="s">
        <v>27</v>
      </c>
      <c r="F76" s="53">
        <v>490535192</v>
      </c>
      <c r="G76" s="53" t="s">
        <v>123</v>
      </c>
    </row>
    <row r="77" spans="1:7" x14ac:dyDescent="0.3">
      <c r="A77" s="53">
        <v>49</v>
      </c>
      <c r="B77" s="53">
        <v>490000791</v>
      </c>
      <c r="C77" s="53" t="s">
        <v>135</v>
      </c>
      <c r="D77" s="53" t="s">
        <v>134</v>
      </c>
      <c r="E77" s="53" t="s">
        <v>27</v>
      </c>
      <c r="F77" s="53">
        <v>490535192</v>
      </c>
      <c r="G77" s="53" t="s">
        <v>123</v>
      </c>
    </row>
    <row r="78" spans="1:7" x14ac:dyDescent="0.3">
      <c r="A78" s="53">
        <v>49</v>
      </c>
      <c r="B78" s="53">
        <v>490000825</v>
      </c>
      <c r="C78" s="53" t="s">
        <v>324</v>
      </c>
      <c r="D78" s="53" t="s">
        <v>134</v>
      </c>
      <c r="E78" s="53" t="s">
        <v>32</v>
      </c>
      <c r="F78" s="53">
        <v>490536836</v>
      </c>
      <c r="G78" s="53" t="s">
        <v>325</v>
      </c>
    </row>
    <row r="79" spans="1:7" x14ac:dyDescent="0.3">
      <c r="A79" s="53">
        <v>49</v>
      </c>
      <c r="B79" s="53">
        <v>490002490</v>
      </c>
      <c r="C79" s="53" t="s">
        <v>136</v>
      </c>
      <c r="D79" s="53" t="s">
        <v>323</v>
      </c>
      <c r="E79" s="53" t="s">
        <v>27</v>
      </c>
      <c r="F79" s="53">
        <v>490535200</v>
      </c>
      <c r="G79" s="53" t="s">
        <v>113</v>
      </c>
    </row>
    <row r="80" spans="1:7" x14ac:dyDescent="0.3">
      <c r="A80" s="53">
        <v>49</v>
      </c>
      <c r="B80" s="53">
        <v>490002524</v>
      </c>
      <c r="C80" s="53" t="s">
        <v>137</v>
      </c>
      <c r="D80" s="53" t="s">
        <v>309</v>
      </c>
      <c r="E80" s="53" t="s">
        <v>294</v>
      </c>
      <c r="F80" s="53">
        <v>490015856</v>
      </c>
      <c r="G80" s="53" t="s">
        <v>138</v>
      </c>
    </row>
    <row r="81" spans="1:7" x14ac:dyDescent="0.3">
      <c r="A81" s="53">
        <v>49</v>
      </c>
      <c r="B81" s="53">
        <v>490002557</v>
      </c>
      <c r="C81" s="53" t="s">
        <v>139</v>
      </c>
      <c r="D81" s="53" t="s">
        <v>309</v>
      </c>
      <c r="E81" s="53" t="s">
        <v>27</v>
      </c>
      <c r="F81" s="53">
        <v>490535184</v>
      </c>
      <c r="G81" s="53" t="s">
        <v>317</v>
      </c>
    </row>
    <row r="82" spans="1:7" x14ac:dyDescent="0.3">
      <c r="A82" s="53">
        <v>49</v>
      </c>
      <c r="B82" s="53">
        <v>490002565</v>
      </c>
      <c r="C82" s="53" t="s">
        <v>140</v>
      </c>
      <c r="D82" s="53" t="s">
        <v>309</v>
      </c>
      <c r="E82" s="53" t="s">
        <v>27</v>
      </c>
      <c r="F82" s="53">
        <v>490535184</v>
      </c>
      <c r="G82" s="53" t="s">
        <v>317</v>
      </c>
    </row>
    <row r="83" spans="1:7" x14ac:dyDescent="0.3">
      <c r="A83" s="53">
        <v>49</v>
      </c>
      <c r="B83" s="53">
        <v>490008430</v>
      </c>
      <c r="C83" s="53" t="s">
        <v>141</v>
      </c>
      <c r="D83" s="53" t="s">
        <v>142</v>
      </c>
      <c r="E83" s="53" t="s">
        <v>294</v>
      </c>
      <c r="F83" s="53">
        <v>490535184</v>
      </c>
      <c r="G83" s="53" t="s">
        <v>317</v>
      </c>
    </row>
    <row r="84" spans="1:7" x14ac:dyDescent="0.3">
      <c r="A84" s="53">
        <v>49</v>
      </c>
      <c r="B84" s="53">
        <v>490015351</v>
      </c>
      <c r="C84" s="53" t="s">
        <v>326</v>
      </c>
      <c r="D84" s="53" t="s">
        <v>117</v>
      </c>
      <c r="E84" s="53" t="s">
        <v>32</v>
      </c>
      <c r="F84" s="53">
        <v>490536836</v>
      </c>
      <c r="G84" s="53" t="s">
        <v>325</v>
      </c>
    </row>
    <row r="85" spans="1:7" x14ac:dyDescent="0.3">
      <c r="A85" s="53">
        <v>49</v>
      </c>
      <c r="B85" s="53">
        <v>490015385</v>
      </c>
      <c r="C85" s="53" t="s">
        <v>143</v>
      </c>
      <c r="D85" s="53" t="s">
        <v>318</v>
      </c>
      <c r="E85" s="53" t="s">
        <v>27</v>
      </c>
      <c r="F85" s="53">
        <v>490535184</v>
      </c>
      <c r="G85" s="53" t="s">
        <v>317</v>
      </c>
    </row>
    <row r="86" spans="1:7" x14ac:dyDescent="0.3">
      <c r="A86" s="53">
        <v>49</v>
      </c>
      <c r="B86" s="53">
        <v>490017514</v>
      </c>
      <c r="C86" s="53" t="s">
        <v>144</v>
      </c>
      <c r="D86" s="53" t="s">
        <v>121</v>
      </c>
      <c r="E86" s="53" t="s">
        <v>32</v>
      </c>
      <c r="F86" s="53">
        <v>490536828</v>
      </c>
      <c r="G86" s="53" t="s">
        <v>129</v>
      </c>
    </row>
    <row r="87" spans="1:7" x14ac:dyDescent="0.3">
      <c r="A87" s="53">
        <v>49</v>
      </c>
      <c r="B87" s="53">
        <v>490020237</v>
      </c>
      <c r="C87" s="53" t="s">
        <v>312</v>
      </c>
      <c r="D87" s="53" t="s">
        <v>313</v>
      </c>
      <c r="E87" s="53" t="s">
        <v>27</v>
      </c>
      <c r="F87" s="53">
        <v>490020310</v>
      </c>
      <c r="G87" s="53" t="s">
        <v>303</v>
      </c>
    </row>
    <row r="88" spans="1:7" x14ac:dyDescent="0.3">
      <c r="A88" s="53">
        <v>49</v>
      </c>
      <c r="B88" s="53">
        <v>490020336</v>
      </c>
      <c r="C88" s="53" t="s">
        <v>310</v>
      </c>
      <c r="D88" s="53" t="s">
        <v>121</v>
      </c>
      <c r="E88" s="53" t="s">
        <v>294</v>
      </c>
      <c r="F88" s="53">
        <v>490015856</v>
      </c>
      <c r="G88" s="53" t="s">
        <v>138</v>
      </c>
    </row>
    <row r="89" spans="1:7" x14ac:dyDescent="0.3">
      <c r="A89" s="53">
        <v>49</v>
      </c>
      <c r="B89" s="53">
        <v>490525011</v>
      </c>
      <c r="C89" s="53" t="s">
        <v>146</v>
      </c>
      <c r="D89" s="53" t="s">
        <v>117</v>
      </c>
      <c r="E89" s="53" t="s">
        <v>282</v>
      </c>
      <c r="F89" s="53">
        <v>490535168</v>
      </c>
      <c r="G89" s="53" t="s">
        <v>316</v>
      </c>
    </row>
    <row r="90" spans="1:7" x14ac:dyDescent="0.3">
      <c r="A90" s="53">
        <v>49</v>
      </c>
      <c r="B90" s="53">
        <v>490525029</v>
      </c>
      <c r="C90" s="53" t="s">
        <v>147</v>
      </c>
      <c r="D90" s="53" t="s">
        <v>307</v>
      </c>
      <c r="E90" s="53" t="s">
        <v>27</v>
      </c>
      <c r="F90" s="53">
        <v>490003563</v>
      </c>
      <c r="G90" s="53" t="s">
        <v>308</v>
      </c>
    </row>
    <row r="91" spans="1:7" x14ac:dyDescent="0.3">
      <c r="A91" s="53">
        <v>49</v>
      </c>
      <c r="B91" s="53">
        <v>490542974</v>
      </c>
      <c r="C91" s="53" t="s">
        <v>148</v>
      </c>
      <c r="D91" s="53" t="s">
        <v>309</v>
      </c>
      <c r="E91" s="53" t="s">
        <v>51</v>
      </c>
      <c r="F91" s="53">
        <v>490535184</v>
      </c>
      <c r="G91" s="53" t="s">
        <v>317</v>
      </c>
    </row>
    <row r="92" spans="1:7" x14ac:dyDescent="0.3">
      <c r="A92" s="53">
        <v>49</v>
      </c>
      <c r="B92" s="53">
        <v>490543154</v>
      </c>
      <c r="C92" s="53" t="s">
        <v>122</v>
      </c>
      <c r="D92" s="53" t="s">
        <v>322</v>
      </c>
      <c r="E92" s="53" t="s">
        <v>27</v>
      </c>
      <c r="F92" s="53">
        <v>490535192</v>
      </c>
      <c r="G92" s="53" t="s">
        <v>123</v>
      </c>
    </row>
    <row r="93" spans="1:7" x14ac:dyDescent="0.3">
      <c r="A93" s="53">
        <v>53</v>
      </c>
      <c r="B93" s="53">
        <v>530000199</v>
      </c>
      <c r="C93" s="53" t="s">
        <v>149</v>
      </c>
      <c r="D93" s="53" t="s">
        <v>330</v>
      </c>
      <c r="E93" s="53" t="s">
        <v>27</v>
      </c>
      <c r="F93" s="53">
        <v>530031434</v>
      </c>
      <c r="G93" s="53" t="s">
        <v>151</v>
      </c>
    </row>
    <row r="94" spans="1:7" x14ac:dyDescent="0.3">
      <c r="A94" s="53">
        <v>53</v>
      </c>
      <c r="B94" s="53">
        <v>530000215</v>
      </c>
      <c r="C94" s="53" t="s">
        <v>152</v>
      </c>
      <c r="D94" s="53" t="s">
        <v>153</v>
      </c>
      <c r="E94" s="53" t="s">
        <v>32</v>
      </c>
      <c r="F94" s="53">
        <v>530000256</v>
      </c>
      <c r="G94" s="53" t="s">
        <v>154</v>
      </c>
    </row>
    <row r="95" spans="1:7" x14ac:dyDescent="0.3">
      <c r="A95" s="53">
        <v>53</v>
      </c>
      <c r="B95" s="53">
        <v>530002070</v>
      </c>
      <c r="C95" s="53" t="s">
        <v>155</v>
      </c>
      <c r="D95" s="53" t="s">
        <v>156</v>
      </c>
      <c r="E95" s="53" t="s">
        <v>27</v>
      </c>
      <c r="F95" s="53">
        <v>530033000</v>
      </c>
      <c r="G95" s="53" t="s">
        <v>157</v>
      </c>
    </row>
    <row r="96" spans="1:7" x14ac:dyDescent="0.3">
      <c r="A96" s="53">
        <v>53</v>
      </c>
      <c r="B96" s="53">
        <v>530002658</v>
      </c>
      <c r="C96" s="53" t="s">
        <v>158</v>
      </c>
      <c r="D96" s="53" t="s">
        <v>150</v>
      </c>
      <c r="E96" s="53" t="s">
        <v>32</v>
      </c>
      <c r="F96" s="53">
        <v>530000256</v>
      </c>
      <c r="G96" s="53" t="s">
        <v>154</v>
      </c>
    </row>
    <row r="97" spans="1:7" x14ac:dyDescent="0.3">
      <c r="A97" s="53">
        <v>53</v>
      </c>
      <c r="B97" s="53">
        <v>530005917</v>
      </c>
      <c r="C97" s="53" t="s">
        <v>159</v>
      </c>
      <c r="D97" s="53" t="s">
        <v>150</v>
      </c>
      <c r="E97" s="53" t="s">
        <v>27</v>
      </c>
      <c r="F97" s="53">
        <v>530031434</v>
      </c>
      <c r="G97" s="53" t="s">
        <v>151</v>
      </c>
    </row>
    <row r="98" spans="1:7" x14ac:dyDescent="0.3">
      <c r="A98" s="53">
        <v>53</v>
      </c>
      <c r="B98" s="53">
        <v>530007301</v>
      </c>
      <c r="C98" s="53" t="s">
        <v>160</v>
      </c>
      <c r="D98" s="53" t="s">
        <v>150</v>
      </c>
      <c r="E98" s="53" t="s">
        <v>51</v>
      </c>
      <c r="F98" s="53">
        <v>750719239</v>
      </c>
      <c r="G98" s="53" t="s">
        <v>304</v>
      </c>
    </row>
    <row r="99" spans="1:7" x14ac:dyDescent="0.3">
      <c r="A99" s="53">
        <v>53</v>
      </c>
      <c r="B99" s="53">
        <v>530029149</v>
      </c>
      <c r="C99" s="53" t="s">
        <v>161</v>
      </c>
      <c r="D99" s="53" t="s">
        <v>331</v>
      </c>
      <c r="E99" s="53" t="s">
        <v>27</v>
      </c>
      <c r="F99" s="53">
        <v>530031434</v>
      </c>
      <c r="G99" s="53" t="s">
        <v>151</v>
      </c>
    </row>
    <row r="100" spans="1:7" x14ac:dyDescent="0.3">
      <c r="A100" s="53">
        <v>53</v>
      </c>
      <c r="B100" s="53">
        <v>530032432</v>
      </c>
      <c r="C100" s="53" t="s">
        <v>332</v>
      </c>
      <c r="D100" s="53" t="s">
        <v>150</v>
      </c>
      <c r="E100" s="53" t="s">
        <v>27</v>
      </c>
      <c r="F100" s="53">
        <v>530031434</v>
      </c>
      <c r="G100" s="53" t="s">
        <v>151</v>
      </c>
    </row>
    <row r="101" spans="1:7" x14ac:dyDescent="0.3">
      <c r="A101" s="53">
        <v>53</v>
      </c>
      <c r="B101" s="53">
        <v>530033406</v>
      </c>
      <c r="C101" s="53" t="s">
        <v>333</v>
      </c>
      <c r="D101" s="53" t="s">
        <v>150</v>
      </c>
      <c r="E101" s="53" t="s">
        <v>294</v>
      </c>
      <c r="F101" s="53">
        <v>750719239</v>
      </c>
      <c r="G101" s="53" t="s">
        <v>304</v>
      </c>
    </row>
    <row r="102" spans="1:7" x14ac:dyDescent="0.3">
      <c r="A102" s="53">
        <v>72</v>
      </c>
      <c r="B102" s="53">
        <v>720000280</v>
      </c>
      <c r="C102" s="53" t="s">
        <v>164</v>
      </c>
      <c r="D102" s="53" t="s">
        <v>344</v>
      </c>
      <c r="E102" s="53" t="s">
        <v>27</v>
      </c>
      <c r="F102" s="53">
        <v>720009562</v>
      </c>
      <c r="G102" s="53" t="s">
        <v>165</v>
      </c>
    </row>
    <row r="103" spans="1:7" x14ac:dyDescent="0.3">
      <c r="A103" s="53">
        <v>72</v>
      </c>
      <c r="B103" s="53">
        <v>720000298</v>
      </c>
      <c r="C103" s="53" t="s">
        <v>166</v>
      </c>
      <c r="D103" s="53" t="s">
        <v>163</v>
      </c>
      <c r="E103" s="53" t="s">
        <v>27</v>
      </c>
      <c r="F103" s="53">
        <v>720009562</v>
      </c>
      <c r="G103" s="53" t="s">
        <v>165</v>
      </c>
    </row>
    <row r="104" spans="1:7" x14ac:dyDescent="0.3">
      <c r="A104" s="53">
        <v>72</v>
      </c>
      <c r="B104" s="53">
        <v>720000322</v>
      </c>
      <c r="C104" s="53" t="s">
        <v>167</v>
      </c>
      <c r="D104" s="53" t="s">
        <v>340</v>
      </c>
      <c r="E104" s="53" t="s">
        <v>27</v>
      </c>
      <c r="F104" s="53">
        <v>720008762</v>
      </c>
      <c r="G104" s="53" t="s">
        <v>162</v>
      </c>
    </row>
    <row r="105" spans="1:7" x14ac:dyDescent="0.3">
      <c r="A105" s="53">
        <v>72</v>
      </c>
      <c r="B105" s="53">
        <v>720000330</v>
      </c>
      <c r="C105" s="53" t="s">
        <v>168</v>
      </c>
      <c r="D105" s="53" t="s">
        <v>345</v>
      </c>
      <c r="E105" s="53" t="s">
        <v>27</v>
      </c>
      <c r="F105" s="53">
        <v>720009562</v>
      </c>
      <c r="G105" s="53" t="s">
        <v>165</v>
      </c>
    </row>
    <row r="106" spans="1:7" x14ac:dyDescent="0.3">
      <c r="A106" s="53">
        <v>72</v>
      </c>
      <c r="B106" s="53">
        <v>720000355</v>
      </c>
      <c r="C106" s="53" t="s">
        <v>336</v>
      </c>
      <c r="D106" s="53" t="s">
        <v>169</v>
      </c>
      <c r="E106" s="53" t="s">
        <v>32</v>
      </c>
      <c r="F106" s="53">
        <v>720007418</v>
      </c>
      <c r="G106" s="53" t="s">
        <v>170</v>
      </c>
    </row>
    <row r="107" spans="1:7" x14ac:dyDescent="0.3">
      <c r="A107" s="53">
        <v>72</v>
      </c>
      <c r="B107" s="53">
        <v>720000371</v>
      </c>
      <c r="C107" s="53" t="s">
        <v>171</v>
      </c>
      <c r="D107" s="53" t="s">
        <v>341</v>
      </c>
      <c r="E107" s="53" t="s">
        <v>51</v>
      </c>
      <c r="F107" s="53">
        <v>720008770</v>
      </c>
      <c r="G107" s="53" t="s">
        <v>342</v>
      </c>
    </row>
    <row r="108" spans="1:7" x14ac:dyDescent="0.3">
      <c r="A108" s="53">
        <v>72</v>
      </c>
      <c r="B108" s="53">
        <v>720000421</v>
      </c>
      <c r="C108" s="53" t="s">
        <v>172</v>
      </c>
      <c r="D108" s="53" t="s">
        <v>339</v>
      </c>
      <c r="E108" s="53" t="s">
        <v>27</v>
      </c>
      <c r="F108" s="53">
        <v>720008390</v>
      </c>
      <c r="G108" s="53" t="s">
        <v>173</v>
      </c>
    </row>
    <row r="109" spans="1:7" x14ac:dyDescent="0.3">
      <c r="A109" s="53">
        <v>72</v>
      </c>
      <c r="B109" s="53">
        <v>720002013</v>
      </c>
      <c r="C109" s="53" t="s">
        <v>343</v>
      </c>
      <c r="D109" s="53" t="s">
        <v>174</v>
      </c>
      <c r="E109" s="53" t="s">
        <v>27</v>
      </c>
      <c r="F109" s="53">
        <v>720008804</v>
      </c>
      <c r="G109" s="53" t="s">
        <v>175</v>
      </c>
    </row>
    <row r="110" spans="1:7" x14ac:dyDescent="0.3">
      <c r="A110" s="53">
        <v>72</v>
      </c>
      <c r="B110" s="53">
        <v>720007129</v>
      </c>
      <c r="C110" s="53" t="s">
        <v>334</v>
      </c>
      <c r="D110" s="53" t="s">
        <v>335</v>
      </c>
      <c r="E110" s="53" t="s">
        <v>27</v>
      </c>
      <c r="F110" s="53">
        <v>490020310</v>
      </c>
      <c r="G110" s="53" t="s">
        <v>303</v>
      </c>
    </row>
    <row r="111" spans="1:7" x14ac:dyDescent="0.3">
      <c r="A111" s="53">
        <v>72</v>
      </c>
      <c r="B111" s="53">
        <v>720012574</v>
      </c>
      <c r="C111" s="53" t="s">
        <v>176</v>
      </c>
      <c r="D111" s="53" t="s">
        <v>163</v>
      </c>
      <c r="E111" s="53" t="s">
        <v>294</v>
      </c>
      <c r="F111" s="53">
        <v>720009562</v>
      </c>
      <c r="G111" s="53" t="s">
        <v>165</v>
      </c>
    </row>
    <row r="112" spans="1:7" x14ac:dyDescent="0.3">
      <c r="A112" s="53">
        <v>72</v>
      </c>
      <c r="B112" s="53">
        <v>720018399</v>
      </c>
      <c r="C112" s="53" t="s">
        <v>337</v>
      </c>
      <c r="D112" s="53" t="s">
        <v>338</v>
      </c>
      <c r="E112" s="53" t="s">
        <v>32</v>
      </c>
      <c r="F112" s="53">
        <v>720007418</v>
      </c>
      <c r="G112" s="53" t="s">
        <v>170</v>
      </c>
    </row>
    <row r="113" spans="1:7" x14ac:dyDescent="0.3">
      <c r="A113" s="53">
        <v>72</v>
      </c>
      <c r="B113" s="53">
        <v>720021286</v>
      </c>
      <c r="C113" s="53" t="s">
        <v>346</v>
      </c>
      <c r="D113" s="53" t="s">
        <v>347</v>
      </c>
      <c r="E113" s="53" t="s">
        <v>27</v>
      </c>
      <c r="F113" s="53">
        <v>720009562</v>
      </c>
      <c r="G113" s="53" t="s">
        <v>165</v>
      </c>
    </row>
    <row r="114" spans="1:7" x14ac:dyDescent="0.3">
      <c r="A114" s="53">
        <v>85</v>
      </c>
      <c r="B114" s="53">
        <v>850000159</v>
      </c>
      <c r="C114" s="53" t="s">
        <v>357</v>
      </c>
      <c r="D114" s="53" t="s">
        <v>358</v>
      </c>
      <c r="E114" s="53" t="s">
        <v>27</v>
      </c>
      <c r="F114" s="53">
        <v>850020413</v>
      </c>
      <c r="G114" s="53" t="s">
        <v>109</v>
      </c>
    </row>
    <row r="115" spans="1:7" x14ac:dyDescent="0.3">
      <c r="A115" s="53">
        <v>85</v>
      </c>
      <c r="B115" s="53">
        <v>850000167</v>
      </c>
      <c r="C115" s="53" t="s">
        <v>359</v>
      </c>
      <c r="D115" s="53" t="s">
        <v>186</v>
      </c>
      <c r="E115" s="53" t="s">
        <v>27</v>
      </c>
      <c r="F115" s="53">
        <v>850020413</v>
      </c>
      <c r="G115" s="53" t="s">
        <v>109</v>
      </c>
    </row>
    <row r="116" spans="1:7" x14ac:dyDescent="0.3">
      <c r="A116" s="53">
        <v>85</v>
      </c>
      <c r="B116" s="53">
        <v>850000217</v>
      </c>
      <c r="C116" s="53" t="s">
        <v>177</v>
      </c>
      <c r="D116" s="53" t="s">
        <v>352</v>
      </c>
      <c r="E116" s="53" t="s">
        <v>27</v>
      </c>
      <c r="F116" s="53">
        <v>850012436</v>
      </c>
      <c r="G116" s="53" t="s">
        <v>353</v>
      </c>
    </row>
    <row r="117" spans="1:7" x14ac:dyDescent="0.3">
      <c r="A117" s="53">
        <v>85</v>
      </c>
      <c r="B117" s="53">
        <v>850000332</v>
      </c>
      <c r="C117" s="53" t="s">
        <v>348</v>
      </c>
      <c r="D117" s="53" t="s">
        <v>186</v>
      </c>
      <c r="E117" s="53" t="s">
        <v>32</v>
      </c>
      <c r="F117" s="53">
        <v>440042844</v>
      </c>
      <c r="G117" s="53" t="s">
        <v>95</v>
      </c>
    </row>
    <row r="118" spans="1:7" x14ac:dyDescent="0.3">
      <c r="A118" s="53">
        <v>85</v>
      </c>
      <c r="B118" s="53">
        <v>850003617</v>
      </c>
      <c r="C118" s="53" t="s">
        <v>178</v>
      </c>
      <c r="D118" s="53" t="s">
        <v>189</v>
      </c>
      <c r="E118" s="53" t="s">
        <v>27</v>
      </c>
      <c r="F118" s="53">
        <v>850012436</v>
      </c>
      <c r="G118" s="53" t="s">
        <v>353</v>
      </c>
    </row>
    <row r="119" spans="1:7" x14ac:dyDescent="0.3">
      <c r="A119" s="53">
        <v>85</v>
      </c>
      <c r="B119" s="53">
        <v>850003625</v>
      </c>
      <c r="C119" s="53" t="s">
        <v>179</v>
      </c>
      <c r="D119" s="53" t="s">
        <v>180</v>
      </c>
      <c r="E119" s="53" t="s">
        <v>27</v>
      </c>
      <c r="F119" s="53">
        <v>850012436</v>
      </c>
      <c r="G119" s="53" t="s">
        <v>353</v>
      </c>
    </row>
    <row r="120" spans="1:7" x14ac:dyDescent="0.3">
      <c r="A120" s="53">
        <v>85</v>
      </c>
      <c r="B120" s="53">
        <v>850003633</v>
      </c>
      <c r="C120" s="53" t="s">
        <v>181</v>
      </c>
      <c r="D120" s="53" t="s">
        <v>354</v>
      </c>
      <c r="E120" s="53" t="s">
        <v>27</v>
      </c>
      <c r="F120" s="53">
        <v>850012436</v>
      </c>
      <c r="G120" s="53" t="s">
        <v>353</v>
      </c>
    </row>
    <row r="121" spans="1:7" x14ac:dyDescent="0.3">
      <c r="A121" s="53">
        <v>85</v>
      </c>
      <c r="B121" s="53">
        <v>850003641</v>
      </c>
      <c r="C121" s="53" t="s">
        <v>355</v>
      </c>
      <c r="D121" s="53" t="s">
        <v>356</v>
      </c>
      <c r="E121" s="53" t="s">
        <v>27</v>
      </c>
      <c r="F121" s="53">
        <v>850012436</v>
      </c>
      <c r="G121" s="53" t="s">
        <v>353</v>
      </c>
    </row>
    <row r="122" spans="1:7" x14ac:dyDescent="0.3">
      <c r="A122" s="53">
        <v>85</v>
      </c>
      <c r="B122" s="53">
        <v>850008707</v>
      </c>
      <c r="C122" s="53" t="s">
        <v>182</v>
      </c>
      <c r="D122" s="53" t="s">
        <v>189</v>
      </c>
      <c r="E122" s="53" t="s">
        <v>27</v>
      </c>
      <c r="F122" s="53">
        <v>850012436</v>
      </c>
      <c r="G122" s="53" t="s">
        <v>353</v>
      </c>
    </row>
    <row r="123" spans="1:7" x14ac:dyDescent="0.3">
      <c r="A123" s="53">
        <v>85</v>
      </c>
      <c r="B123" s="53">
        <v>850016734</v>
      </c>
      <c r="C123" s="53" t="s">
        <v>185</v>
      </c>
      <c r="D123" s="53" t="s">
        <v>183</v>
      </c>
      <c r="E123" s="53" t="s">
        <v>27</v>
      </c>
      <c r="F123" s="53">
        <v>850012436</v>
      </c>
      <c r="G123" s="53" t="s">
        <v>353</v>
      </c>
    </row>
    <row r="124" spans="1:7" x14ac:dyDescent="0.3">
      <c r="A124" s="53">
        <v>85</v>
      </c>
      <c r="B124" s="53">
        <v>850019696</v>
      </c>
      <c r="C124" s="53" t="s">
        <v>350</v>
      </c>
      <c r="D124" s="53" t="s">
        <v>351</v>
      </c>
      <c r="E124" s="53" t="s">
        <v>32</v>
      </c>
      <c r="F124" s="53">
        <v>590799730</v>
      </c>
      <c r="G124" s="53" t="s">
        <v>187</v>
      </c>
    </row>
    <row r="125" spans="1:7" x14ac:dyDescent="0.3">
      <c r="A125" s="53">
        <v>85</v>
      </c>
      <c r="B125" s="53">
        <v>850025198</v>
      </c>
      <c r="C125" s="53" t="s">
        <v>188</v>
      </c>
      <c r="D125" s="53" t="s">
        <v>186</v>
      </c>
      <c r="E125" s="53" t="s">
        <v>51</v>
      </c>
      <c r="F125" s="53">
        <v>850012436</v>
      </c>
      <c r="G125" s="53" t="s">
        <v>353</v>
      </c>
    </row>
    <row r="126" spans="1:7" x14ac:dyDescent="0.3">
      <c r="A126" s="53">
        <v>85</v>
      </c>
      <c r="B126" s="53">
        <v>850027251</v>
      </c>
      <c r="C126" s="53" t="s">
        <v>190</v>
      </c>
      <c r="D126" s="53" t="s">
        <v>184</v>
      </c>
      <c r="E126" s="53" t="s">
        <v>27</v>
      </c>
      <c r="F126" s="53">
        <v>850020413</v>
      </c>
      <c r="G126" s="53" t="s">
        <v>109</v>
      </c>
    </row>
    <row r="127" spans="1:7" x14ac:dyDescent="0.3">
      <c r="A127" s="53">
        <v>85</v>
      </c>
      <c r="B127" s="53">
        <v>850027855</v>
      </c>
      <c r="C127" s="53" t="s">
        <v>349</v>
      </c>
      <c r="D127" s="53" t="s">
        <v>180</v>
      </c>
      <c r="E127" s="53" t="s">
        <v>32</v>
      </c>
      <c r="F127" s="53">
        <v>440042844</v>
      </c>
      <c r="G127" s="53" t="s">
        <v>95</v>
      </c>
    </row>
  </sheetData>
  <sheetProtection algorithmName="SHA-512" hashValue="hncrfNO9k/KZtjlmzJf3I0HyTurHak6E84bVBsZyQJQiLpJe6iL/YWDAKa9Z0oiunftx6DZ6NFtfVBO0ZGtcwQ==" saltValue="rN0tCC1BMHZFO4fLvy0WjQ==" spinCount="100000" sheet="1" objects="1" scenarios="1" sort="0" autoFilter="0" pivotTables="0"/>
  <autoFilter ref="A5:G127"/>
  <sortState ref="A6:G127">
    <sortCondition ref="B6:B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18"/>
  <sheetViews>
    <sheetView workbookViewId="0">
      <selection activeCell="B2" sqref="B2"/>
    </sheetView>
  </sheetViews>
  <sheetFormatPr baseColWidth="10" defaultRowHeight="14.4" x14ac:dyDescent="0.3"/>
  <cols>
    <col min="1" max="1" width="21.44140625" bestFit="1" customWidth="1"/>
    <col min="2" max="2" width="12.109375" bestFit="1" customWidth="1"/>
  </cols>
  <sheetData>
    <row r="1" spans="1:2" x14ac:dyDescent="0.3">
      <c r="A1" s="1" t="s">
        <v>198</v>
      </c>
      <c r="B1" s="1" t="s">
        <v>202</v>
      </c>
    </row>
    <row r="2" spans="1:2" x14ac:dyDescent="0.3">
      <c r="A2" t="s">
        <v>199</v>
      </c>
      <c r="B2" t="s">
        <v>71</v>
      </c>
    </row>
    <row r="3" spans="1:2" x14ac:dyDescent="0.3">
      <c r="A3" t="s">
        <v>200</v>
      </c>
      <c r="B3" t="s">
        <v>84</v>
      </c>
    </row>
    <row r="4" spans="1:2" x14ac:dyDescent="0.3">
      <c r="A4" t="s">
        <v>201</v>
      </c>
      <c r="B4" t="s">
        <v>203</v>
      </c>
    </row>
    <row r="5" spans="1:2" x14ac:dyDescent="0.3">
      <c r="A5" t="s">
        <v>233</v>
      </c>
      <c r="B5" t="s">
        <v>204</v>
      </c>
    </row>
    <row r="6" spans="1:2" x14ac:dyDescent="0.3">
      <c r="B6" t="s">
        <v>205</v>
      </c>
    </row>
    <row r="7" spans="1:2" x14ac:dyDescent="0.3">
      <c r="B7" t="s">
        <v>51</v>
      </c>
    </row>
    <row r="8" spans="1:2" x14ac:dyDescent="0.3">
      <c r="B8" t="s">
        <v>27</v>
      </c>
    </row>
    <row r="9" spans="1:2" x14ac:dyDescent="0.3">
      <c r="B9" t="s">
        <v>32</v>
      </c>
    </row>
    <row r="10" spans="1:2" x14ac:dyDescent="0.3">
      <c r="B10" t="s">
        <v>75</v>
      </c>
    </row>
    <row r="11" spans="1:2" x14ac:dyDescent="0.3">
      <c r="B11" t="s">
        <v>206</v>
      </c>
    </row>
    <row r="12" spans="1:2" x14ac:dyDescent="0.3">
      <c r="B12" t="s">
        <v>207</v>
      </c>
    </row>
    <row r="13" spans="1:2" x14ac:dyDescent="0.3">
      <c r="B13" t="s">
        <v>208</v>
      </c>
    </row>
    <row r="14" spans="1:2" x14ac:dyDescent="0.3">
      <c r="B14" t="s">
        <v>61</v>
      </c>
    </row>
    <row r="15" spans="1:2" x14ac:dyDescent="0.3">
      <c r="B15" t="s">
        <v>80</v>
      </c>
    </row>
    <row r="16" spans="1:2" x14ac:dyDescent="0.3">
      <c r="B16" t="s">
        <v>88</v>
      </c>
    </row>
    <row r="17" spans="2:2" x14ac:dyDescent="0.3">
      <c r="B17" t="s">
        <v>209</v>
      </c>
    </row>
    <row r="18" spans="2:2" x14ac:dyDescent="0.3">
      <c r="B18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Accueil</vt:lpstr>
      <vt:lpstr>DONNEES_A_RENSEIGNER</vt:lpstr>
      <vt:lpstr>Liste_régionale_ESMS</vt:lpstr>
      <vt:lpstr>Liste_déroulante</vt:lpstr>
      <vt:lpstr>DONNEES_A_RENSEIGNER!Impression_des_titres</vt:lpstr>
      <vt:lpstr>Accueil!Zone_d_impression</vt:lpstr>
      <vt:lpstr>DONNEES_A_RENSEIGNER!Zone_d_impression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MAGOAROU Anne-Cécile</dc:creator>
  <cp:lastModifiedBy>MAGOAROU, Anne-Cécile</cp:lastModifiedBy>
  <cp:lastPrinted>2021-03-26T08:27:14Z</cp:lastPrinted>
  <dcterms:created xsi:type="dcterms:W3CDTF">2020-02-27T09:46:44Z</dcterms:created>
  <dcterms:modified xsi:type="dcterms:W3CDTF">2021-06-03T10:05:13Z</dcterms:modified>
</cp:coreProperties>
</file>