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omments8.xml" ContentType="application/vnd.openxmlformats-officedocument.spreadsheetml.comments+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codeName="ThisWorkbook" defaultThemeVersion="124226"/>
  <mc:AlternateContent xmlns:mc="http://schemas.openxmlformats.org/markup-compatibility/2006">
    <mc:Choice Requires="x15">
      <x15ac:absPath xmlns:x15ac="http://schemas.microsoft.com/office/spreadsheetml/2010/11/ac" url="F:\DOS\INV\PUBLIC\SUIVI ENVELOPPES\PAI\2025\1_Lancement\fichier demande subvention EXCEL\"/>
    </mc:Choice>
  </mc:AlternateContent>
  <xr:revisionPtr revIDLastSave="0" documentId="13_ncr:1_{CF9CC35B-B28B-42E5-A2F2-AFEFFA14D9ED}" xr6:coauthVersionLast="47" xr6:coauthVersionMax="47" xr10:uidLastSave="{00000000-0000-0000-0000-000000000000}"/>
  <workbookProtection workbookAlgorithmName="SHA-512" workbookHashValue="+8++fK5NjW0mWnQf8rG479DQoIB7QK78MDwoQ5oOMTJa67IldGzAzCDa/14i9n7JILKXnjfvMvDmucsdmH0ybQ==" workbookSaltValue="ZKlPSY2iEg+1b8K9cYFo/g==" workbookSpinCount="100000" lockStructure="1"/>
  <bookViews>
    <workbookView showSheetTabs="0" xWindow="-120" yWindow="-120" windowWidth="29040" windowHeight="15840" tabRatio="897" firstSheet="1" activeTab="1" xr2:uid="{00000000-000D-0000-FFFF-FFFF00000000}"/>
  </bookViews>
  <sheets>
    <sheet name="listes" sheetId="1" state="hidden" r:id="rId1"/>
    <sheet name="0_Accueil" sheetId="7" r:id="rId2"/>
    <sheet name="A_Eligibilité" sheetId="8" r:id="rId3"/>
    <sheet name="B_Bonus" sheetId="9" r:id="rId4"/>
    <sheet name="C_Pièces" sheetId="10" r:id="rId5"/>
    <sheet name="1_Présentation" sheetId="11" r:id="rId6"/>
    <sheet name="2_Identité" sheetId="12" r:id="rId7"/>
    <sheet name="3_Offre" sheetId="13" r:id="rId8"/>
    <sheet name="3a_UHR" sheetId="15" r:id="rId9"/>
    <sheet name="4_DescriptionTechnique" sheetId="16" r:id="rId10"/>
    <sheet name="5_CapacitaireEtSurfaces" sheetId="17" r:id="rId11"/>
    <sheet name="6_Coûts" sheetId="18" r:id="rId12"/>
    <sheet name="6a_CléRépartition" sheetId="19" r:id="rId13"/>
    <sheet name="7_Financement" sheetId="20" r:id="rId14"/>
    <sheet name="8_Attestation" sheetId="21" r:id="rId15"/>
    <sheet name="9_Récap" sheetId="22" r:id="rId16"/>
  </sheets>
  <definedNames>
    <definedName name="_xlnm.Print_Titles" localSheetId="5">'1_Présentation'!$1:$2</definedName>
    <definedName name="_xlnm.Print_Titles" localSheetId="6">'2_Identité'!$1:$2</definedName>
    <definedName name="_xlnm.Print_Titles" localSheetId="7">'3_Offre'!$1:$2</definedName>
    <definedName name="_xlnm.Print_Titles" localSheetId="8">'3a_UHR'!$1:$2</definedName>
    <definedName name="_xlnm.Print_Titles" localSheetId="9">'4_DescriptionTechnique'!$1:$2</definedName>
    <definedName name="_xlnm.Print_Titles" localSheetId="10">'5_CapacitaireEtSurfaces'!$1:$2</definedName>
    <definedName name="_xlnm.Print_Titles" localSheetId="11">'6_Coûts'!$1:$2</definedName>
    <definedName name="_xlnm.Print_Titles" localSheetId="12">'6a_CléRépartition'!$1:$2</definedName>
    <definedName name="_xlnm.Print_Titles" localSheetId="13">'7_Financement'!$1:$2</definedName>
    <definedName name="_xlnm.Print_Titles" localSheetId="14">'8_Attestation'!$1:$2</definedName>
    <definedName name="_xlnm.Print_Titles" localSheetId="15">'9_Récap'!$1:$2</definedName>
    <definedName name="wrn.Budget." hidden="1">{#N/A,#N/A,TRUE,"BCB1";#N/A,#N/A,TRUE,"BCB2";#N/A,#N/A,TRUE,"RECAP";#N/A,#N/A,TRUE,"BCP1-BCP2";#N/A,#N/A,TRUE,"Charges"}</definedName>
    <definedName name="Z_4F086A74_5B38_4260_ADA5_6DF5C2FBAB93_.wvu.Cols" localSheetId="1" hidden="1">'0_Accueil'!$K:$XFD</definedName>
    <definedName name="Z_4F086A74_5B38_4260_ADA5_6DF5C2FBAB93_.wvu.Cols" localSheetId="5" hidden="1">'1_Présentation'!$L:$XFD</definedName>
    <definedName name="Z_4F086A74_5B38_4260_ADA5_6DF5C2FBAB93_.wvu.Cols" localSheetId="6" hidden="1">'2_Identité'!$V:$XFD</definedName>
    <definedName name="Z_4F086A74_5B38_4260_ADA5_6DF5C2FBAB93_.wvu.Cols" localSheetId="7" hidden="1">'3_Offre'!$V:$XFD</definedName>
    <definedName name="Z_4F086A74_5B38_4260_ADA5_6DF5C2FBAB93_.wvu.Cols" localSheetId="8" hidden="1">'3a_UHR'!$U:$XFD</definedName>
    <definedName name="Z_4F086A74_5B38_4260_ADA5_6DF5C2FBAB93_.wvu.Cols" localSheetId="9" hidden="1">'4_DescriptionTechnique'!$T:$XFD</definedName>
    <definedName name="Z_4F086A74_5B38_4260_ADA5_6DF5C2FBAB93_.wvu.Cols" localSheetId="10" hidden="1">'5_CapacitaireEtSurfaces'!$S:$XFD</definedName>
    <definedName name="Z_4F086A74_5B38_4260_ADA5_6DF5C2FBAB93_.wvu.Cols" localSheetId="11" hidden="1">'6_Coûts'!$Y:$XFD</definedName>
    <definedName name="Z_4F086A74_5B38_4260_ADA5_6DF5C2FBAB93_.wvu.Cols" localSheetId="12" hidden="1">'6a_CléRépartition'!$O:$XFD</definedName>
    <definedName name="Z_4F086A74_5B38_4260_ADA5_6DF5C2FBAB93_.wvu.Cols" localSheetId="13" hidden="1">'7_Financement'!$R:$XFD</definedName>
    <definedName name="Z_4F086A74_5B38_4260_ADA5_6DF5C2FBAB93_.wvu.Cols" localSheetId="14" hidden="1">'8_Attestation'!$U:$XFD</definedName>
    <definedName name="Z_4F086A74_5B38_4260_ADA5_6DF5C2FBAB93_.wvu.Cols" localSheetId="15" hidden="1">'9_Récap'!$N:$XFD</definedName>
    <definedName name="Z_4F086A74_5B38_4260_ADA5_6DF5C2FBAB93_.wvu.Cols" localSheetId="3" hidden="1">B_Bonus!$G:$XFD</definedName>
    <definedName name="Z_4F086A74_5B38_4260_ADA5_6DF5C2FBAB93_.wvu.Cols" localSheetId="4" hidden="1">C_Pièces!$L:$XFD</definedName>
    <definedName name="Z_4F086A74_5B38_4260_ADA5_6DF5C2FBAB93_.wvu.PrintArea" localSheetId="1" hidden="1">'0_Accueil'!$A$1:$I$21</definedName>
    <definedName name="Z_4F086A74_5B38_4260_ADA5_6DF5C2FBAB93_.wvu.PrintArea" localSheetId="5" hidden="1">'1_Présentation'!$A$1:$J$71</definedName>
    <definedName name="Z_4F086A74_5B38_4260_ADA5_6DF5C2FBAB93_.wvu.PrintArea" localSheetId="7" hidden="1">'3_Offre'!$A$98:$U$141</definedName>
    <definedName name="Z_4F086A74_5B38_4260_ADA5_6DF5C2FBAB93_.wvu.PrintArea" localSheetId="9" hidden="1">'4_DescriptionTechnique'!$A$1:$S$129</definedName>
    <definedName name="Z_4F086A74_5B38_4260_ADA5_6DF5C2FBAB93_.wvu.PrintArea" localSheetId="10" hidden="1">'5_CapacitaireEtSurfaces'!$A$1:$Q$107</definedName>
    <definedName name="Z_4F086A74_5B38_4260_ADA5_6DF5C2FBAB93_.wvu.PrintArea" localSheetId="11" hidden="1">'6_Coûts'!$A$1:$W$111</definedName>
    <definedName name="Z_4F086A74_5B38_4260_ADA5_6DF5C2FBAB93_.wvu.PrintArea" localSheetId="12" hidden="1">'6a_CléRépartition'!$A$1:$M$47</definedName>
    <definedName name="Z_4F086A74_5B38_4260_ADA5_6DF5C2FBAB93_.wvu.PrintArea" localSheetId="13" hidden="1">'7_Financement'!$A$1:$P$89</definedName>
    <definedName name="Z_4F086A74_5B38_4260_ADA5_6DF5C2FBAB93_.wvu.PrintArea" localSheetId="15" hidden="1">'9_Récap'!$A$1:$L$67</definedName>
    <definedName name="Z_4F086A74_5B38_4260_ADA5_6DF5C2FBAB93_.wvu.PrintArea" localSheetId="2" hidden="1">A_Eligibilité!$A:$K</definedName>
    <definedName name="Z_4F086A74_5B38_4260_ADA5_6DF5C2FBAB93_.wvu.PrintArea" localSheetId="3" hidden="1">B_Bonus!$A$1:$E$19</definedName>
    <definedName name="Z_4F086A74_5B38_4260_ADA5_6DF5C2FBAB93_.wvu.PrintArea" localSheetId="4" hidden="1">C_Pièces!$A$1:$J$84</definedName>
    <definedName name="Z_4F086A74_5B38_4260_ADA5_6DF5C2FBAB93_.wvu.PrintTitles" localSheetId="5" hidden="1">'1_Présentation'!$1:$2</definedName>
    <definedName name="Z_4F086A74_5B38_4260_ADA5_6DF5C2FBAB93_.wvu.PrintTitles" localSheetId="6" hidden="1">'2_Identité'!$1:$2</definedName>
    <definedName name="Z_4F086A74_5B38_4260_ADA5_6DF5C2FBAB93_.wvu.PrintTitles" localSheetId="7" hidden="1">'3_Offre'!$1:$2</definedName>
    <definedName name="Z_4F086A74_5B38_4260_ADA5_6DF5C2FBAB93_.wvu.PrintTitles" localSheetId="8" hidden="1">'3a_UHR'!$1:$2</definedName>
    <definedName name="Z_4F086A74_5B38_4260_ADA5_6DF5C2FBAB93_.wvu.PrintTitles" localSheetId="9" hidden="1">'4_DescriptionTechnique'!$1:$2</definedName>
    <definedName name="Z_4F086A74_5B38_4260_ADA5_6DF5C2FBAB93_.wvu.PrintTitles" localSheetId="10" hidden="1">'5_CapacitaireEtSurfaces'!$1:$2</definedName>
    <definedName name="Z_4F086A74_5B38_4260_ADA5_6DF5C2FBAB93_.wvu.PrintTitles" localSheetId="11" hidden="1">'6_Coûts'!$1:$2</definedName>
    <definedName name="Z_4F086A74_5B38_4260_ADA5_6DF5C2FBAB93_.wvu.PrintTitles" localSheetId="12" hidden="1">'6a_CléRépartition'!$1:$2</definedName>
    <definedName name="Z_4F086A74_5B38_4260_ADA5_6DF5C2FBAB93_.wvu.PrintTitles" localSheetId="13" hidden="1">'7_Financement'!$1:$2</definedName>
    <definedName name="Z_4F086A74_5B38_4260_ADA5_6DF5C2FBAB93_.wvu.PrintTitles" localSheetId="14" hidden="1">'8_Attestation'!$1:$2</definedName>
    <definedName name="Z_4F086A74_5B38_4260_ADA5_6DF5C2FBAB93_.wvu.PrintTitles" localSheetId="15" hidden="1">'9_Récap'!$1:$2</definedName>
    <definedName name="Z_4F086A74_5B38_4260_ADA5_6DF5C2FBAB93_.wvu.Rows" localSheetId="1" hidden="1">'0_Accueil'!$101:$1048576,'0_Accueil'!$14:$16,'0_Accueil'!$23:$100</definedName>
    <definedName name="Z_4F086A74_5B38_4260_ADA5_6DF5C2FBAB93_.wvu.Rows" localSheetId="5" hidden="1">'1_Présentation'!$142:$1048576,'1_Présentation'!$73:$141</definedName>
    <definedName name="Z_4F086A74_5B38_4260_ADA5_6DF5C2FBAB93_.wvu.Rows" localSheetId="6" hidden="1">'2_Identité'!$192:$1048576,'2_Identité'!$91:$191</definedName>
    <definedName name="Z_4F086A74_5B38_4260_ADA5_6DF5C2FBAB93_.wvu.Rows" localSheetId="7" hidden="1">'3_Offre'!$307:$1048576,'3_Offre'!$143:$306</definedName>
    <definedName name="Z_4F086A74_5B38_4260_ADA5_6DF5C2FBAB93_.wvu.Rows" localSheetId="8" hidden="1">'3a_UHR'!$160:$1048576,'3a_UHR'!$41:$159</definedName>
    <definedName name="Z_4F086A74_5B38_4260_ADA5_6DF5C2FBAB93_.wvu.Rows" localSheetId="9" hidden="1">'4_DescriptionTechnique'!$336:$1048576,'4_DescriptionTechnique'!$211:$335</definedName>
    <definedName name="Z_4F086A74_5B38_4260_ADA5_6DF5C2FBAB93_.wvu.Rows" localSheetId="10" hidden="1">'5_CapacitaireEtSurfaces'!$228:$1048576,'5_CapacitaireEtSurfaces'!$109:$227</definedName>
    <definedName name="Z_4F086A74_5B38_4260_ADA5_6DF5C2FBAB93_.wvu.Rows" localSheetId="11" hidden="1">'6_Coûts'!$178:$1048576,'6_Coûts'!$16:$16,'6_Coûts'!$113:$177</definedName>
    <definedName name="Z_4F086A74_5B38_4260_ADA5_6DF5C2FBAB93_.wvu.Rows" localSheetId="12" hidden="1">'6a_CléRépartition'!$151:$1048576,'6a_CléRépartition'!$49:$150</definedName>
    <definedName name="Z_4F086A74_5B38_4260_ADA5_6DF5C2FBAB93_.wvu.Rows" localSheetId="13" hidden="1">'7_Financement'!$134:$1048576,'7_Financement'!$91:$133</definedName>
    <definedName name="Z_4F086A74_5B38_4260_ADA5_6DF5C2FBAB93_.wvu.Rows" localSheetId="14" hidden="1">'8_Attestation'!$55:$1048576,'8_Attestation'!$47:$54</definedName>
    <definedName name="Z_4F086A74_5B38_4260_ADA5_6DF5C2FBAB93_.wvu.Rows" localSheetId="15" hidden="1">'9_Récap'!$185:$1048576,'9_Récap'!$69:$184</definedName>
    <definedName name="Z_4F086A74_5B38_4260_ADA5_6DF5C2FBAB93_.wvu.Rows" localSheetId="2" hidden="1">A_Eligibilité!$104:$1048576,A_Eligibilité!$56:$103</definedName>
    <definedName name="Z_4F086A74_5B38_4260_ADA5_6DF5C2FBAB93_.wvu.Rows" localSheetId="3" hidden="1">B_Bonus!$101:$1048576,B_Bonus!$21:$100</definedName>
    <definedName name="Z_4F086A74_5B38_4260_ADA5_6DF5C2FBAB93_.wvu.Rows" localSheetId="4" hidden="1">C_Pièces!$151:$1048576,C_Pièces!$85:$150</definedName>
    <definedName name="_xlnm.Print_Area" localSheetId="1">'0_Accueil'!$A$1:$I$21</definedName>
    <definedName name="_xlnm.Print_Area" localSheetId="5">'1_Présentation'!$A$1:$J$71</definedName>
    <definedName name="_xlnm.Print_Area" localSheetId="7">'3_Offre'!$B$1:$U$141</definedName>
    <definedName name="_xlnm.Print_Area" localSheetId="9">'4_DescriptionTechnique'!$B$1:$R$209</definedName>
    <definedName name="_xlnm.Print_Area" localSheetId="10">'5_CapacitaireEtSurfaces'!$A$1:$Q$107</definedName>
    <definedName name="_xlnm.Print_Area" localSheetId="11">'6_Coûts'!$A$1:$W$111</definedName>
    <definedName name="_xlnm.Print_Area" localSheetId="12">'6a_CléRépartition'!$A$1:$M$47</definedName>
    <definedName name="_xlnm.Print_Area" localSheetId="13">'7_Financement'!$A$1:$P$89</definedName>
    <definedName name="_xlnm.Print_Area" localSheetId="15">'9_Récap'!$A$1:$L$67</definedName>
    <definedName name="_xlnm.Print_Area" localSheetId="2">A_Eligibilité!$A$1:$L$55</definedName>
    <definedName name="_xlnm.Print_Area" localSheetId="3">B_Bonus!$A$1:$E$19</definedName>
    <definedName name="_xlnm.Print_Area" localSheetId="4">C_Pièces!$A$1:$J$84</definedName>
  </definedNames>
  <calcPr calcId="191029" iterateDelta="1E-4"/>
  <customWorkbookViews>
    <customWorkbookView name="CHEVRIER, Marina (ARS-PDL\DOSA-INV) - Affichage personnalisé" guid="{4F086A74-5B38-4260-ADA5-6DF5C2FBAB93}" mergeInterval="0" personalView="1" maximized="1" xWindow="2391" yWindow="-9" windowWidth="2418" windowHeight="1468" tabRatio="698"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9" l="1"/>
  <c r="N25" i="21" l="1"/>
  <c r="S42" i="18" l="1"/>
  <c r="S35" i="18"/>
  <c r="S31" i="18"/>
  <c r="S32" i="18"/>
  <c r="S33" i="18"/>
  <c r="S30" i="18"/>
  <c r="G13" i="22" l="1"/>
  <c r="N33" i="18" l="1"/>
  <c r="C13" i="22" l="1"/>
  <c r="C40" i="8" l="1"/>
  <c r="J101" i="18" l="1"/>
  <c r="F101" i="18"/>
  <c r="K39" i="19" l="1"/>
  <c r="K38" i="19"/>
  <c r="K36" i="19"/>
  <c r="K35" i="19"/>
  <c r="N41" i="20"/>
  <c r="L43" i="19" l="1"/>
  <c r="G37" i="22" l="1"/>
  <c r="A1" i="22" l="1"/>
  <c r="D6" i="1" l="1"/>
  <c r="N30" i="18" l="1"/>
  <c r="I31" i="13" l="1"/>
  <c r="K31" i="13"/>
  <c r="M31" i="13"/>
  <c r="G31" i="13"/>
  <c r="F53" i="12"/>
  <c r="D25" i="22" l="1"/>
  <c r="B18" i="22" l="1"/>
  <c r="K33" i="18"/>
  <c r="L25" i="21" l="1"/>
  <c r="L67" i="22" l="1"/>
  <c r="L92" i="17" l="1"/>
  <c r="L91" i="17"/>
  <c r="L90" i="17"/>
  <c r="C11" i="22" l="1"/>
  <c r="E11" i="15" l="1"/>
  <c r="A1" i="15"/>
  <c r="A1" i="13" l="1"/>
  <c r="A1" i="16"/>
  <c r="A1" i="17"/>
  <c r="A1" i="18"/>
  <c r="A1" i="19"/>
  <c r="A1" i="20"/>
  <c r="A1" i="21"/>
  <c r="A1" i="12"/>
  <c r="C5" i="1" l="1"/>
  <c r="D5" i="1"/>
  <c r="D21" i="20"/>
  <c r="J73" i="20"/>
  <c r="D41" i="22"/>
  <c r="L46" i="20" l="1"/>
  <c r="E46" i="20"/>
  <c r="F22" i="16"/>
  <c r="D11" i="19"/>
  <c r="D13" i="12" l="1"/>
  <c r="D13" i="21" l="1"/>
  <c r="D15" i="18"/>
  <c r="F17" i="17"/>
  <c r="D19" i="13"/>
  <c r="L66" i="17" l="1"/>
  <c r="H68" i="17"/>
  <c r="K18" i="22" s="1"/>
  <c r="K40" i="18" l="1"/>
  <c r="G40" i="18"/>
  <c r="S53" i="18"/>
  <c r="S52" i="18"/>
  <c r="S51" i="18"/>
  <c r="S40" i="18"/>
  <c r="N40" i="18"/>
  <c r="U40" i="18" s="1"/>
  <c r="O40" i="18" l="1"/>
  <c r="V40" i="18" s="1"/>
  <c r="L75" i="17"/>
  <c r="L93" i="17"/>
  <c r="K34" i="17"/>
  <c r="N68" i="17"/>
  <c r="D18" i="22" s="1"/>
  <c r="K68" i="17"/>
  <c r="J68" i="17"/>
  <c r="H18" i="22" s="1"/>
  <c r="F27" i="18"/>
  <c r="P66" i="17"/>
  <c r="L67" i="17"/>
  <c r="P67" i="17" s="1"/>
  <c r="N27" i="17"/>
  <c r="P26" i="17"/>
  <c r="P25" i="17"/>
  <c r="L27" i="17"/>
  <c r="L58" i="17" s="1"/>
  <c r="K27" i="17"/>
  <c r="K29" i="17" s="1"/>
  <c r="H73" i="20"/>
  <c r="F73" i="20"/>
  <c r="S27" i="18" l="1"/>
  <c r="F18" i="22"/>
  <c r="R27" i="18"/>
  <c r="J27" i="18"/>
  <c r="O75" i="17"/>
  <c r="V27" i="18"/>
  <c r="P27" i="17"/>
  <c r="N37" i="20" l="1"/>
  <c r="O37" i="20" s="1"/>
  <c r="F37" i="20"/>
  <c r="D32" i="20"/>
  <c r="B28" i="21" l="1"/>
  <c r="F5" i="1" l="1"/>
  <c r="L97" i="17" l="1"/>
  <c r="L96" i="17"/>
  <c r="R28" i="18" l="1"/>
  <c r="D100" i="18" l="1"/>
  <c r="J97" i="18"/>
  <c r="F97" i="18"/>
  <c r="U53" i="18" l="1"/>
  <c r="O53" i="18"/>
  <c r="V53" i="18" s="1"/>
  <c r="U52" i="18"/>
  <c r="O52" i="18"/>
  <c r="V52" i="18" s="1"/>
  <c r="U51" i="18"/>
  <c r="O51" i="18"/>
  <c r="R46" i="18"/>
  <c r="R55" i="18" s="1"/>
  <c r="J46" i="18"/>
  <c r="F46" i="18"/>
  <c r="K44" i="18"/>
  <c r="G44" i="18"/>
  <c r="N44" i="18"/>
  <c r="U44" i="18" s="1"/>
  <c r="K43" i="18"/>
  <c r="G43" i="18"/>
  <c r="N43" i="18"/>
  <c r="U43" i="18" s="1"/>
  <c r="K42" i="18"/>
  <c r="G42" i="18"/>
  <c r="N42" i="18"/>
  <c r="U42" i="18" s="1"/>
  <c r="G38" i="18"/>
  <c r="O38" i="18" s="1"/>
  <c r="N38" i="18"/>
  <c r="G37" i="18"/>
  <c r="O37" i="18" s="1"/>
  <c r="N37" i="18"/>
  <c r="G36" i="18"/>
  <c r="O36" i="18" s="1"/>
  <c r="N36" i="18"/>
  <c r="K35" i="18"/>
  <c r="G35" i="18"/>
  <c r="N35" i="18"/>
  <c r="G33" i="18"/>
  <c r="O33" i="18" s="1"/>
  <c r="G32" i="18"/>
  <c r="O32" i="18" s="1"/>
  <c r="N32" i="18"/>
  <c r="G31" i="18"/>
  <c r="O31" i="18" s="1"/>
  <c r="N31" i="18"/>
  <c r="U30" i="18" s="1"/>
  <c r="K30" i="18"/>
  <c r="G30" i="18"/>
  <c r="N65" i="18" l="1"/>
  <c r="J98" i="18"/>
  <c r="F98" i="18"/>
  <c r="V51" i="18"/>
  <c r="R69" i="18"/>
  <c r="R71" i="18" s="1"/>
  <c r="O43" i="18"/>
  <c r="S46" i="18"/>
  <c r="J20" i="19" s="1"/>
  <c r="K46" i="18"/>
  <c r="G31" i="22" s="1"/>
  <c r="O44" i="18"/>
  <c r="V44" i="18" s="1"/>
  <c r="U35" i="18"/>
  <c r="G46" i="18"/>
  <c r="K31" i="22" s="1"/>
  <c r="O35" i="18"/>
  <c r="V35" i="18" s="1"/>
  <c r="O42" i="18"/>
  <c r="V42" i="18" s="1"/>
  <c r="N46" i="18"/>
  <c r="O30" i="18"/>
  <c r="V30" i="18" s="1"/>
  <c r="P53" i="17"/>
  <c r="V43" i="18" l="1"/>
  <c r="G37" i="19" s="1"/>
  <c r="H37" i="19" s="1"/>
  <c r="F37" i="19"/>
  <c r="N85" i="18"/>
  <c r="S69" i="18"/>
  <c r="S71" i="18" s="1"/>
  <c r="S55" i="18"/>
  <c r="L51" i="20" s="1"/>
  <c r="N69" i="18"/>
  <c r="N55" i="18"/>
  <c r="U46" i="18"/>
  <c r="N83" i="18"/>
  <c r="O65" i="18"/>
  <c r="O67" i="18" s="1"/>
  <c r="O46" i="18"/>
  <c r="V46" i="18" l="1"/>
  <c r="D37" i="22"/>
  <c r="J25" i="19"/>
  <c r="D36" i="22"/>
  <c r="U85" i="18"/>
  <c r="O55" i="18"/>
  <c r="E51" i="20" s="1"/>
  <c r="U69" i="18"/>
  <c r="N71" i="18"/>
  <c r="U71" i="18" s="1"/>
  <c r="E47" i="20"/>
  <c r="E48" i="20" s="1"/>
  <c r="F41" i="20" s="1"/>
  <c r="V55" i="18"/>
  <c r="O69" i="18"/>
  <c r="U55" i="18"/>
  <c r="K94" i="17"/>
  <c r="K95" i="17" s="1"/>
  <c r="L87" i="17"/>
  <c r="L86" i="17"/>
  <c r="L85" i="17"/>
  <c r="L84" i="17"/>
  <c r="L89" i="17"/>
  <c r="P89" i="17" s="1"/>
  <c r="L88" i="17"/>
  <c r="L83" i="17"/>
  <c r="L82" i="17"/>
  <c r="N51" i="20" l="1"/>
  <c r="D31" i="22"/>
  <c r="F48" i="20"/>
  <c r="D45" i="22"/>
  <c r="V69" i="18"/>
  <c r="O71" i="18"/>
  <c r="V71" i="18" s="1"/>
  <c r="K99" i="17"/>
  <c r="L68" i="17"/>
  <c r="F35" i="19" s="1"/>
  <c r="K103" i="17" l="1"/>
  <c r="F25" i="22"/>
  <c r="N27" i="18"/>
  <c r="L70" i="17"/>
  <c r="N105" i="18" s="1"/>
  <c r="P68" i="17"/>
  <c r="C18" i="22" s="1"/>
  <c r="G35" i="19" l="1"/>
  <c r="H35" i="19" s="1"/>
  <c r="U27" i="18"/>
  <c r="P69" i="17"/>
  <c r="C19" i="22" s="1"/>
  <c r="F39" i="20" l="1"/>
  <c r="F44" i="20"/>
  <c r="F35" i="20"/>
  <c r="F34" i="20"/>
  <c r="H94" i="17" l="1"/>
  <c r="H95" i="17" s="1"/>
  <c r="J94" i="17"/>
  <c r="J95" i="17" l="1"/>
  <c r="H99" i="17"/>
  <c r="K25" i="22" s="1"/>
  <c r="J99" i="17"/>
  <c r="I25" i="22" s="1"/>
  <c r="J103" i="17" l="1"/>
  <c r="J79" i="18"/>
  <c r="J81" i="18"/>
  <c r="K81" i="18"/>
  <c r="H103" i="17"/>
  <c r="F79" i="18"/>
  <c r="N79" i="18"/>
  <c r="F81" i="18"/>
  <c r="G81" i="18"/>
  <c r="O81" i="18"/>
  <c r="N81" i="18"/>
  <c r="J28" i="18"/>
  <c r="J96" i="18"/>
  <c r="F96" i="18"/>
  <c r="F28" i="18"/>
  <c r="L48" i="20"/>
  <c r="N45" i="20"/>
  <c r="N34" i="20"/>
  <c r="O34" i="20" s="1"/>
  <c r="N35" i="20"/>
  <c r="O35" i="20" s="1"/>
  <c r="N42" i="20"/>
  <c r="N43" i="20"/>
  <c r="N38" i="20"/>
  <c r="N40" i="20"/>
  <c r="N44" i="20"/>
  <c r="N39" i="20"/>
  <c r="O39" i="20" s="1"/>
  <c r="N36" i="20"/>
  <c r="N33" i="20"/>
  <c r="N46" i="20" l="1"/>
  <c r="J100" i="18"/>
  <c r="J102" i="18" s="1"/>
  <c r="J104" i="18" s="1"/>
  <c r="F100" i="18"/>
  <c r="F102" i="18" s="1"/>
  <c r="F104" i="18" s="1"/>
  <c r="L94" i="17"/>
  <c r="L95" i="17" l="1"/>
  <c r="L99" i="17"/>
  <c r="N104" i="18"/>
  <c r="N106" i="18" s="1"/>
  <c r="P99" i="17" l="1"/>
  <c r="F36" i="19"/>
  <c r="L103" i="17"/>
  <c r="L101" i="17"/>
  <c r="N28" i="18"/>
  <c r="O107" i="18"/>
  <c r="O108" i="18"/>
  <c r="N47" i="20"/>
  <c r="G36" i="19" l="1"/>
  <c r="H36" i="19" s="1"/>
  <c r="C25" i="22"/>
  <c r="E55" i="20"/>
  <c r="E56" i="20" s="1"/>
  <c r="D43" i="22"/>
  <c r="P100" i="17"/>
  <c r="C26" i="22" s="1"/>
  <c r="U28" i="18"/>
  <c r="F40" i="20"/>
  <c r="F43" i="20"/>
  <c r="E52" i="20"/>
  <c r="F45" i="22" s="1"/>
  <c r="F42" i="20"/>
  <c r="F36" i="20"/>
  <c r="F45" i="20"/>
  <c r="F38" i="20"/>
  <c r="F33" i="20"/>
  <c r="F47" i="20"/>
  <c r="N48" i="20"/>
  <c r="O41" i="20" s="1"/>
  <c r="E57" i="20" l="1"/>
  <c r="F42" i="22" s="1"/>
  <c r="D42" i="22"/>
  <c r="O40" i="20"/>
  <c r="N52" i="20"/>
  <c r="O36" i="20"/>
  <c r="O44" i="20"/>
  <c r="O47" i="20"/>
  <c r="O42" i="20"/>
  <c r="O33" i="20"/>
  <c r="O45" i="20"/>
  <c r="O48" i="20"/>
  <c r="O38" i="20"/>
  <c r="O4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CHEVRIER, Marina (ARS-PDL\DOSA-INV)</author>
  </authors>
  <commentList>
    <comment ref="I11" authorId="0" shapeId="0" xr:uid="{00000000-0006-0000-0500-000001000000}">
      <text>
        <r>
          <rPr>
            <b/>
            <sz val="9"/>
            <color indexed="81"/>
            <rFont val="Tahoma"/>
            <family val="2"/>
          </rPr>
          <t xml:space="preserve">Précision
</t>
        </r>
      </text>
    </comment>
    <comment ref="E49" authorId="0" shapeId="0" xr:uid="{00000000-0006-0000-0500-000002000000}">
      <text>
        <r>
          <rPr>
            <sz val="9"/>
            <color indexed="81"/>
            <rFont val="Tahoma"/>
            <family val="2"/>
          </rPr>
          <t>L’</t>
        </r>
        <r>
          <rPr>
            <b/>
            <sz val="9"/>
            <color indexed="81"/>
            <rFont val="Tahoma"/>
            <family val="2"/>
          </rPr>
          <t xml:space="preserve">AMU </t>
        </r>
        <r>
          <rPr>
            <sz val="9"/>
            <color indexed="81"/>
            <rFont val="Tahoma"/>
            <family val="2"/>
          </rPr>
          <t xml:space="preserve">peut se définir comme un domaine d’activités et de missions professionnelles visant à intégrer les besoins et les aspirations des usagers et à associer ceux-ci à certains choix / décisions du cadre de vie bâti, de la phase « stratégie amont » à l’exploitation. C’est donc la prise en compte des besoins/pratiques/attentes/difficultés des usagers d’un lieu dans la définition d’un projet.
</t>
        </r>
      </text>
    </comment>
    <comment ref="I49" authorId="0" shapeId="0" xr:uid="{00000000-0006-0000-0500-000003000000}">
      <text>
        <r>
          <rPr>
            <b/>
            <sz val="9"/>
            <color indexed="81"/>
            <rFont val="Tahoma"/>
            <family val="2"/>
          </rPr>
          <t>Précision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CHEVRIER, Marina (ARS-PDL\DOSA-INV)</author>
  </authors>
  <commentList>
    <comment ref="Q43" authorId="0" shapeId="0" xr:uid="{00000000-0006-0000-0600-000001000000}">
      <text>
        <r>
          <rPr>
            <b/>
            <sz val="9"/>
            <color indexed="81"/>
            <rFont val="Tahoma"/>
            <family val="2"/>
          </rPr>
          <t>Format :</t>
        </r>
        <r>
          <rPr>
            <sz val="9"/>
            <color indexed="81"/>
            <rFont val="Tahoma"/>
            <family val="2"/>
          </rPr>
          <t xml:space="preserve"> xx/xx/xxxx</t>
        </r>
      </text>
    </comment>
    <comment ref="F57" authorId="0" shapeId="0" xr:uid="{00000000-0006-0000-0600-000002000000}">
      <text>
        <r>
          <rPr>
            <b/>
            <sz val="9"/>
            <color indexed="81"/>
            <rFont val="Tahoma"/>
            <family val="2"/>
          </rPr>
          <t xml:space="preserve">Format : </t>
        </r>
        <r>
          <rPr>
            <sz val="9"/>
            <color indexed="81"/>
            <rFont val="Tahoma"/>
            <family val="2"/>
          </rPr>
          <t>xx/xx/xxxx</t>
        </r>
      </text>
    </comment>
    <comment ref="H65" authorId="0" shapeId="0" xr:uid="{00000000-0006-0000-0600-000003000000}">
      <text>
        <r>
          <rPr>
            <b/>
            <sz val="9"/>
            <color indexed="81"/>
            <rFont val="Tahoma"/>
            <family val="2"/>
          </rPr>
          <t xml:space="preserve">Format : </t>
        </r>
        <r>
          <rPr>
            <sz val="9"/>
            <color indexed="81"/>
            <rFont val="Tahoma"/>
            <family val="2"/>
          </rPr>
          <t xml:space="preserve">xx/xx/xxxx
</t>
        </r>
      </text>
    </comment>
    <comment ref="H67" authorId="0" shapeId="0" xr:uid="{00000000-0006-0000-0600-000004000000}">
      <text>
        <r>
          <rPr>
            <b/>
            <sz val="9"/>
            <color indexed="81"/>
            <rFont val="Tahoma"/>
            <family val="2"/>
          </rPr>
          <t xml:space="preserve">Format : </t>
        </r>
        <r>
          <rPr>
            <sz val="9"/>
            <color indexed="81"/>
            <rFont val="Tahoma"/>
            <family val="2"/>
          </rPr>
          <t>xx/xx/xxxx</t>
        </r>
      </text>
    </comment>
    <comment ref="N76" authorId="0" shapeId="0" xr:uid="{00000000-0006-0000-0600-000005000000}">
      <text>
        <r>
          <rPr>
            <b/>
            <sz val="9"/>
            <color indexed="81"/>
            <rFont val="Tahoma"/>
            <family val="2"/>
          </rPr>
          <t>Format :</t>
        </r>
        <r>
          <rPr>
            <sz val="9"/>
            <color indexed="81"/>
            <rFont val="Tahoma"/>
            <family val="2"/>
          </rPr>
          <t xml:space="preserve"> xx/xx/xxxx</t>
        </r>
      </text>
    </comment>
    <comment ref="N77" authorId="0" shapeId="0" xr:uid="{00000000-0006-0000-0600-000006000000}">
      <text>
        <r>
          <rPr>
            <b/>
            <sz val="9"/>
            <color indexed="81"/>
            <rFont val="Tahoma"/>
            <family val="2"/>
          </rPr>
          <t>Format :</t>
        </r>
        <r>
          <rPr>
            <sz val="9"/>
            <color indexed="81"/>
            <rFont val="Tahoma"/>
            <family val="2"/>
          </rPr>
          <t xml:space="preserve"> xx/xx/xxxx</t>
        </r>
      </text>
    </comment>
    <comment ref="N78" authorId="0" shapeId="0" xr:uid="{00000000-0006-0000-0600-000007000000}">
      <text>
        <r>
          <rPr>
            <b/>
            <sz val="9"/>
            <color indexed="81"/>
            <rFont val="Tahoma"/>
            <family val="2"/>
          </rPr>
          <t>Format :</t>
        </r>
        <r>
          <rPr>
            <sz val="9"/>
            <color indexed="81"/>
            <rFont val="Tahoma"/>
            <family val="2"/>
          </rPr>
          <t xml:space="preserve"> xx/xx/xxxx</t>
        </r>
      </text>
    </comment>
    <comment ref="N79" authorId="0" shapeId="0" xr:uid="{00000000-0006-0000-0600-000008000000}">
      <text>
        <r>
          <rPr>
            <b/>
            <sz val="9"/>
            <color indexed="81"/>
            <rFont val="Tahoma"/>
            <family val="2"/>
          </rPr>
          <t>Format :</t>
        </r>
        <r>
          <rPr>
            <sz val="9"/>
            <color indexed="81"/>
            <rFont val="Tahoma"/>
            <family val="2"/>
          </rPr>
          <t xml:space="preserve"> xx/xx/xxxx</t>
        </r>
      </text>
    </comment>
    <comment ref="N80" authorId="0" shapeId="0" xr:uid="{00000000-0006-0000-0600-000009000000}">
      <text>
        <r>
          <rPr>
            <b/>
            <sz val="9"/>
            <color indexed="81"/>
            <rFont val="Tahoma"/>
            <family val="2"/>
          </rPr>
          <t>Format :</t>
        </r>
        <r>
          <rPr>
            <sz val="9"/>
            <color indexed="81"/>
            <rFont val="Tahoma"/>
            <family val="2"/>
          </rPr>
          <t xml:space="preserve"> xx/xx/xxxx</t>
        </r>
      </text>
    </comment>
    <comment ref="N81" authorId="0" shapeId="0" xr:uid="{00000000-0006-0000-0600-00000A000000}">
      <text>
        <r>
          <rPr>
            <b/>
            <sz val="9"/>
            <color indexed="81"/>
            <rFont val="Tahoma"/>
            <family val="2"/>
          </rPr>
          <t>Format :</t>
        </r>
        <r>
          <rPr>
            <sz val="9"/>
            <color indexed="81"/>
            <rFont val="Tahoma"/>
            <family val="2"/>
          </rPr>
          <t xml:space="preserve"> xx/xx/xxxx</t>
        </r>
      </text>
    </comment>
    <comment ref="P85" authorId="0" shapeId="0" xr:uid="{00000000-0006-0000-0600-00000B000000}">
      <text>
        <r>
          <rPr>
            <b/>
            <sz val="9"/>
            <color indexed="81"/>
            <rFont val="Tahoma"/>
            <family val="2"/>
          </rPr>
          <t>Format :</t>
        </r>
        <r>
          <rPr>
            <sz val="9"/>
            <color indexed="81"/>
            <rFont val="Tahoma"/>
            <family val="2"/>
          </rPr>
          <t xml:space="preserve"> xx/xx/xxxx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CHEVRIER, Marina (ARS-PDL\DOSA-INV)</author>
  </authors>
  <commentList>
    <comment ref="S16" authorId="0" shapeId="0" xr:uid="{00000000-0006-0000-0700-000001000000}">
      <text>
        <r>
          <rPr>
            <b/>
            <sz val="9"/>
            <color indexed="81"/>
            <rFont val="Tahoma"/>
            <family val="2"/>
          </rPr>
          <t>Précision</t>
        </r>
        <r>
          <rPr>
            <sz val="9"/>
            <color indexed="81"/>
            <rFont val="Tahoma"/>
            <family val="2"/>
          </rPr>
          <t xml:space="preserve">
</t>
        </r>
      </text>
    </comment>
    <comment ref="B28" authorId="0" shapeId="0" xr:uid="{00000000-0006-0000-0700-000002000000}">
      <text>
        <r>
          <rPr>
            <b/>
            <sz val="9"/>
            <color indexed="81"/>
            <rFont val="Tahoma"/>
            <family val="2"/>
          </rPr>
          <t xml:space="preserve">La capacité minimale des places d'accueil de jour est de : 
</t>
        </r>
        <r>
          <rPr>
            <sz val="9"/>
            <color indexed="81"/>
            <rFont val="Tahoma"/>
            <family val="2"/>
          </rPr>
          <t>- 6 places lorsque l'accueil de jour est adossé à un EHPAD
- 10 places pour un accueil de jour autonome</t>
        </r>
        <r>
          <rPr>
            <sz val="9"/>
            <color indexed="81"/>
            <rFont val="Tahoma"/>
            <family val="2"/>
          </rPr>
          <t xml:space="preserve">
</t>
        </r>
      </text>
    </comment>
    <comment ref="F42" authorId="0" shapeId="0" xr:uid="{00000000-0006-0000-0700-000003000000}">
      <text>
        <r>
          <rPr>
            <b/>
            <sz val="9"/>
            <color indexed="81"/>
            <rFont val="Tahoma"/>
            <family val="2"/>
          </rPr>
          <t xml:space="preserve">La capacité minimale des places d'accueil de jour Alzheimer est de : 
</t>
        </r>
        <r>
          <rPr>
            <sz val="9"/>
            <color indexed="81"/>
            <rFont val="Tahoma"/>
            <family val="2"/>
          </rPr>
          <t>- 6 places lorsque l'accueil de jour est adossé à un EHPAD
- 10 places pour un accueil de jour autonome</t>
        </r>
      </text>
    </comment>
    <comment ref="F43" authorId="0" shapeId="0" xr:uid="{00000000-0006-0000-0700-000004000000}">
      <text>
        <r>
          <rPr>
            <b/>
            <sz val="9"/>
            <color indexed="81"/>
            <rFont val="Tahoma"/>
            <family val="2"/>
          </rPr>
          <t xml:space="preserve">Un Pôle d'Activités et de Soins adaptés
</t>
        </r>
        <r>
          <rPr>
            <sz val="9"/>
            <color indexed="81"/>
            <rFont val="Tahoma"/>
            <family val="2"/>
          </rPr>
          <t xml:space="preserve">comprend de 12 à 14 places
</t>
        </r>
      </text>
    </comment>
    <comment ref="F44" authorId="0" shapeId="0" xr:uid="{00000000-0006-0000-0700-000005000000}">
      <text>
        <r>
          <rPr>
            <b/>
            <sz val="9"/>
            <color indexed="81"/>
            <rFont val="Tahoma"/>
            <family val="2"/>
          </rPr>
          <t>Une Unité d'hébergement renforcée</t>
        </r>
        <r>
          <rPr>
            <sz val="9"/>
            <color indexed="81"/>
            <rFont val="Tahoma"/>
            <family val="2"/>
          </rPr>
          <t xml:space="preserve">
comprend 12 à 14 places</t>
        </r>
      </text>
    </comment>
    <comment ref="L47" authorId="0" shapeId="0" xr:uid="{00000000-0006-0000-0700-000006000000}">
      <text>
        <r>
          <rPr>
            <b/>
            <sz val="9"/>
            <color indexed="81"/>
            <rFont val="Tahoma"/>
            <family val="2"/>
          </rPr>
          <t>Format :</t>
        </r>
        <r>
          <rPr>
            <sz val="9"/>
            <color indexed="81"/>
            <rFont val="Tahoma"/>
            <family val="2"/>
          </rPr>
          <t xml:space="preserve"> xx/xx/xxxx</t>
        </r>
      </text>
    </comment>
    <comment ref="E112" authorId="0" shapeId="0" xr:uid="{00000000-0006-0000-0700-000007000000}">
      <text>
        <r>
          <rPr>
            <b/>
            <sz val="9"/>
            <color indexed="81"/>
            <rFont val="Tahoma"/>
            <family val="2"/>
          </rPr>
          <t xml:space="preserve">Tiers-lieux : </t>
        </r>
        <r>
          <rPr>
            <sz val="9"/>
            <color indexed="81"/>
            <rFont val="Tahoma"/>
            <family val="2"/>
          </rPr>
          <t>Usage de certains lieux des sites médico-sociaux mixtes entre d’une part des personnes fréquentant habituellement ces sites en raison de leur objet médico-social (résidents, professionnels, proches aidants, bénévoles, etc.) et d’autre part d’autres personnes comme des habitants du quartier. Le développement de tiers-lieux participe d’une politique d’ouverture des établissements sur leur environnement de quartier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CHEVRIER, Marina (ARS-PDL\DOSA-INV)</author>
  </authors>
  <commentList>
    <comment ref="Q18" authorId="0" shapeId="0" xr:uid="{00000000-0006-0000-0900-000001000000}">
      <text>
        <r>
          <rPr>
            <b/>
            <sz val="9"/>
            <color indexed="81"/>
            <rFont val="Tahoma"/>
            <family val="2"/>
          </rPr>
          <t>Précision</t>
        </r>
        <r>
          <rPr>
            <sz val="9"/>
            <color indexed="81"/>
            <rFont val="Tahoma"/>
            <family val="2"/>
          </rPr>
          <t xml:space="preserve">
</t>
        </r>
      </text>
    </comment>
    <comment ref="G39" authorId="0" shapeId="0" xr:uid="{00000000-0006-0000-0900-000002000000}">
      <text>
        <r>
          <rPr>
            <b/>
            <sz val="9"/>
            <color indexed="81"/>
            <rFont val="Tahoma"/>
            <family val="2"/>
          </rPr>
          <t xml:space="preserve">Loi MOP </t>
        </r>
        <r>
          <rPr>
            <sz val="9"/>
            <color indexed="81"/>
            <rFont val="Tahoma"/>
            <family val="2"/>
          </rPr>
          <t>: Concours de maîtrise d’œuvre pour marchés d’études puis appels d’offre pour marchés de travaux, en fonction d’un allotissement</t>
        </r>
      </text>
    </comment>
    <comment ref="G40" authorId="0" shapeId="0" xr:uid="{00000000-0006-0000-0900-000003000000}">
      <text>
        <r>
          <rPr>
            <b/>
            <sz val="9"/>
            <color indexed="81"/>
            <rFont val="Tahoma"/>
            <family val="2"/>
          </rPr>
          <t>Conception-Réalisation</t>
        </r>
        <r>
          <rPr>
            <sz val="9"/>
            <color indexed="81"/>
            <rFont val="Tahoma"/>
            <family val="2"/>
          </rPr>
          <t xml:space="preserve"> : marché unique regroupant la mission de maîtrise d’œuvre et l’entreprise générale de construction mandataire du groupement, sans allotissement</t>
        </r>
      </text>
    </comment>
    <comment ref="G41" authorId="0" shapeId="0" xr:uid="{00000000-0006-0000-0900-000004000000}">
      <text>
        <r>
          <rPr>
            <b/>
            <sz val="9"/>
            <color indexed="81"/>
            <rFont val="Tahoma"/>
            <family val="2"/>
          </rPr>
          <t xml:space="preserve">Marché de partenariat </t>
        </r>
        <r>
          <rPr>
            <sz val="9"/>
            <color indexed="81"/>
            <rFont val="Tahoma"/>
            <family val="2"/>
          </rPr>
          <t xml:space="preserve">: marché global de conception, réalisation, exploitation-maintenance incluant le financement par l’acteur privé avec paiement public différé en loyer
</t>
        </r>
      </text>
    </comment>
    <comment ref="G42" authorId="0" shapeId="0" xr:uid="{00000000-0006-0000-0900-000005000000}">
      <text>
        <r>
          <rPr>
            <b/>
            <sz val="9"/>
            <color indexed="81"/>
            <rFont val="Tahoma"/>
            <family val="2"/>
          </rPr>
          <t xml:space="preserve">MGP </t>
        </r>
        <r>
          <rPr>
            <sz val="9"/>
            <color indexed="81"/>
            <rFont val="Tahoma"/>
            <family val="2"/>
          </rPr>
          <t xml:space="preserve">: marché associant la conception, la réalisation, l’exploitation-maintenance et comportant des objectifs de performances mesurables
</t>
        </r>
      </text>
    </comment>
    <comment ref="G43" authorId="0" shapeId="0" xr:uid="{00000000-0006-0000-0900-000006000000}">
      <text>
        <r>
          <rPr>
            <b/>
            <sz val="9"/>
            <color indexed="81"/>
            <rFont val="Tahoma"/>
            <family val="2"/>
          </rPr>
          <t xml:space="preserve">VEFA : </t>
        </r>
        <r>
          <rPr>
            <sz val="9"/>
            <color indexed="81"/>
            <rFont val="Tahoma"/>
            <family val="2"/>
          </rPr>
          <t>le promoteur fait construire pour son propre compte et procède à la vente tout en restant maître d’ouvrage jusqu’à la livraison</t>
        </r>
      </text>
    </comment>
    <comment ref="G44" authorId="0" shapeId="0" xr:uid="{00000000-0006-0000-0900-000007000000}">
      <text>
        <r>
          <rPr>
            <b/>
            <sz val="9"/>
            <color indexed="81"/>
            <rFont val="Tahoma"/>
            <family val="2"/>
          </rPr>
          <t>CPI :</t>
        </r>
        <r>
          <rPr>
            <sz val="9"/>
            <color indexed="81"/>
            <rFont val="Tahoma"/>
            <family val="2"/>
          </rPr>
          <t xml:space="preserve"> mandat donné par le maître d’ouvrage à un promoteur qui fait construire l’ouvrage pour le compte du mandant à un prix convenu</t>
        </r>
      </text>
    </comment>
    <comment ref="I47" authorId="0" shapeId="0" xr:uid="{00000000-0006-0000-0900-000008000000}">
      <text>
        <r>
          <rPr>
            <b/>
            <sz val="9"/>
            <color indexed="81"/>
            <rFont val="Tahoma"/>
            <family val="2"/>
          </rPr>
          <t xml:space="preserve">Format : </t>
        </r>
        <r>
          <rPr>
            <sz val="9"/>
            <color indexed="81"/>
            <rFont val="Tahoma"/>
            <family val="2"/>
          </rPr>
          <t>xx/xx/xxxx</t>
        </r>
      </text>
    </comment>
    <comment ref="I48" authorId="0" shapeId="0" xr:uid="{00000000-0006-0000-0900-000009000000}">
      <text>
        <r>
          <rPr>
            <b/>
            <sz val="9"/>
            <color indexed="81"/>
            <rFont val="Tahoma"/>
            <family val="2"/>
          </rPr>
          <t xml:space="preserve">Format : </t>
        </r>
        <r>
          <rPr>
            <sz val="9"/>
            <color indexed="81"/>
            <rFont val="Tahoma"/>
            <family val="2"/>
          </rPr>
          <t>xx/xx/xxxx</t>
        </r>
      </text>
    </comment>
    <comment ref="I49" authorId="0" shapeId="0" xr:uid="{00000000-0006-0000-0900-00000A000000}">
      <text>
        <r>
          <rPr>
            <b/>
            <sz val="9"/>
            <color indexed="81"/>
            <rFont val="Tahoma"/>
            <family val="2"/>
          </rPr>
          <t xml:space="preserve">Format : </t>
        </r>
        <r>
          <rPr>
            <sz val="9"/>
            <color indexed="81"/>
            <rFont val="Tahoma"/>
            <family val="2"/>
          </rPr>
          <t>xx/xx/xxxx</t>
        </r>
      </text>
    </comment>
    <comment ref="I50" authorId="0" shapeId="0" xr:uid="{00000000-0006-0000-0900-00000B000000}">
      <text>
        <r>
          <rPr>
            <b/>
            <sz val="9"/>
            <color indexed="81"/>
            <rFont val="Tahoma"/>
            <family val="2"/>
          </rPr>
          <t xml:space="preserve">Format : </t>
        </r>
        <r>
          <rPr>
            <sz val="9"/>
            <color indexed="81"/>
            <rFont val="Tahoma"/>
            <family val="2"/>
          </rPr>
          <t>xx/xx/xxxx</t>
        </r>
      </text>
    </comment>
    <comment ref="I51" authorId="0" shapeId="0" xr:uid="{00000000-0006-0000-0900-00000C000000}">
      <text>
        <r>
          <rPr>
            <b/>
            <sz val="9"/>
            <color indexed="81"/>
            <rFont val="Tahoma"/>
            <family val="2"/>
          </rPr>
          <t xml:space="preserve">Format : </t>
        </r>
        <r>
          <rPr>
            <sz val="9"/>
            <color indexed="81"/>
            <rFont val="Tahoma"/>
            <family val="2"/>
          </rPr>
          <t>xx/xx/xxxx</t>
        </r>
      </text>
    </comment>
    <comment ref="I52" authorId="0" shapeId="0" xr:uid="{00000000-0006-0000-0900-00000D000000}">
      <text>
        <r>
          <rPr>
            <b/>
            <sz val="9"/>
            <color indexed="81"/>
            <rFont val="Tahoma"/>
            <family val="2"/>
          </rPr>
          <t xml:space="preserve">Format : </t>
        </r>
        <r>
          <rPr>
            <sz val="9"/>
            <color indexed="81"/>
            <rFont val="Tahoma"/>
            <family val="2"/>
          </rPr>
          <t>xx/xx/xxxx</t>
        </r>
      </text>
    </comment>
    <comment ref="I53" authorId="0" shapeId="0" xr:uid="{00000000-0006-0000-0900-00000E000000}">
      <text>
        <r>
          <rPr>
            <b/>
            <sz val="9"/>
            <color indexed="81"/>
            <rFont val="Tahoma"/>
            <family val="2"/>
          </rPr>
          <t xml:space="preserve">Format : </t>
        </r>
        <r>
          <rPr>
            <sz val="9"/>
            <color indexed="81"/>
            <rFont val="Tahoma"/>
            <family val="2"/>
          </rPr>
          <t>xx/xx/xxxx</t>
        </r>
      </text>
    </comment>
    <comment ref="I55" authorId="0" shapeId="0" xr:uid="{00000000-0006-0000-0900-00000F000000}">
      <text>
        <r>
          <rPr>
            <b/>
            <sz val="9"/>
            <color indexed="81"/>
            <rFont val="Tahoma"/>
            <family val="2"/>
          </rPr>
          <t xml:space="preserve">Format : </t>
        </r>
        <r>
          <rPr>
            <sz val="9"/>
            <color indexed="81"/>
            <rFont val="Tahoma"/>
            <family val="2"/>
          </rPr>
          <t>xx/xx/xxxx</t>
        </r>
      </text>
    </comment>
    <comment ref="I56" authorId="0" shapeId="0" xr:uid="{00000000-0006-0000-0900-000010000000}">
      <text>
        <r>
          <rPr>
            <b/>
            <sz val="9"/>
            <color indexed="81"/>
            <rFont val="Tahoma"/>
            <family val="2"/>
          </rPr>
          <t xml:space="preserve">Format : </t>
        </r>
        <r>
          <rPr>
            <sz val="9"/>
            <color indexed="81"/>
            <rFont val="Tahoma"/>
            <family val="2"/>
          </rPr>
          <t>xx/xx/xxxx</t>
        </r>
      </text>
    </comment>
    <comment ref="I57" authorId="0" shapeId="0" xr:uid="{00000000-0006-0000-0900-000011000000}">
      <text>
        <r>
          <rPr>
            <b/>
            <sz val="9"/>
            <color indexed="81"/>
            <rFont val="Tahoma"/>
            <family val="2"/>
          </rPr>
          <t xml:space="preserve">Format : </t>
        </r>
        <r>
          <rPr>
            <sz val="9"/>
            <color indexed="81"/>
            <rFont val="Tahoma"/>
            <family val="2"/>
          </rPr>
          <t>xx/xx/xxxx</t>
        </r>
      </text>
    </comment>
    <comment ref="I61" authorId="0" shapeId="0" xr:uid="{00000000-0006-0000-0900-000012000000}">
      <text>
        <r>
          <rPr>
            <b/>
            <sz val="9"/>
            <color indexed="81"/>
            <rFont val="Tahoma"/>
            <family val="2"/>
          </rPr>
          <t xml:space="preserve">Format : </t>
        </r>
        <r>
          <rPr>
            <sz val="9"/>
            <color indexed="81"/>
            <rFont val="Tahoma"/>
            <family val="2"/>
          </rPr>
          <t>xx/xx/xxxx</t>
        </r>
      </text>
    </comment>
    <comment ref="I62" authorId="0" shapeId="0" xr:uid="{00000000-0006-0000-0900-000013000000}">
      <text>
        <r>
          <rPr>
            <b/>
            <sz val="9"/>
            <color indexed="81"/>
            <rFont val="Tahoma"/>
            <family val="2"/>
          </rPr>
          <t xml:space="preserve">Format : </t>
        </r>
        <r>
          <rPr>
            <sz val="9"/>
            <color indexed="81"/>
            <rFont val="Tahoma"/>
            <family val="2"/>
          </rPr>
          <t>xx/xx/xxxx</t>
        </r>
      </text>
    </comment>
    <comment ref="M62" authorId="0" shapeId="0" xr:uid="{00000000-0006-0000-0900-000014000000}">
      <text>
        <r>
          <rPr>
            <b/>
            <sz val="9"/>
            <color indexed="81"/>
            <rFont val="Tahoma"/>
            <family val="2"/>
          </rPr>
          <t xml:space="preserve">Format : </t>
        </r>
        <r>
          <rPr>
            <sz val="9"/>
            <color indexed="81"/>
            <rFont val="Tahoma"/>
            <family val="2"/>
          </rPr>
          <t>xx/xx/xxxx</t>
        </r>
      </text>
    </comment>
    <comment ref="I63" authorId="0" shapeId="0" xr:uid="{00000000-0006-0000-0900-000015000000}">
      <text>
        <r>
          <rPr>
            <b/>
            <sz val="9"/>
            <color indexed="81"/>
            <rFont val="Tahoma"/>
            <family val="2"/>
          </rPr>
          <t xml:space="preserve">Format : </t>
        </r>
        <r>
          <rPr>
            <sz val="9"/>
            <color indexed="81"/>
            <rFont val="Tahoma"/>
            <family val="2"/>
          </rPr>
          <t>xx/xx/xxxx</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CHEVRIER, Marina (ARS-PDL\DOSA-INV)</author>
  </authors>
  <commentList>
    <comment ref="P14" authorId="0" shapeId="0" xr:uid="{00000000-0006-0000-0A00-000001000000}">
      <text>
        <r>
          <rPr>
            <b/>
            <sz val="9"/>
            <color indexed="81"/>
            <rFont val="Tahoma"/>
            <family val="2"/>
          </rPr>
          <t xml:space="preserve">Précision
</t>
        </r>
        <r>
          <rPr>
            <sz val="9"/>
            <color indexed="81"/>
            <rFont val="Tahoma"/>
            <family val="2"/>
          </rPr>
          <t xml:space="preserve">
</t>
        </r>
      </text>
    </comment>
    <comment ref="J31" authorId="0" shapeId="0" xr:uid="{00000000-0006-0000-0A00-000002000000}">
      <text>
        <r>
          <rPr>
            <sz val="9"/>
            <color indexed="81"/>
            <rFont val="Tahoma"/>
            <family val="2"/>
          </rPr>
          <t>La capacité minimale des places d’accueil de jour est de: 
- 6 places lorsque l’accueil de jour est adossé à un EHPAD, 
- 10 places pour un accueil de jour autonome</t>
        </r>
      </text>
    </comment>
    <comment ref="J32" authorId="0" shapeId="0" xr:uid="{00000000-0006-0000-0A00-000003000000}">
      <text>
        <r>
          <rPr>
            <sz val="9"/>
            <color indexed="81"/>
            <rFont val="Tahoma"/>
            <family val="2"/>
          </rPr>
          <t>Un PASA (pôle d’activités et de soins adaptés) comprend de 12 à 14 places</t>
        </r>
      </text>
    </comment>
    <comment ref="K53" authorId="0" shapeId="0" xr:uid="{00000000-0006-0000-0A00-000004000000}">
      <text>
        <r>
          <rPr>
            <sz val="9"/>
            <color indexed="81"/>
            <rFont val="Tahoma"/>
            <family val="2"/>
          </rPr>
          <t xml:space="preserve">Mémo (source : MAINH) : la </t>
        </r>
        <r>
          <rPr>
            <b/>
            <sz val="9"/>
            <color indexed="81"/>
            <rFont val="Tahoma"/>
            <family val="2"/>
          </rPr>
          <t>surface dans œuvre (SDO)</t>
        </r>
        <r>
          <rPr>
            <sz val="9"/>
            <color indexed="81"/>
            <rFont val="Tahoma"/>
            <family val="2"/>
          </rPr>
          <t xml:space="preserve"> est égale à la somme des surfaces de plancher de chaque niveau de construction calculée à partir du nu intérieur des façades et des structures porteuses. La SDO comprend les circulations verticales intérieures et extérieures, les circulations horizontales, les paliers d’étages intérieurs et extérieurs, les surfaces d'emprises au sol des structures non porteuses (cloisons, gaines techniques).</t>
        </r>
      </text>
    </comment>
    <comment ref="G82" authorId="0" shapeId="0" xr:uid="{00000000-0006-0000-0A00-000005000000}">
      <text>
        <r>
          <rPr>
            <sz val="9"/>
            <color indexed="81"/>
            <rFont val="Tahoma"/>
            <family val="2"/>
          </rPr>
          <t>Surface des chambres</t>
        </r>
      </text>
    </comment>
    <comment ref="G83" authorId="0" shapeId="0" xr:uid="{00000000-0006-0000-0A00-000006000000}">
      <text>
        <r>
          <rPr>
            <sz val="9"/>
            <color indexed="81"/>
            <rFont val="Tahoma"/>
            <family val="2"/>
          </rPr>
          <t>Locaux de service des unités de vie : locaux linge propre, locaux linge sale, offices, sanitaires, espaces soins de proximité…</t>
        </r>
      </text>
    </comment>
    <comment ref="G84" authorId="0" shapeId="0" xr:uid="{00000000-0006-0000-0A00-000007000000}">
      <text>
        <r>
          <rPr>
            <sz val="9"/>
            <color indexed="81"/>
            <rFont val="Tahoma"/>
            <family val="2"/>
          </rPr>
          <t>Restaurant, lieux de repos,  activités, salons…</t>
        </r>
      </text>
    </comment>
    <comment ref="G85" authorId="0" shapeId="0" xr:uid="{00000000-0006-0000-0A00-000008000000}">
      <text>
        <r>
          <rPr>
            <sz val="9"/>
            <color indexed="81"/>
            <rFont val="Tahoma"/>
            <family val="2"/>
          </rPr>
          <t xml:space="preserve">soins
</t>
        </r>
      </text>
    </comment>
    <comment ref="G86" authorId="0" shapeId="0" xr:uid="{00000000-0006-0000-0A00-000009000000}">
      <text>
        <r>
          <rPr>
            <sz val="9"/>
            <color indexed="81"/>
            <rFont val="Tahoma"/>
            <family val="2"/>
          </rPr>
          <t>Accueil, bureaux administratifs</t>
        </r>
      </text>
    </comment>
    <comment ref="G87" authorId="0" shapeId="0" xr:uid="{00000000-0006-0000-0A00-00000A000000}">
      <text>
        <r>
          <rPr>
            <sz val="9"/>
            <color indexed="81"/>
            <rFont val="Tahoma"/>
            <family val="2"/>
          </rPr>
          <t>Cuisines de l'établissement, traitement du linge, maintenance, vestiaires du personnel, locaux syndicaux, salles de réunions…</t>
        </r>
      </text>
    </comment>
    <comment ref="G93" authorId="0" shapeId="0" xr:uid="{00000000-0006-0000-0A00-00000B000000}">
      <text>
        <r>
          <rPr>
            <sz val="9"/>
            <color indexed="81"/>
            <rFont val="Tahoma"/>
            <family val="2"/>
          </rPr>
          <t>Développement des services polyvalents de soins et d'aide à domicile</t>
        </r>
      </text>
    </comment>
    <comment ref="G96" authorId="0" shapeId="0" xr:uid="{00000000-0006-0000-0A00-00000C000000}">
      <text>
        <r>
          <rPr>
            <sz val="9"/>
            <color indexed="81"/>
            <rFont val="Tahoma"/>
            <family val="2"/>
          </rPr>
          <t>Escaliers, circulations entre espaces de vie, ascenseurs</t>
        </r>
      </text>
    </comment>
    <comment ref="G97" authorId="0" shapeId="0" xr:uid="{00000000-0006-0000-0A00-00000D000000}">
      <text>
        <r>
          <rPr>
            <sz val="9"/>
            <color indexed="81"/>
            <rFont val="Tahoma"/>
            <family val="2"/>
          </rPr>
          <t>Exemple : machinerie ascenseur, tableau général de basse tension (TGBT)…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CHEVRIER, Marina (ARS-PDL\DOSA-INV)</author>
  </authors>
  <commentList>
    <comment ref="V12" authorId="0" shapeId="0" xr:uid="{00000000-0006-0000-0B00-000001000000}">
      <text>
        <r>
          <rPr>
            <b/>
            <sz val="9"/>
            <color indexed="81"/>
            <rFont val="Tahoma"/>
            <family val="2"/>
          </rPr>
          <t>Précision</t>
        </r>
        <r>
          <rPr>
            <sz val="9"/>
            <color indexed="81"/>
            <rFont val="Tahoma"/>
            <family val="2"/>
          </rPr>
          <t xml:space="preserve">
</t>
        </r>
      </text>
    </comment>
    <comment ref="D30" authorId="0" shapeId="0" xr:uid="{00000000-0006-0000-0B00-000002000000}">
      <text>
        <r>
          <rPr>
            <b/>
            <sz val="9"/>
            <color indexed="81"/>
            <rFont val="Tahoma"/>
            <family val="2"/>
          </rPr>
          <t>Rénovation lourde :</t>
        </r>
        <r>
          <rPr>
            <sz val="9"/>
            <color indexed="81"/>
            <rFont val="Tahoma"/>
            <family val="2"/>
          </rPr>
          <t xml:space="preserve"> travaux qui concourent à la production d'un immeuble neuf au sens de l'article 257 du CGI (I. 2. 2°)</t>
        </r>
      </text>
    </comment>
    <comment ref="L51" authorId="0" shapeId="0" xr:uid="{00000000-0006-0000-0B00-000003000000}">
      <text>
        <r>
          <rPr>
            <b/>
            <sz val="9"/>
            <color indexed="81"/>
            <rFont val="Tahoma"/>
            <family val="2"/>
          </rPr>
          <t xml:space="preserve">Uniquement inclus dans le paramètre de calcul de la dépense subventionnable : 
</t>
        </r>
        <r>
          <rPr>
            <sz val="9"/>
            <color indexed="81"/>
            <rFont val="Tahoma"/>
            <family val="2"/>
          </rPr>
          <t>Les équipements parasismiques, de confort d'été et d'amélioration des performances énergétiques et thermiques</t>
        </r>
        <r>
          <rPr>
            <b/>
            <sz val="9"/>
            <color indexed="81"/>
            <rFont val="Tahoma"/>
            <family val="2"/>
          </rPr>
          <t xml:space="preserve">
</t>
        </r>
      </text>
    </comment>
    <comment ref="D52" authorId="0" shapeId="0" xr:uid="{00000000-0006-0000-0B00-000004000000}">
      <text>
        <r>
          <rPr>
            <sz val="9"/>
            <color indexed="81"/>
            <rFont val="Tahoma"/>
            <family val="2"/>
          </rPr>
          <t xml:space="preserve">Sont </t>
        </r>
        <r>
          <rPr>
            <b/>
            <sz val="9"/>
            <color indexed="81"/>
            <rFont val="Tahoma"/>
            <family val="2"/>
          </rPr>
          <t xml:space="preserve">exclus </t>
        </r>
        <r>
          <rPr>
            <sz val="9"/>
            <color indexed="81"/>
            <rFont val="Tahoma"/>
            <family val="2"/>
          </rPr>
          <t xml:space="preserve">du périmètre du calcul de la dépense subventionnable : 
- les équipements matériels et mobiliers
- les coûts d'acquisition foncière et immobilière
</t>
        </r>
      </text>
    </comment>
    <comment ref="G77" authorId="0" shapeId="0" xr:uid="{2F9AD732-068D-4CF6-BD2F-CA5355C7E447}">
      <text>
        <r>
          <rPr>
            <sz val="9"/>
            <color indexed="81"/>
            <rFont val="Tahoma"/>
            <family val="2"/>
          </rPr>
          <t>taux TVA applicable</t>
        </r>
      </text>
    </comment>
    <comment ref="K77" authorId="0" shapeId="0" xr:uid="{8ED6C7CB-5008-4C67-A300-CE58FF95D98E}">
      <text>
        <r>
          <rPr>
            <sz val="9"/>
            <color indexed="81"/>
            <rFont val="Tahoma"/>
            <family val="2"/>
          </rPr>
          <t>taux plein 20%</t>
        </r>
      </text>
    </comment>
    <comment ref="I107" authorId="0" shapeId="0" xr:uid="{4173602A-4447-4150-BFEB-47739716777B}">
      <text>
        <r>
          <rPr>
            <sz val="9"/>
            <color indexed="81"/>
            <rFont val="Tahoma"/>
            <family val="2"/>
          </rPr>
          <t>20% pour la construction neuve (travaux et honoraires),
10% pour les rénovations (travaux et honoraires)
5.5% pour la rénovation énergétique (travaux uniquement)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CHEVRIER, Marina (ARS-PDL\DOSA-INV)</author>
  </authors>
  <commentList>
    <comment ref="L8" authorId="0" shapeId="0" xr:uid="{00000000-0006-0000-0C00-000001000000}">
      <text>
        <r>
          <rPr>
            <b/>
            <sz val="9"/>
            <color indexed="81"/>
            <rFont val="Tahoma"/>
            <family val="2"/>
          </rPr>
          <t>Précision</t>
        </r>
      </text>
    </comment>
    <comment ref="D36" authorId="0" shapeId="0" xr:uid="{00000000-0006-0000-0C00-000002000000}">
      <text>
        <r>
          <rPr>
            <sz val="9"/>
            <color indexed="81"/>
            <rFont val="Tahoma"/>
            <family val="2"/>
          </rPr>
          <t>Dans le cas d'une clé de répartition au prorata des surfaces, les surfaces relevant de locaux communs sont à exclure (par exemple : sanitaires communs, locaux administratifs, halls, cafétaria...)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CHEVRIER, Marina (ARS-PDL\DOSA-INV)</author>
  </authors>
  <commentList>
    <comment ref="D34" authorId="0" shapeId="0" xr:uid="{00000000-0006-0000-0E00-000001000000}">
      <text>
        <r>
          <rPr>
            <b/>
            <sz val="9"/>
            <color indexed="81"/>
            <rFont val="Tahoma"/>
            <family val="2"/>
          </rPr>
          <t xml:space="preserve">Format : </t>
        </r>
        <r>
          <rPr>
            <sz val="9"/>
            <color indexed="81"/>
            <rFont val="Tahoma"/>
            <family val="2"/>
          </rPr>
          <t>xx/xx/xxxx</t>
        </r>
      </text>
    </comment>
  </commentList>
</comments>
</file>

<file path=xl/sharedStrings.xml><?xml version="1.0" encoding="utf-8"?>
<sst xmlns="http://schemas.openxmlformats.org/spreadsheetml/2006/main" count="1010" uniqueCount="782">
  <si>
    <t>HT</t>
  </si>
  <si>
    <t>TTC</t>
  </si>
  <si>
    <t xml:space="preserve">ASSURANCES : </t>
  </si>
  <si>
    <t xml:space="preserve">AUTRES : </t>
  </si>
  <si>
    <t>%</t>
  </si>
  <si>
    <t>dont restructuration</t>
  </si>
  <si>
    <t>dont construction neuve</t>
  </si>
  <si>
    <t>Obtenu</t>
  </si>
  <si>
    <t>Envisagé</t>
  </si>
  <si>
    <t>Dans le cas d'une opération comportant à la fois des travaux de restructuration et des travaux neufs, il est nécessaire de connaître les coûts par nature de travaux et la TVA qui leur est applicable.</t>
  </si>
  <si>
    <t>Ressources de l'opération globale</t>
  </si>
  <si>
    <t>Ressources de la part non financée par la CNSA</t>
  </si>
  <si>
    <t>Ressources de la part finançable par la CNSA</t>
  </si>
  <si>
    <t>Part finançable par la CNSA</t>
  </si>
  <si>
    <t>Opération globale</t>
  </si>
  <si>
    <t>Part non financée (hors du champ de la CNSA)</t>
  </si>
  <si>
    <t>-</t>
  </si>
  <si>
    <t>Secteur</t>
  </si>
  <si>
    <t xml:space="preserve">Département </t>
  </si>
  <si>
    <t>Personnes âgées</t>
  </si>
  <si>
    <t>44 - Loire Atlantique</t>
  </si>
  <si>
    <t>49 - Maine et Loire</t>
  </si>
  <si>
    <t>53 - Mayenne</t>
  </si>
  <si>
    <t>72 - Sarthe</t>
  </si>
  <si>
    <t>85 - Vendée</t>
  </si>
  <si>
    <t>PA</t>
  </si>
  <si>
    <t>PH</t>
  </si>
  <si>
    <t>Année</t>
  </si>
  <si>
    <t>Décomposition de la surface utile (SU) après travaux (m²)</t>
  </si>
  <si>
    <t xml:space="preserve">Part habilitée à l'aide sociale : </t>
  </si>
  <si>
    <t>dont inchangé</t>
  </si>
  <si>
    <t>Dossier :</t>
  </si>
  <si>
    <t>Etablissement global actuel</t>
  </si>
  <si>
    <t>Part non éligible CNSA de l'établissement</t>
  </si>
  <si>
    <t>Etablissement global après l'opération</t>
  </si>
  <si>
    <t xml:space="preserve">Variation du nombre de lits et places : </t>
  </si>
  <si>
    <t>Si financement par crédit-bail : projet de contrat</t>
  </si>
  <si>
    <t>Annexes 2, 5, 6, 7, 8 et 10 de l’arrêté du 22 octobre 2003 (PPI)</t>
  </si>
  <si>
    <t>Plan de situation, plan cadastral et plan de masse des travaux</t>
  </si>
  <si>
    <t>Part éligible CNSA de l'opération immobilière</t>
  </si>
  <si>
    <t>Part non éligible CNSA de l'opération</t>
  </si>
  <si>
    <t xml:space="preserve">Ratio SDO / SU après opération : </t>
  </si>
  <si>
    <t xml:space="preserve">Taux de TVA applicable à la livraison à soi-même : </t>
  </si>
  <si>
    <t>COUT OPERATION 
avec TVA à taux réduit après LASM :</t>
  </si>
  <si>
    <t xml:space="preserve">COUT CONSTRUCTION TDC 
avec TVA à taux réduit après LASM : </t>
  </si>
  <si>
    <t>Restructuration</t>
  </si>
  <si>
    <t>Construction neuve</t>
  </si>
  <si>
    <t xml:space="preserve">Rappel des surfaces SDO : </t>
  </si>
  <si>
    <t>1. COUT PREVISIONNEL DE L'OPERATION</t>
  </si>
  <si>
    <t>Coût travaux HT/m² SDO :</t>
  </si>
  <si>
    <t>Ratio TDC TTC hors révisions / travaux HT :</t>
  </si>
  <si>
    <t>Coût TDC HT/m² SDO :</t>
  </si>
  <si>
    <t>Rappel des surfaces SDO :</t>
  </si>
  <si>
    <t>Rappel des coûts travaux HT :</t>
  </si>
  <si>
    <t>Rappel des coûts construction TDC HT :</t>
  </si>
  <si>
    <t>Part habilitée à l'aide sociale :</t>
  </si>
  <si>
    <t>Dépense subventionnable HT :</t>
  </si>
  <si>
    <t>Amélioration, transformation :</t>
  </si>
  <si>
    <t>Dépense subventionnable HT avant application du taux d'habilitation à l'aide sociale:</t>
  </si>
  <si>
    <t xml:space="preserve">o restructuration ou reconstruction de locaux neufs concernant les capacités existantes, autorisées et habilitées à l’aide sociale </t>
  </si>
  <si>
    <r>
      <t>PRESTATIONS INTELLECTUELLES</t>
    </r>
    <r>
      <rPr>
        <sz val="11"/>
        <color theme="1" tint="0.249977111117893"/>
        <rFont val="Calibri"/>
        <family val="2"/>
        <scheme val="minor"/>
      </rPr>
      <t xml:space="preserve"> (honoraires, ingénierie)</t>
    </r>
  </si>
  <si>
    <t xml:space="preserve">PROVISIONS POUR ALEAS : </t>
  </si>
  <si>
    <t xml:space="preserve">PROVISIONS POUR REVISION DE PRIX : </t>
  </si>
  <si>
    <t xml:space="preserve">Taux de financement : </t>
  </si>
  <si>
    <t>Capacitaire après travaux</t>
  </si>
  <si>
    <t>Surfaces dans œuvre (SDO) avant travaux</t>
  </si>
  <si>
    <t>Capacitaire avant travaux</t>
  </si>
  <si>
    <t>Surface SDO de l'établissement (m²) :</t>
  </si>
  <si>
    <t>o travaux concernant la création de places nouvelles ou l'extension de capacités autorisées et habilitées à l’aide sociale</t>
  </si>
  <si>
    <t>Personnes en situation de handicap</t>
  </si>
  <si>
    <r>
      <t>Commune du site d'implantation principal</t>
    </r>
    <r>
      <rPr>
        <sz val="11"/>
        <color theme="1"/>
        <rFont val="Calibri"/>
        <family val="2"/>
        <scheme val="minor"/>
      </rPr>
      <t xml:space="preserve"> : </t>
    </r>
  </si>
  <si>
    <r>
      <t>Nom de l’établissement principalement concerné par l'opération</t>
    </r>
    <r>
      <rPr>
        <sz val="11"/>
        <color theme="1"/>
        <rFont val="Calibri"/>
        <family val="2"/>
        <scheme val="minor"/>
      </rPr>
      <t xml:space="preserve"> : </t>
    </r>
  </si>
  <si>
    <r>
      <t>FINESS géographique du site d'implantation principal</t>
    </r>
    <r>
      <rPr>
        <sz val="11"/>
        <color theme="1"/>
        <rFont val="Calibri"/>
        <family val="2"/>
        <scheme val="minor"/>
      </rPr>
      <t xml:space="preserve"> :</t>
    </r>
  </si>
  <si>
    <r>
      <t xml:space="preserve">Département du site d'implantation principal </t>
    </r>
    <r>
      <rPr>
        <sz val="11"/>
        <color theme="1"/>
        <rFont val="Calibri"/>
        <family val="2"/>
        <scheme val="minor"/>
      </rPr>
      <t xml:space="preserve">
(liste déroulante)</t>
    </r>
    <r>
      <rPr>
        <sz val="11"/>
        <color theme="1"/>
        <rFont val="Calibri"/>
        <family val="2"/>
        <scheme val="minor"/>
      </rPr>
      <t xml:space="preserve"> : </t>
    </r>
  </si>
  <si>
    <r>
      <t>Secteur</t>
    </r>
    <r>
      <rPr>
        <sz val="11"/>
        <color theme="1"/>
        <rFont val="Calibri"/>
        <family val="2"/>
        <scheme val="minor"/>
      </rPr>
      <t xml:space="preserve"> :</t>
    </r>
  </si>
  <si>
    <t>Ident vide</t>
  </si>
  <si>
    <r>
      <t>Région du site d'implantation principal</t>
    </r>
    <r>
      <rPr>
        <sz val="11"/>
        <color theme="1"/>
        <rFont val="Calibri"/>
        <family val="2"/>
        <scheme val="minor"/>
      </rPr>
      <t xml:space="preserve"> : </t>
    </r>
  </si>
  <si>
    <t>Pays de la Loire</t>
  </si>
  <si>
    <t>(Le cas échéant)</t>
  </si>
  <si>
    <t>Je, soussigné</t>
  </si>
  <si>
    <t>......................................</t>
  </si>
  <si>
    <t>, représentant légal de</t>
  </si>
  <si>
    <t>(le cas échéant, si le maître d’ouvrage de l’opération d’investissement n’est pas le gestionnaire de l’établissement concerné)</t>
  </si>
  <si>
    <t>, maître d’ouvrage de l’opération d’investissement à mener,</t>
  </si>
  <si>
    <t>sollicite auprès de l’Agence Régionale de Santé (ARS) une aide à l'investissement d'un montant de</t>
  </si>
  <si>
    <t>Je certifie exactes, précises et complètes, les informations du présent dossier, notamment la mention de l’ensemble des demandes d’aide à l’investissement introduites auprès d’autres financeurs publics, ainsi que la mesure de l’impact de l’investissement sur le fonctionnement.</t>
  </si>
  <si>
    <t>Je reconnais que les travaux ne peuvent commencer avant que la décision d’attribution d’une aide à l’investissement de la CNSA soit connue et notifiée, sauf dérogation explicite du Directeur Général de l’ARS, en référence aux dispositions règlementaires en vigueur.</t>
  </si>
  <si>
    <t>Date :</t>
  </si>
  <si>
    <t>Nom, signature et cachet du représentant légal de l'entité gestionnaire</t>
  </si>
  <si>
    <t>Nom, signature et cachet du représentant légal de l’entité maître d’ouvrage</t>
  </si>
  <si>
    <t>Pour les établissements publics : délibération du conseil d'administration approuvant le projet d'investissement et le plan de financement prévisionnel détaillé</t>
  </si>
  <si>
    <t>Arrêté d’autorisation de l’établissement sollicitant la subvention</t>
  </si>
  <si>
    <t>● Un IBAN original</t>
  </si>
  <si>
    <t>● En cas de trésorerie générale, une attestation de la trésorerie faisant apparaître le nom du titulaire du compte</t>
  </si>
  <si>
    <t>Adresse :</t>
  </si>
  <si>
    <t>Représentant légal :</t>
  </si>
  <si>
    <t xml:space="preserve">Qualité : </t>
  </si>
  <si>
    <t xml:space="preserve">Type de bail liant le maître d’ouvrage et le gestionnaire : </t>
  </si>
  <si>
    <t>E-mail :</t>
  </si>
  <si>
    <t>L'entité maître d'ouvrage</t>
  </si>
  <si>
    <t>Nom de l'entité maître d'ouvrage :</t>
  </si>
  <si>
    <t>L'entité gestionnaire</t>
  </si>
  <si>
    <t>N° de déclaration d’existence de l'entité :</t>
  </si>
  <si>
    <t>Date de déclaration :</t>
  </si>
  <si>
    <t>L'établissement concerné par l'opération</t>
  </si>
  <si>
    <t>Nom de l'établissement :</t>
  </si>
  <si>
    <t>Date du dernier arrêté d’autorisation :</t>
  </si>
  <si>
    <t>Capacité totale autorisée :</t>
  </si>
  <si>
    <t>Personne responsable du dossier</t>
  </si>
  <si>
    <t>Téléphone :</t>
  </si>
  <si>
    <t>Existence d'un projet de vie :</t>
  </si>
  <si>
    <t>Catégorie établissement :</t>
  </si>
  <si>
    <t>Existence de coopérations développées :</t>
  </si>
  <si>
    <t xml:space="preserve">Type de public accueilli : </t>
  </si>
  <si>
    <t>Existence d'un projet d'établissement :</t>
  </si>
  <si>
    <t>dont UHR :</t>
  </si>
  <si>
    <t>dont PASA :</t>
  </si>
  <si>
    <t>des aides</t>
  </si>
  <si>
    <t xml:space="preserve">Agrément </t>
  </si>
  <si>
    <t>Organisme</t>
  </si>
  <si>
    <t>Taux</t>
  </si>
  <si>
    <t>Durée</t>
  </si>
  <si>
    <t>(mois)</t>
  </si>
  <si>
    <t>dont unités Alzheimer hors PASA et UHR :</t>
  </si>
  <si>
    <t>Coût plafond HT/m² SDO :</t>
  </si>
  <si>
    <t>Rappel du nombre de lits et places d'EHPAD :</t>
  </si>
  <si>
    <r>
      <rPr>
        <b/>
        <sz val="11"/>
        <color theme="1"/>
        <rFont val="Calibri"/>
        <family val="2"/>
        <scheme val="minor"/>
      </rPr>
      <t>Restructuration finançable par la CNSA</t>
    </r>
    <r>
      <rPr>
        <i/>
        <sz val="11"/>
        <color theme="1"/>
        <rFont val="Calibri"/>
        <family val="2"/>
      </rPr>
      <t/>
    </r>
  </si>
  <si>
    <t>Construction neuve finançable par la CNSA</t>
  </si>
  <si>
    <t>1. PLAN DE FINANCEMENT PRÉVISIONNEL DE L’OPÉRATION TOUTES DÉPENSES CONFONDUES (TDC) EN VALEUR FINALE ESTIMÉE (VFE)</t>
  </si>
  <si>
    <t>Prix de journée moyen départemental :</t>
  </si>
  <si>
    <t>Augmentation du prix de journée liée au projet :</t>
  </si>
  <si>
    <t>Prix de journée à l'ouverture des locaux, après travaux :</t>
  </si>
  <si>
    <t>€/j</t>
  </si>
  <si>
    <t>Avec subvention CNSA</t>
  </si>
  <si>
    <t>Sans subvention CNSA</t>
  </si>
  <si>
    <t>Année :</t>
  </si>
  <si>
    <t>Si le gestionnaire n'est pas propriétaire des locaux</t>
  </si>
  <si>
    <t xml:space="preserve">Loyer actuel : </t>
  </si>
  <si>
    <t>Calendrier prévisionnel de l'opération</t>
  </si>
  <si>
    <t>Chambres</t>
  </si>
  <si>
    <t>Surfaces dans œuvre (SDO) après travaux</t>
  </si>
  <si>
    <t>L’opération concerne-t-elle la prise en charge des personnes atteintes de la maladie d’Alzheimer ou de troubles apparentés ?</t>
  </si>
  <si>
    <t>oui en totalité</t>
  </si>
  <si>
    <t>oui en partie</t>
  </si>
  <si>
    <t>non</t>
  </si>
  <si>
    <t>Autres :</t>
  </si>
  <si>
    <t xml:space="preserve">Nombre de places après opération : </t>
  </si>
  <si>
    <t xml:space="preserve">Nombre de places avant opération : </t>
  </si>
  <si>
    <t>Nombre de places d'accueil de jour :</t>
  </si>
  <si>
    <t>Nombre de places de PASA :</t>
  </si>
  <si>
    <t>date :</t>
  </si>
  <si>
    <t>participation à 1 réseau de santé/CLIC/autres</t>
  </si>
  <si>
    <t xml:space="preserve">intégration dans un GHT                                         </t>
  </si>
  <si>
    <t>Existence d’un CPOM signé :</t>
  </si>
  <si>
    <t xml:space="preserve">convention avec établissement de santé	</t>
  </si>
  <si>
    <t>convention avec acteurs du domicile</t>
  </si>
  <si>
    <t>Nature de l’activité poursuivie par l’établissement</t>
  </si>
  <si>
    <t>oui</t>
  </si>
  <si>
    <t>Si oui, préciser :</t>
  </si>
  <si>
    <t>en  cours</t>
  </si>
  <si>
    <t>Opportunité et faisabilité de l'opération, contraintes</t>
  </si>
  <si>
    <t>d'une entrée adaptée ?</t>
  </si>
  <si>
    <t>d'un espace salon dédié au repos et à certaines activités collectives ?</t>
  </si>
  <si>
    <t>d'un espace repas avec office ?</t>
  </si>
  <si>
    <t>d'un jardin ou d'une terrasse ?</t>
  </si>
  <si>
    <t>En quoi le projet de PASA favorise-t-il le confort et l'usage ?</t>
  </si>
  <si>
    <t>En quoi le projet de PASA favorise-t-il l'orientation et contient-il la déambulation ?</t>
  </si>
  <si>
    <t>En quoi le projet de PASA répond-il à des besoins  d'autonomie et d'intimité ?</t>
  </si>
  <si>
    <t>En quoi le projet de PASA répond-il aux aspects réglementaires (accessibilité, sécurité incendie…) ?</t>
  </si>
  <si>
    <t>En quoi le projet d'UHR favorise-t-il le confort et l'usage ?</t>
  </si>
  <si>
    <t>En quoi le projet d'UHR favorise-t-il l'orientation et contient-il la déambulation ?</t>
  </si>
  <si>
    <t>En quoi le projet d'UHR est-il sécurisé ?</t>
  </si>
  <si>
    <t>En quoi le projet d'UHR répond-il aux aspects réglementaires (accessibilité, sécurité incendie…) ?</t>
  </si>
  <si>
    <t>d'espaces privés ?</t>
  </si>
  <si>
    <t>d'une salle de bain/bien-être ?</t>
  </si>
  <si>
    <t>de deux WC ?</t>
  </si>
  <si>
    <t>des locaux de service nécessaires au fonctionnement de l'unité ?</t>
  </si>
  <si>
    <t xml:space="preserve">:                    acquis 0       Date : ../../…. </t>
  </si>
  <si>
    <t>Mode de dévolution</t>
  </si>
  <si>
    <t>Procédure choisie</t>
  </si>
  <si>
    <t>acquis, date :</t>
  </si>
  <si>
    <t>oui, date :</t>
  </si>
  <si>
    <t>à acquérir, date prévisionnelle :</t>
  </si>
  <si>
    <t>mis à disposition, depuis le :</t>
  </si>
  <si>
    <t>Disponibilité du terrain :</t>
  </si>
  <si>
    <t xml:space="preserve">  Nature des travaux</t>
  </si>
  <si>
    <t>Restructuration d'établissement</t>
  </si>
  <si>
    <t>Mise aux normes</t>
  </si>
  <si>
    <t>Permis de construire déposé</t>
  </si>
  <si>
    <t>Stade d'avancement des études</t>
  </si>
  <si>
    <t>Permis de construire obtenu</t>
  </si>
  <si>
    <t>Consultation des entreprises</t>
  </si>
  <si>
    <t>Création d'établissement (construction neuve)</t>
  </si>
  <si>
    <t>sur site</t>
  </si>
  <si>
    <t>sur autre site</t>
  </si>
  <si>
    <t>Concours de maitrise d'œuvre achevé</t>
  </si>
  <si>
    <t>date de compromis :</t>
  </si>
  <si>
    <t>La réglementation impose une réduction de la consommation d’énergie finale des bâtiments à usage tertiaire, en appliquant l’une des deux méthodes présentées à l’article L 111-10-3 du code de la construction et de l’habitation :</t>
  </si>
  <si>
    <t>• réduire sa consommation énergétique de 40 % d’ici 2030, de 50 % d’ici 2040 et de 60 % d’ici 2050 par rapport à une année de référence qui ne peut être antérieure à l’année 2010 ;</t>
  </si>
  <si>
    <t>• ou pour les nouveaux bâtiments tertiaires, atteindre un niveau de consommation d’énergie fixé en valeur absolue pour chaque type d’activité.</t>
  </si>
  <si>
    <t>Les éléments suivants sont à joindre en complément du dossier :</t>
  </si>
  <si>
    <t>Environnement, accessibilité, insertion rurale ou urbaine, desserte des transports</t>
  </si>
  <si>
    <t>2. EVOLUTION DU PRIX DE JOURNEE HEBERGEMENT ENVISAGE</t>
  </si>
  <si>
    <t>Maîtrise d'ouvrage confiée à un mandataire</t>
  </si>
  <si>
    <t>Autres, préciser :</t>
  </si>
  <si>
    <t>Programme technique détaillé (PTD)</t>
  </si>
  <si>
    <t>Avant projet sommaire (APS) validé</t>
  </si>
  <si>
    <t>Avant projet détaillé (APD) validé</t>
  </si>
  <si>
    <t xml:space="preserve">Variation du nombre de places : </t>
  </si>
  <si>
    <t>dont SDO PASA :</t>
  </si>
  <si>
    <t xml:space="preserve">Variation de la SDO PASA : </t>
  </si>
  <si>
    <t xml:space="preserve">Variation de la SDO de l'établissement : </t>
  </si>
  <si>
    <t>Part finançable CNSA de l'établissement</t>
  </si>
  <si>
    <t>Capacité autorisée finançable CNSA</t>
  </si>
  <si>
    <t>Capacité installée finançable CNSA</t>
  </si>
  <si>
    <t>Ci-dessous, synthétiser les principaux éléments ; le cas échéant, annexer au dossier une note détaillée :</t>
  </si>
  <si>
    <t>Loyer à l’ouverture des locaux créés / modernisés :</t>
  </si>
  <si>
    <t>Si le dossier n'est pas signé par le représentant légal de l'établissement subventionné, joindre le pouvoir de ce dernier au signataire</t>
  </si>
  <si>
    <t>Locaux non destinés à l'hébergement :</t>
  </si>
  <si>
    <r>
      <t xml:space="preserve">COUT TRAVAUX 
</t>
    </r>
    <r>
      <rPr>
        <sz val="10"/>
        <rFont val="Calibri"/>
        <family val="2"/>
        <scheme val="minor"/>
      </rPr>
      <t>(y compris équipements améliorant les performances énergétique et thermique)</t>
    </r>
  </si>
  <si>
    <t>Cases à cocher</t>
  </si>
  <si>
    <t>X</t>
  </si>
  <si>
    <t xml:space="preserve"> </t>
  </si>
  <si>
    <t>mutualisation par le biais d'un GCSMS</t>
  </si>
  <si>
    <t>convention avec établissements médico-sociaux</t>
  </si>
  <si>
    <t xml:space="preserve">Date prévisionnelle de lancement des travaux (mm/aaaa) : </t>
  </si>
  <si>
    <t xml:space="preserve">Date prévisionnelle de fin de travaux (mm/aaaa) : </t>
  </si>
  <si>
    <t xml:space="preserve">Date prévisionnelle de mise en service (mm/aaaa) : </t>
  </si>
  <si>
    <t>Intervention architecte bâtiments de France :</t>
  </si>
  <si>
    <t xml:space="preserve">Contrôle : écart dépenses - ressources : </t>
  </si>
  <si>
    <t xml:space="preserve">Tableau de surfaces selon l'état d'avancement, différenciant, local par local, les surfaces neuves, restructurées, inchangées, </t>
  </si>
  <si>
    <t>des établissements et services pour personnes âgées au titre du projet immobilier décrit de façon détaillée dans le dossier ci-joint.</t>
  </si>
  <si>
    <t>DESCRIPTION QUALITATIVE DE L’OPERATION D’INVESTISSEMENT IMMOBILIER</t>
  </si>
  <si>
    <t>LISTE DES PIECES A JOINDRE POUR DEPOSER UNE DEMANDE DE FINANCEMENT SUR LE PAI IMMOBILIER</t>
  </si>
  <si>
    <t xml:space="preserve">Une fois reçue la notification de la subvention PAI immobilier, le versement s'effectue en trois fois, suite à la réception par l'ARS des pièces suivantes : </t>
  </si>
  <si>
    <t>IDENTIFICATION DE L'OPÉRATION CANDIDATE</t>
  </si>
  <si>
    <t>FICHE D'IDENTITE DE L'ETABLISSEMENT CONCERNE PAR L'OPERATION IMMOBILIERE</t>
  </si>
  <si>
    <t>FICHE D'IDENTITE DES INTERVENANTS SUR L'OPERATION IMMOBILIERE</t>
  </si>
  <si>
    <t>RAPPEL DES CRITÈRES POUR LA BONIFICATION DU TAUX D'AIDE PAI IMMOBILIER</t>
  </si>
  <si>
    <t>Critères d'éligibilité pour un financement sur le PAI immobilier</t>
  </si>
  <si>
    <t>Liste des pièces à joindre au dossier de demande</t>
  </si>
  <si>
    <t>Le cas échéant, date de dépôt de la demande d’autorisation de création d’un PASA auprès de l’ARS :</t>
  </si>
  <si>
    <t>4. CALCUL DE LA DEPENSE SUBVENTIONNABLE</t>
  </si>
  <si>
    <t>3. RATIOS DE COUT</t>
  </si>
  <si>
    <t>L’opération intègre-t-elle une création d'UHR ?</t>
  </si>
  <si>
    <t xml:space="preserve">DEMANDE D'AIDE PAI IMMOBILIER CNSA : </t>
  </si>
  <si>
    <t>DESCRIPTION TECHNIQUE DE L'OPERATION D'INVESTISSEMENT IMMOBILIER</t>
  </si>
  <si>
    <t xml:space="preserve">TOTAL DES RESSOURCES MOBILISEES ET SOLLICITEES 
HORS RECUPERATION DE TVA (LE CAS ECHEANT) : </t>
  </si>
  <si>
    <t xml:space="preserve">TOTAL DES RESSOURCES MOBILISEES ET SOLLICITEES 
DONT RECUPERATION DE TVA (LE CAS ECHEANT) : </t>
  </si>
  <si>
    <t>Le projet de type UHR dispose-t-il :</t>
  </si>
  <si>
    <t>Conventions de partenariats, de coopération avec les établissements extérieurs</t>
  </si>
  <si>
    <t>Fiche 3 : adaptation de l'offre aux besoins du territoire</t>
  </si>
  <si>
    <t>Fiche 2 : identité de l'établissement et des intervenants sur l'opération</t>
  </si>
  <si>
    <t>Fiche 1 : présentation du dossier</t>
  </si>
  <si>
    <t>Fiche 4 : informations techniques sur l'opération</t>
  </si>
  <si>
    <t>Fiche 6 : coût de l'opération</t>
  </si>
  <si>
    <t>Fiche 7 : plan de financement de l'opération</t>
  </si>
  <si>
    <t>Fiche 8 : attestation du demandeur</t>
  </si>
  <si>
    <t>Fiche 9 : récapitulatif de la demande</t>
  </si>
  <si>
    <t xml:space="preserve">m² SDO après l'opération : </t>
  </si>
  <si>
    <t>Page d'accueil</t>
  </si>
  <si>
    <t>Date limite d'engagement des crédits</t>
  </si>
  <si>
    <t>SOMMAIRE DU FORMULAIRE</t>
  </si>
  <si>
    <t>Critères pour la bonification du taux d'aide PAI immobilier</t>
  </si>
  <si>
    <t>Coût total de l'opération TDC TTC avec TVA à taux plein, dont mobilier et foncier :</t>
  </si>
  <si>
    <t xml:space="preserve">dont neuf hors 
mobilier et foncier : </t>
  </si>
  <si>
    <t xml:space="preserve">dont restructuré hors 
mobilier et foncier : </t>
  </si>
  <si>
    <t>Coût au m² SDO HT retenu (application du coût plafond le cas échéant) :</t>
  </si>
  <si>
    <r>
      <t xml:space="preserve">Le cas échéant, description du périmètre </t>
    </r>
    <r>
      <rPr>
        <u/>
        <sz val="11"/>
        <color theme="1"/>
        <rFont val="Calibri"/>
        <family val="2"/>
        <scheme val="minor"/>
      </rPr>
      <t>non éligible</t>
    </r>
    <r>
      <rPr>
        <sz val="11"/>
        <color theme="1"/>
        <rFont val="Calibri"/>
        <family val="2"/>
        <scheme val="minor"/>
      </rPr>
      <t xml:space="preserve"> à un financement CNSA, au sein de l'opération globale</t>
    </r>
  </si>
  <si>
    <t>1. LE CAS ECHEANT, IDENTIFICATION DU PERIMETRE NON ELIGIBLE A UN FINANCEMENT CNSA, AU SEIN DE L'OPERATION GLOBALE</t>
  </si>
  <si>
    <r>
      <t xml:space="preserve">Le cas échéant, description du périmètre </t>
    </r>
    <r>
      <rPr>
        <u/>
        <sz val="11"/>
        <color theme="1"/>
        <rFont val="Calibri"/>
        <family val="2"/>
        <scheme val="minor"/>
      </rPr>
      <t>éligible</t>
    </r>
    <r>
      <rPr>
        <sz val="11"/>
        <color theme="1"/>
        <rFont val="Calibri"/>
        <family val="2"/>
        <scheme val="minor"/>
      </rPr>
      <t xml:space="preserve"> à un financement CNSA, au sein de l'opération globale</t>
    </r>
  </si>
  <si>
    <t>2. LE CAS ECHEANT, DEFINITION DE LA CLE DE REPARTITION PERMETTANT D'IDENTIFIER LA PART ELIGIBLE A UN FINANCEMENT CNSA</t>
  </si>
  <si>
    <t>Ci-dessous, synthétiser les principaux éléments ; le cas échéant, annexer au dossier une note détaillée.</t>
  </si>
  <si>
    <t>https://www.cnsa.fr/documentation/2022_-_cnsa_-_instruction_technique_pai_pa_et_paiq.pdf</t>
  </si>
  <si>
    <t>La dépense subventionnable correspond au coût TDC en valeur finale, hors mobilier et foncier, pris en compte pour le calcul du taux d'aide PAI. Cette dépense subventionnable résulte de deux calculs :</t>
  </si>
  <si>
    <t>● d'une part, le calcul de la part éligible à un financement CNSA au sein de l'opération globale ;</t>
  </si>
  <si>
    <t>2. LE CAS ECHEANT, CALCUL DE LA RECUPERATION DE TVA ET DES COUTS TTC AVEC TVA A TAUX REDUITS APRES LIVRAISON A SOI-MEME (LASM)</t>
  </si>
  <si>
    <t xml:space="preserve">Récupération de TVA après LASM (estimation) : </t>
  </si>
  <si>
    <t xml:space="preserve">Montant relevant de la LASM (provisions proratisées) : </t>
  </si>
  <si>
    <t>Coût TDC au lit (lits et places impactés par les travaux) :</t>
  </si>
  <si>
    <t>Date limite de dépôt des dossiers</t>
  </si>
  <si>
    <t>Demande d’aide à l’investissement immobilier</t>
  </si>
  <si>
    <t>Fiche 6a : le cas échéant, périmètre non éligible au sein de l'opération</t>
  </si>
  <si>
    <t>Les éléments suivants doivent obligatoirement être joints à la demande :</t>
  </si>
  <si>
    <t>Les éléments suivants peuvent être joints en complément de la demande :</t>
  </si>
  <si>
    <r>
      <t xml:space="preserve">Renseigner la présente fiche à partir des </t>
    </r>
    <r>
      <rPr>
        <b/>
        <u/>
        <sz val="16"/>
        <color rgb="FFFF0000"/>
        <rFont val="Calibri"/>
        <family val="2"/>
        <scheme val="minor"/>
      </rPr>
      <t>éléments techniques et financiers constitutifs du projet selon l'état d'avancement</t>
    </r>
    <r>
      <rPr>
        <b/>
        <sz val="14"/>
        <color rgb="FFFF0000"/>
        <rFont val="Calibri"/>
        <family val="2"/>
        <scheme val="minor"/>
      </rPr>
      <t>.</t>
    </r>
  </si>
  <si>
    <t>Les éléments suivants peuvent être joints en complément :</t>
  </si>
  <si>
    <t>o 40 000€ TDC TTC pour les opérations de création de pôles d’activités et de soins adaptés, les accueils de jour, les hébergements temporaires, les SPASAD</t>
  </si>
  <si>
    <t>Si oui, cliquer ici pour renseigner la fiche 3a</t>
  </si>
  <si>
    <t>Objectifs susceptibles de bonifier le taux de subvention</t>
  </si>
  <si>
    <t>Taux TVA</t>
  </si>
  <si>
    <t>d'au moins un espace d'activités adaptées ?</t>
  </si>
  <si>
    <t>Fiche 5 : état des lieux et projection du capacitaire et des surfaces</t>
  </si>
  <si>
    <r>
      <t xml:space="preserve">Renseigner la présente fiche à partir des </t>
    </r>
    <r>
      <rPr>
        <b/>
        <u/>
        <sz val="16"/>
        <color rgb="FFFF0000"/>
        <rFont val="Calibri"/>
        <family val="2"/>
        <scheme val="minor"/>
      </rPr>
      <t>éléments techniques constitutifs du projet, selon l'état d'avancement.</t>
    </r>
  </si>
  <si>
    <t>NB : le coût de la part non finançable par la CNSA sera saisi en montant TTC après récupération éventuelle de la TVA dans le cadre de la livraison à soi-même (LASM).</t>
  </si>
  <si>
    <r>
      <rPr>
        <b/>
        <sz val="11"/>
        <color rgb="FFFF0000"/>
        <rFont val="Calibri"/>
        <family val="2"/>
        <scheme val="minor"/>
      </rPr>
      <t xml:space="preserve">Avertissement </t>
    </r>
    <r>
      <rPr>
        <sz val="11"/>
        <color rgb="FFFF0000"/>
        <rFont val="Calibri"/>
        <family val="2"/>
        <scheme val="minor"/>
      </rPr>
      <t>: ce tableau propose un calcul de la TVA récupérable dans le cadre du dispositif de la LASM qui n'engage pas les services fiscaux.</t>
    </r>
  </si>
  <si>
    <t>● Pour chacun des trois versements, une mise à jour du tableau de suivi administratif de l'opération qui est fourni avec la convention (suivi du calendrier, des surfaces, des coûts, des financements)</t>
  </si>
  <si>
    <t xml:space="preserve">Au sujet de la récupération de TVA après LASM, voir le guide ANAP : </t>
  </si>
  <si>
    <t>PRISE EN COMPTE DE L'EVOLUTION DE LA DEPENDANCE</t>
  </si>
  <si>
    <t>d'au moins deux espaces d'activités adaptées ?</t>
  </si>
  <si>
    <t>de deux WC dont un avec douche ?</t>
  </si>
  <si>
    <t>des locaux de service nécessaires au fonctionnement du pôle ?</t>
  </si>
  <si>
    <t>ET POUR FINIR, NOUS VOUS LAISSONS NOUS FAIRE VOTRE RETOUR SUR LE REMPLISSAGE DE CE FORMULAIRE DE DEMANDE D'AIDE…</t>
  </si>
  <si>
    <t>Dans un souci d'amélioration, avez-vous des suggestions ?</t>
  </si>
  <si>
    <t>RAPPEL DU CAPACITAIRE APRES L'OPERATION</t>
  </si>
  <si>
    <t>RAPPEL DU FINANCEMENT DE L'OPERATION</t>
  </si>
  <si>
    <t>RAPPEL DU COUT PREVISIONNEL DE L'OPERATION</t>
  </si>
  <si>
    <t>RAPPEL DES SURFACES APRES PAR L'OPERATION</t>
  </si>
  <si>
    <t>Cet onglet récapitule les données que vous avez saisies précédemment. En cas d'erreur de saisie, veuillez modifier les fiches correspondantes en cliquant sur les boutons.</t>
  </si>
  <si>
    <t>Puis, en bas de page, nous vous laissons nous faire votre retour sur le remplissage de ce formulaire.</t>
  </si>
  <si>
    <t>Tout autre document à l'initiative de l'établissement permettant de justifier les actions, études, analyses mises en place</t>
  </si>
  <si>
    <t>Le projet intègre-t-il un PTD validé par l'établissement ?</t>
  </si>
  <si>
    <t>Le coût d'opération inclut-il des rails plafonniers ?</t>
  </si>
  <si>
    <t>intégré dans les coûts travaux</t>
  </si>
  <si>
    <t>intégré dans les coûts d'équipement</t>
  </si>
  <si>
    <t>OBJECTIFS ET IMPACTS ATTENDUS DE L'OPERATION IMMOBILIERE EN TERME DE TRANSFORMATION DE L'OFFRE</t>
  </si>
  <si>
    <t>Ces taux bonus sont susceptibles d’être ajustés en cours de campagne.</t>
  </si>
  <si>
    <t>Il est à noter que les bonus sont cumulables dans la limite d’un plafond régional fixé à 20 % de la dépense subventionnable.</t>
  </si>
  <si>
    <t xml:space="preserve">Le présent formulaire de demande, comportant 9 fiches, est à renvoyer par voie électronique, avec l'ensemble des pièces requises, </t>
  </si>
  <si>
    <t>Dans chaque fiche, les zones à remplir sont matérialisées en blanc.</t>
  </si>
  <si>
    <t>Dans chaque champ de texte à renseigner :
Pour passer à la ligne en cours de frappe : "Alt" + "Entrée".
Possibilité de copier-coller du texte issu de Word : copier le texte source, double cliquer dans la cellule, puis "Ctrl" + V.</t>
  </si>
  <si>
    <t>Dans chaque champ de texte à renseigner :
Pour passer à la ligne en cours de frappe : "Alt" + "Entrée".
Possibilité de copier-coller du texte issu de Word : copier le texte source, double cliquer dans la cellule, puis "Ctrl" + V.</t>
  </si>
  <si>
    <r>
      <t xml:space="preserve">Renseigner la présente fiche à partir des </t>
    </r>
    <r>
      <rPr>
        <b/>
        <u/>
        <sz val="16"/>
        <color rgb="FFFF0000"/>
        <rFont val="Calibri"/>
        <family val="2"/>
        <scheme val="minor"/>
      </rPr>
      <t>éléments financiers à disposition selon l'état d'avancement</t>
    </r>
    <r>
      <rPr>
        <b/>
        <sz val="14"/>
        <color rgb="FFFF0000"/>
        <rFont val="Calibri"/>
        <family val="2"/>
        <scheme val="minor"/>
      </rPr>
      <t>.</t>
    </r>
  </si>
  <si>
    <t>si non inclus dans le Programme Technique Détaillé :</t>
  </si>
  <si>
    <t xml:space="preserve">Document précisant la situation juridique des terrains et immeubles </t>
  </si>
  <si>
    <t>Si financement par crédit bail : projet de contrat</t>
  </si>
  <si>
    <t>Pour les associations : copie de la publication au JO ou récépissé de déclaration en préfecture ainsi que les statuts</t>
  </si>
  <si>
    <t>Pour les établissements publics : délibération du conseil d’administration approuvant le projet d’investissement et le plan de financement prévisionnel détaillé</t>
  </si>
  <si>
    <t>Pièces facultatives si l’ARS en dispose déjà par ailleurs :</t>
  </si>
  <si>
    <t>Pour les sociétés commerciales : extrait Kbis, inscription au registre du commerce ainsi qu’un tableau précisant sur les 3 dernières années les aides attribuées par des personnes publiques</t>
  </si>
  <si>
    <t xml:space="preserve">Les éléments suivants peuvent être joints en complément pour répondre aux objectifs de bonifications, </t>
  </si>
  <si>
    <t>Les éléments suivants peuvent être joints en complément pour répondre aux objectifs de bonifications :</t>
  </si>
  <si>
    <t>Courrier(s) de notification de subvention(s) autre(s), ou une attestation sur l’honneur indiquant les autres financements validés</t>
  </si>
  <si>
    <t xml:space="preserve">Pour les sociétés commerciales : extrait Kbis, inscription au registre du commerce ainsi qu'un tableau précisant </t>
  </si>
  <si>
    <t>sur les 3 dernières années les aides attribuées par des personnes publiques</t>
  </si>
  <si>
    <t>Ci-dessous, pour chaque objectif que le projet remplit, présenter succinctement les spécificités de l'opération ; le cas échéant, annexer au dossier une note détaillée</t>
  </si>
  <si>
    <t>Le projet de PASA dispose-t-il :</t>
  </si>
  <si>
    <t>Fiche 3b : en cas de projet immobilier intégrant une création d'UHR</t>
  </si>
  <si>
    <t>Commentaires éventuels sur les rails plafonniers</t>
  </si>
  <si>
    <t>Préciser ici</t>
  </si>
  <si>
    <t>Locaux non destinés à l'hébergement (dont accueil de jour) :</t>
  </si>
  <si>
    <t>Les tableaux qui suivent permettent de détailler les différents coûts de l'opération (finançable par la CNSA ou non, restructuré ou neuf), et le cas échéant de proratiser la part habilitée à l'aide sociale.</t>
  </si>
  <si>
    <t>Agrément des aides</t>
  </si>
  <si>
    <t>Plan de financement</t>
  </si>
  <si>
    <t>Récapitulatif</t>
  </si>
  <si>
    <t>4 : facile à remplir</t>
  </si>
  <si>
    <t>2 : difficile à remplir</t>
  </si>
  <si>
    <t>1 : très difficile à remplir</t>
  </si>
  <si>
    <t>3 : moyennement difficile à remplir</t>
  </si>
  <si>
    <t>5 : très facile à remplir</t>
  </si>
  <si>
    <t>Evaluation du remplissage</t>
  </si>
  <si>
    <t>Comment évaluez-vous le remplissage du présent formulaire, par une note de 1 (très difficile) à 5 (très facile) ?</t>
  </si>
  <si>
    <t xml:space="preserve">Clé de répartition choisie par l'établissement : </t>
  </si>
  <si>
    <t>Identité</t>
  </si>
  <si>
    <t>Public rattaché à un EPS</t>
  </si>
  <si>
    <t>Public autonome</t>
  </si>
  <si>
    <t>Public communal (CCAS)</t>
  </si>
  <si>
    <t>Privé associatif</t>
  </si>
  <si>
    <t>Privé lucratif</t>
  </si>
  <si>
    <r>
      <t xml:space="preserve">Aide PAI </t>
    </r>
    <r>
      <rPr>
        <u/>
        <sz val="11"/>
        <color theme="1"/>
        <rFont val="Calibri"/>
        <family val="2"/>
        <scheme val="minor"/>
      </rPr>
      <t>demandée</t>
    </r>
    <r>
      <rPr>
        <sz val="11"/>
        <color theme="1"/>
        <rFont val="Calibri"/>
        <family val="2"/>
        <scheme val="minor"/>
      </rPr>
      <t xml:space="preserve"> : </t>
    </r>
  </si>
  <si>
    <r>
      <t xml:space="preserve">Taux d'aide </t>
    </r>
    <r>
      <rPr>
        <u/>
        <sz val="11"/>
        <color theme="1"/>
        <rFont val="Calibri"/>
        <family val="2"/>
        <scheme val="minor"/>
      </rPr>
      <t>demandé</t>
    </r>
    <r>
      <rPr>
        <sz val="11"/>
        <color theme="1"/>
        <rFont val="Calibri"/>
        <family val="2"/>
        <scheme val="minor"/>
      </rPr>
      <t xml:space="preserve"> (valeur calculée, rapportée à la dépense subventionnable) : </t>
    </r>
  </si>
  <si>
    <t>Avez-vous fait appel à la MAPES pour le remplissage du formulaire ? 
Commentaires éventuels</t>
  </si>
  <si>
    <t>En haut de chaque fiche du formulaire se trouve la liste des boutons permettant de naviguer dans le formulaire :</t>
  </si>
  <si>
    <t>LE CAS ECHEANT, RAPPEL DE LA CLE DE REPARTITION POUR IDENTIFIER LA PART ELIGIBLE AU SEIN DE L'OPERATION GLOBALE</t>
  </si>
  <si>
    <t xml:space="preserve">Montant total des financements mobilisés et sollicités pour l'opération : </t>
  </si>
  <si>
    <t>Une opération peut inclure une part non éligible à un financement CNSA : par exemple des lits d'EHPA, des surfaces dédiées à des activités sanitaires (médecine, SSR, USLD, etc.), une crèche, ou toute autre activité non médicalisée.
Dans ce cas, le financement CNSA sera possible uniquement sur la part éligible.</t>
  </si>
  <si>
    <t>En quoi le projet d'UHR répond-il à des besoins d'autonomie et d'intimité ?</t>
  </si>
  <si>
    <t>Extension d'établissement</t>
  </si>
  <si>
    <t>Reconstruction d'établissement</t>
  </si>
  <si>
    <t>Rappel : la répartition entre restructuration et travaux neufs est à déterminer par le programmiste ou le maître d’œuvre.</t>
  </si>
  <si>
    <t>tels que mentionnés à l’article L314-3-1 du CASF, financés ou cofinancés par l’assurance maladie.</t>
  </si>
  <si>
    <t xml:space="preserve">Clé de répartition proposée pour les calculs ultérieurs de la part éligible au sein de cette opération : </t>
  </si>
  <si>
    <t>● d'autre part, le cas échéant, le plafonnement de ce montant selon les coûts au m² plafond de la CNSA reportés ci-dessous.</t>
  </si>
  <si>
    <t>Prestations intellectuelles</t>
  </si>
  <si>
    <t xml:space="preserve">par un prestataire externe à l’établissement   </t>
  </si>
  <si>
    <t xml:space="preserve">Résidents  </t>
  </si>
  <si>
    <t xml:space="preserve">Salariés     </t>
  </si>
  <si>
    <t xml:space="preserve">Familles     </t>
  </si>
  <si>
    <t xml:space="preserve">Habitants du quartier  </t>
  </si>
  <si>
    <t xml:space="preserve">Partenaires locaux    </t>
  </si>
  <si>
    <t>Autres</t>
  </si>
  <si>
    <t>POUR INFORMATION, LISTE DES PIECES A JOINDRE POUR PERMETTRE LE VERSEMENT D'UNE SUBVENTION PAI IMMOBILIER NOTIFIEE</t>
  </si>
  <si>
    <t>Finess juridique :</t>
  </si>
  <si>
    <t>Sentiment d'être « chez soi » pour les résidents</t>
  </si>
  <si>
    <t>Le projet contient-il des locaux qui permettront l’ouverture de l’établissement vers l’extérieur ?</t>
  </si>
  <si>
    <t>OUVERTURE SUR L'EXTERIEUR</t>
  </si>
  <si>
    <t>Maîtrise d'ouvrage assurée par le propriétaire avec assistance extérieure ou un conducteur d'opération (AMO)</t>
  </si>
  <si>
    <t>Maîtrise d'ouvrage assurée par les propres moyens du propriétaire</t>
  </si>
  <si>
    <t>Normes de sécurité incendie</t>
  </si>
  <si>
    <t>structure type U</t>
  </si>
  <si>
    <t>structure type J</t>
  </si>
  <si>
    <t>Fonds propres :</t>
  </si>
  <si>
    <t>Fonds dédiés :</t>
  </si>
  <si>
    <t>Emprunts auprès d'organismes bancaires :</t>
  </si>
  <si>
    <t>Prêt Caisse des dépôts :</t>
  </si>
  <si>
    <t>Crédit-bail :</t>
  </si>
  <si>
    <t>Département :</t>
  </si>
  <si>
    <t>Commune :</t>
  </si>
  <si>
    <r>
      <t>Fonds européens</t>
    </r>
    <r>
      <rPr>
        <sz val="11"/>
        <color theme="1"/>
        <rFont val="Calibri"/>
        <family val="2"/>
        <scheme val="minor"/>
      </rPr>
      <t xml:space="preserve"> :</t>
    </r>
  </si>
  <si>
    <t>Nombre de chambres doubles (ou plus) individualisées par le biais de l'opération :</t>
  </si>
  <si>
    <t>Nombre de places d'accueil et hébergement temporaire, avant opération :</t>
  </si>
  <si>
    <t xml:space="preserve">Nombre de places d'accueil et hébergement temporaire, après opération : </t>
  </si>
  <si>
    <t>Nombre de places d'hébergement permanent, avant opération :</t>
  </si>
  <si>
    <t>Nombre de places avant opération :</t>
  </si>
  <si>
    <t xml:space="preserve">dont places habilitées à l'aide sociale (autorisées ou en cours d’autorisation par le Président du Conseil départemental) : </t>
  </si>
  <si>
    <t xml:space="preserve">dont places habilitées à l'aide sociale (autorisées par le Président du Conseil départemental) : </t>
  </si>
  <si>
    <t>Surface SDO à la place avant opération :</t>
  </si>
  <si>
    <t xml:space="preserve">Nombre de places d'hébergement permanent, après opération : </t>
  </si>
  <si>
    <t>Surface SDO à la place après opération :</t>
  </si>
  <si>
    <t xml:space="preserve">Estimation du programmiste ou du maître d'oeuvre avec la décomposition du coût d'opération par type de postes (travaux, prestations intellectuelles, assurances, provisions, foncier, mobilier) </t>
  </si>
  <si>
    <t xml:space="preserve">Afin de vous aider dans vos démarches, la MAPES (Mission d’Appui à la Performance des Etablissements et Services sanitaires et médico-sociaux de la région Pays de la Loire) est à votre disposition pour contribuer à la constitution de votre dossier : investissements@mapes-pdl.fr. La MAPES vous délivrera toutes les informations utiles pour renseigner l’ensemble des éléments et des pièces justificatives nécessaires à la complétude de votre dossier. Pour rappel, l'appui de la MAPES ne préjuge pas de l'instruction technique réalisée par l'ARS. </t>
  </si>
  <si>
    <t>o 800 000€ TDC TTC pour l’ensemble des autres projets</t>
  </si>
  <si>
    <t>Lits non éligibles CNSA</t>
  </si>
  <si>
    <t>Surfaces non éligibles CNSA</t>
  </si>
  <si>
    <t>Variation du 
capacitaire avec l'opération :</t>
  </si>
  <si>
    <t>Capacité inchangée</t>
  </si>
  <si>
    <t>Capacité totale</t>
  </si>
  <si>
    <t>Surface totale</t>
  </si>
  <si>
    <t>Variation des 
surfaces (SDO) avec l'opération :</t>
  </si>
  <si>
    <t xml:space="preserve">Date signature CPOM : </t>
  </si>
  <si>
    <t>ATTESTATION DE DEMANDE DE SUBVENTION PAI IMMOBILIER (A IMPRIMER, SIGNER ET RENVOYER PAR MAIL)</t>
  </si>
  <si>
    <t>et, je, soussigné</t>
  </si>
  <si>
    <t>ou équivalence ?</t>
  </si>
  <si>
    <t xml:space="preserve">N° de parcelles : </t>
  </si>
  <si>
    <t xml:space="preserve">Zone à risque géologique : </t>
  </si>
  <si>
    <t xml:space="preserve">Zone à risque technologique : </t>
  </si>
  <si>
    <t xml:space="preserve">Y-a-t-il des contraintes liées au site : </t>
  </si>
  <si>
    <t xml:space="preserve">Si oui, lesquelles : </t>
  </si>
  <si>
    <t xml:space="preserve">Zone inondable : </t>
  </si>
  <si>
    <t xml:space="preserve">date prévisionnelle : </t>
  </si>
  <si>
    <t>CPI : Contrat de Promotion Immobilière</t>
  </si>
  <si>
    <t>Aidants / bénévoles</t>
  </si>
  <si>
    <t xml:space="preserve">Tel : </t>
  </si>
  <si>
    <t xml:space="preserve">Statut de l’entité : </t>
  </si>
  <si>
    <t>N° FINESS juridique :</t>
  </si>
  <si>
    <t>N° FINESS géographique - site d'implantation principal :</t>
  </si>
  <si>
    <t>Nom de l'entité 
gestionnaire :</t>
  </si>
  <si>
    <t>Accueil de jour</t>
  </si>
  <si>
    <t>Accueil ou hébergement temporaire</t>
  </si>
  <si>
    <t xml:space="preserve">Autre (préciser) : </t>
  </si>
  <si>
    <t>places</t>
  </si>
  <si>
    <t>en  cours de création</t>
  </si>
  <si>
    <t xml:space="preserve">Si non, sa création est-elle prévue : </t>
  </si>
  <si>
    <t xml:space="preserve">oui </t>
  </si>
  <si>
    <t xml:space="preserve">Existe-il un Centre de Ressources Territorial (CRT) : </t>
  </si>
  <si>
    <t>date prévue de création</t>
  </si>
  <si>
    <t>ACTIVITES CONCERNEES PAR L'OPERATION D'INVESTISSSEMENT</t>
  </si>
  <si>
    <t>Places</t>
  </si>
  <si>
    <t>Accueil de nuit</t>
  </si>
  <si>
    <t>TOTAL</t>
  </si>
  <si>
    <t>Capacité totale de l'établissement</t>
  </si>
  <si>
    <t>Autorisée</t>
  </si>
  <si>
    <t>Installée</t>
  </si>
  <si>
    <t>Capacité touchée par l'opération d'investissement</t>
  </si>
  <si>
    <t>Places à créer</t>
  </si>
  <si>
    <t>Hébergement Permanent</t>
  </si>
  <si>
    <t>Accueil / Hébergement Temporaire</t>
  </si>
  <si>
    <t xml:space="preserve">Nombre de chambres doubles ou + à individualiser concernées par l'opération d'investissement : </t>
  </si>
  <si>
    <t xml:space="preserve">Nombre de chambres sans sanitaire : </t>
  </si>
  <si>
    <t xml:space="preserve">M² (en moyenne) d'une chambre individuelle : </t>
  </si>
  <si>
    <t xml:space="preserve">M² (en moyenne) d'une chambre double : </t>
  </si>
  <si>
    <t xml:space="preserve">M² (en moyenne) d'une chambre supérieures à 2 lits : </t>
  </si>
  <si>
    <t xml:space="preserve">Nombre de chambres &lt; 20m² : </t>
  </si>
  <si>
    <t xml:space="preserve">Indiquer le nombre de places Alzheimer touchées par l'opération d'investissement : </t>
  </si>
  <si>
    <t>Hébergement Permanent (Hors UHR / PASA)</t>
  </si>
  <si>
    <t>Hébergement Temporaire  (Hors UHR / PASA)</t>
  </si>
  <si>
    <t>PASA</t>
  </si>
  <si>
    <t>UHR</t>
  </si>
  <si>
    <t>Capacité totale de place Alzheimer touchée par l'opération d'investissement 
(places à moderniser et à créer)</t>
  </si>
  <si>
    <t xml:space="preserve">Périmètre du projet CNSA dans l’opération d’ensemble   </t>
  </si>
  <si>
    <t>dont SDO unité Alzheimer (hors UHR / PASA) :</t>
  </si>
  <si>
    <t xml:space="preserve">dont SDO UHR : </t>
  </si>
  <si>
    <t xml:space="preserve">dont SDO locaux ouverts sur l'extérieur : </t>
  </si>
  <si>
    <t>en interne à l’établissement  par une personne formée</t>
  </si>
  <si>
    <t xml:space="preserve">date réelle : </t>
  </si>
  <si>
    <t>Dans le cadre de l'amélioration de l'efficacité énergétique et de la transition écologique de votre établissement, avez-vous eu recours à un Conseiller en Transition Energétique et Ecologique en Santé (CTEES) ou un conseiller en maîtrise de l'énergie (CME - dispositif ETE coordonné par la MAPES) ?</t>
  </si>
  <si>
    <t>Préciser les modalités d'accompagnements, les objectifs et le périmètre d'accompagnement</t>
  </si>
  <si>
    <t xml:space="preserve">Nombre de chambre avec sanitaire complet : </t>
  </si>
  <si>
    <t xml:space="preserve">Si autre, préciser : </t>
  </si>
  <si>
    <t>Autre</t>
  </si>
  <si>
    <t xml:space="preserve">Date de signature du CPOM : </t>
  </si>
  <si>
    <t>Avis et implication du CVS (Conseil de la Vie Sociale) dans le projet</t>
  </si>
  <si>
    <t xml:space="preserve">Diversification des modes 
</t>
  </si>
  <si>
    <t xml:space="preserve">d'accompagnement 
</t>
  </si>
  <si>
    <t xml:space="preserve">de l'établissement avant </t>
  </si>
  <si>
    <t xml:space="preserve">travaux : </t>
  </si>
  <si>
    <t>Intégration de locaux pour un PASA</t>
  </si>
  <si>
    <t>Qualité fonctionnelle et architecturale du projet</t>
  </si>
  <si>
    <t xml:space="preserve">Plan de financement prévisionnel de l'opération : assujetti à la TVA : </t>
  </si>
  <si>
    <t>Subventions antérieures financées par la CNSA</t>
  </si>
  <si>
    <t>DIVERS SANS TVA</t>
  </si>
  <si>
    <t xml:space="preserve"> Préciser ici</t>
  </si>
  <si>
    <t xml:space="preserve">MOBILIERS, MATERIEL, EQUIPEMENTS :       </t>
  </si>
  <si>
    <t xml:space="preserve">FONCIER (coût d'acquisition de terrains) :       </t>
  </si>
  <si>
    <t xml:space="preserve">TVA RECUPEREE (LE CAS ECHEANT*) : </t>
  </si>
  <si>
    <t>*</t>
  </si>
  <si>
    <t xml:space="preserve">préciser le portage de la TVA pendant/à réception des travaux : </t>
  </si>
  <si>
    <t>CTEES</t>
  </si>
  <si>
    <t>CME</t>
  </si>
  <si>
    <t>1. Nature des travaux</t>
  </si>
  <si>
    <t>x</t>
  </si>
  <si>
    <t>et</t>
  </si>
  <si>
    <t>CRITERES DE NON-ELIGIBILITE</t>
  </si>
  <si>
    <t xml:space="preserve">et </t>
  </si>
  <si>
    <t xml:space="preserve">Opérations répondant aux huit orientations fixées pour la "nouvelle génération d'EHPAD" : </t>
  </si>
  <si>
    <t xml:space="preserve">RAPPEL DES CRITERES D'ELIGIBILITE </t>
  </si>
  <si>
    <t>BBC rénovation</t>
  </si>
  <si>
    <t>oui/non</t>
  </si>
  <si>
    <t>Cocher la réglementation thermique appliquée</t>
  </si>
  <si>
    <t>- L'engagement thématique n°1 Performance énergétique</t>
  </si>
  <si>
    <t>- L'engagement thématique n°2 : Matériaux bas carbone</t>
  </si>
  <si>
    <t>- L'engagement thématique n°3 : Autres innovations Bâtiment durable</t>
  </si>
  <si>
    <t>(partie neuve)</t>
  </si>
  <si>
    <t>(partie rénovation)</t>
  </si>
  <si>
    <t xml:space="preserve">Label PassivHaus </t>
  </si>
  <si>
    <t>(plusieurs choix possible si neuf + rénovation)</t>
  </si>
  <si>
    <t>si oui préciser les pièces transmises dans le dossier d'instruction permettant de juger de la qualité de la mission et du niveau d'expertise de l'AMO (cahier des charges de consultation, proposition technique, livrables déjà fournis...)</t>
  </si>
  <si>
    <t>Performance énergétique du bâtiment existant</t>
  </si>
  <si>
    <t>Date de construction, mode de chauffage et DPE du ou des principaux bâtiments existants</t>
  </si>
  <si>
    <t>Nom du bâtiment 1 :</t>
  </si>
  <si>
    <t>Nom du bâtiment 2 :</t>
  </si>
  <si>
    <t>Nom du bâtiment 3 :</t>
  </si>
  <si>
    <t>Nom du bâtiment 4 :</t>
  </si>
  <si>
    <t>Nom du bâtiment 5 :</t>
  </si>
  <si>
    <t>Mode de chauffage</t>
  </si>
  <si>
    <t>Classe DPE Energie (A à G)</t>
  </si>
  <si>
    <t>Année de construction</t>
  </si>
  <si>
    <t>Classe DPE 
Co2 (A à G)</t>
  </si>
  <si>
    <t>Mode de chauffage (fioul, gaz, électricité, bois...)</t>
  </si>
  <si>
    <t>Conso Energie DPE
(kWhep/m².an)</t>
  </si>
  <si>
    <t>Emission Co2 DPE 
(kgCo2/m².an)</t>
  </si>
  <si>
    <t>Gaz naturel</t>
  </si>
  <si>
    <t>Propane</t>
  </si>
  <si>
    <t>Fioul</t>
  </si>
  <si>
    <t>Electricité</t>
  </si>
  <si>
    <t>Réseau de chaleur urbain</t>
  </si>
  <si>
    <t>Performance énergétique du bâtiment futur</t>
  </si>
  <si>
    <t xml:space="preserve">Commentaires éventuels pour précisions : </t>
  </si>
  <si>
    <t>Préciser les pièces fournies permettant de juger du niveau d'engagement et de la garantie de réussite (PTD, contrat/devis certificateur, cahier des charges AMO, projet de règlement de consultation de MOE...)</t>
  </si>
  <si>
    <t>Informations techniques diverses sur le projet</t>
  </si>
  <si>
    <t>- L'engagement à intégrer un AMO Environnement AABCS</t>
  </si>
  <si>
    <t>Démarche déjà engagées dans l'établissement sur la performance énergétique</t>
  </si>
  <si>
    <t>Quelles mesures sont mises en place pour améliorer la performance énergétique des bâtiments ?
(diagnostics, schéma directeur énergie, stratégie énergétique, management de l'énergie, sensibilisation interne, actions concrètes de sobriété, actions concrètes avec petits investissements, ...)</t>
  </si>
  <si>
    <t>Quels équipements performants ont été installés ?
(Matériels hydroéconomie, régulation, robinets thermostatiques, chaudières récentes, isolation,…)</t>
  </si>
  <si>
    <t>Quelles actions sont mises en œuvre pour améliorer le comportement des occupants ?
(affichage, formation, sensibilisation des occupants, détection et alerte en cas de dérive de consommation d'eau ou d'énergie, ambassadeurs développement durable en interne,...)</t>
  </si>
  <si>
    <t>Commentaires pour précisions éventuelles :</t>
  </si>
  <si>
    <t>OBJECTIFS ET IMPACTS ATTENDUS DE L'OPERATION IMMOBILIERE EN TERMES ENVIRONNEMENTAUX ET ENERGETIQUES</t>
  </si>
  <si>
    <t>Gain sur Cep
(avant / après)</t>
  </si>
  <si>
    <t>Cep_projet visé</t>
  </si>
  <si>
    <t>● Remplacement des équipements, inclus dans l'opération globale d'investissement, participant à l'amélioration des performances énergétiques et thermiques</t>
  </si>
  <si>
    <t>NATURE DES DEPENSES OU OPERATIONS ELIGIBLES</t>
  </si>
  <si>
    <t>● Opérations d’investissement reposant sur une vente en l’état de futur achèvement (VEFA) ou en contrat de promotion immobilière (CPI) sauf pour les établissement adjudicateurs publics soumis aux règles de la commande publique</t>
  </si>
  <si>
    <t>Marché privé</t>
  </si>
  <si>
    <t xml:space="preserve">Si autre mode de chauffage, préciser : </t>
  </si>
  <si>
    <t xml:space="preserve">DPE énergie A </t>
  </si>
  <si>
    <t xml:space="preserve">DPE énergie B </t>
  </si>
  <si>
    <t xml:space="preserve">DPE énergie C </t>
  </si>
  <si>
    <t xml:space="preserve">DPE énergie D </t>
  </si>
  <si>
    <t xml:space="preserve">DPE énergie E </t>
  </si>
  <si>
    <t xml:space="preserve">DPE énergie F </t>
  </si>
  <si>
    <t xml:space="preserve">DPE énergie G </t>
  </si>
  <si>
    <t xml:space="preserve">DPE Co2 A </t>
  </si>
  <si>
    <t xml:space="preserve">DPE Co2 B </t>
  </si>
  <si>
    <t xml:space="preserve">DPE Co2 C </t>
  </si>
  <si>
    <t xml:space="preserve">DPE Co2 D </t>
  </si>
  <si>
    <t xml:space="preserve">DPE Co2 E </t>
  </si>
  <si>
    <t xml:space="preserve">DPE Co2 F </t>
  </si>
  <si>
    <t xml:space="preserve">DPE Co2 G </t>
  </si>
  <si>
    <t xml:space="preserve"> RT 2012</t>
  </si>
  <si>
    <t xml:space="preserve"> RE 2020</t>
  </si>
  <si>
    <t xml:space="preserve"> RT Existant</t>
  </si>
  <si>
    <t>Engagement gain sur Bbio_ref (en %)</t>
  </si>
  <si>
    <t>Cep projet visé (en kWhep/m²)</t>
  </si>
  <si>
    <t>Engagement gain sur Cep_ref (en %)</t>
  </si>
  <si>
    <t>Engagement DH max (en °C.h)</t>
  </si>
  <si>
    <t>Si oui décrire succinctement l'innovation envisagée et préciser les pièces  transmises dans le dossier d'instruction permettant de juger du niveau d'engagement et de la garantie de réussite (PTD, notice environnementale, notes spécifiques, partenariats envisagés, note de motivation, ..)</t>
  </si>
  <si>
    <r>
      <t xml:space="preserve">o </t>
    </r>
    <r>
      <rPr>
        <b/>
        <sz val="11"/>
        <rFont val="Calibri"/>
        <family val="2"/>
        <scheme val="minor"/>
      </rPr>
      <t>Qualité du projet d’établissement</t>
    </r>
    <r>
      <rPr>
        <sz val="11"/>
        <rFont val="Calibri"/>
        <family val="2"/>
        <scheme val="minor"/>
      </rPr>
      <t xml:space="preserve"> (adaptation aux besoins du territoire, intégration des enjeux d’évolution de la dépendance, innovation, intégration dans une filière de santé sur le territoire, actions de prévention…)</t>
    </r>
  </si>
  <si>
    <r>
      <t xml:space="preserve">o </t>
    </r>
    <r>
      <rPr>
        <b/>
        <sz val="11"/>
        <rFont val="Calibri"/>
        <family val="2"/>
        <scheme val="minor"/>
      </rPr>
      <t>Ouverture sur l'extérieur</t>
    </r>
    <r>
      <rPr>
        <sz val="11"/>
        <rFont val="Calibri"/>
        <family val="2"/>
        <scheme val="minor"/>
      </rPr>
      <t xml:space="preserve"> (intégration de l'EHPAD dans son environnement), ouvertures organisationnelle et/ou architecturale</t>
    </r>
  </si>
  <si>
    <r>
      <t xml:space="preserve">Opérations présentant un </t>
    </r>
    <r>
      <rPr>
        <b/>
        <sz val="11"/>
        <rFont val="Calibri"/>
        <family val="2"/>
        <scheme val="minor"/>
      </rPr>
      <t xml:space="preserve">coût </t>
    </r>
    <r>
      <rPr>
        <sz val="11"/>
        <rFont val="Calibri"/>
        <family val="2"/>
        <scheme val="minor"/>
      </rPr>
      <t>total des travaux toutes dépenses confondues</t>
    </r>
    <r>
      <rPr>
        <b/>
        <sz val="11"/>
        <rFont val="Calibri"/>
        <family val="2"/>
        <scheme val="minor"/>
      </rPr>
      <t xml:space="preserve"> (TDC) TTC</t>
    </r>
    <r>
      <rPr>
        <sz val="11"/>
        <rFont val="Calibri"/>
        <family val="2"/>
        <scheme val="minor"/>
      </rPr>
      <t xml:space="preserve"> </t>
    </r>
    <r>
      <rPr>
        <b/>
        <sz val="11"/>
        <rFont val="Calibri"/>
        <family val="2"/>
        <scheme val="minor"/>
      </rPr>
      <t>supérieur aux seuils « planchers »</t>
    </r>
    <r>
      <rPr>
        <sz val="11"/>
        <rFont val="Calibri"/>
        <family val="2"/>
        <scheme val="minor"/>
      </rPr>
      <t xml:space="preserve"> de :</t>
    </r>
  </si>
  <si>
    <r>
      <t xml:space="preserve">o </t>
    </r>
    <r>
      <rPr>
        <b/>
        <sz val="11"/>
        <rFont val="Calibri"/>
        <family val="2"/>
        <scheme val="minor"/>
      </rPr>
      <t>Intégration de la dimension humaine au cœur de la démarche de conception</t>
    </r>
    <r>
      <rPr>
        <sz val="11"/>
        <rFont val="Calibri"/>
        <family val="2"/>
        <scheme val="minor"/>
      </rPr>
      <t xml:space="preserve"> en faisant appel à une assistance à la maîtrise d'usage ou équivalent formée, interne ou externe à l'établissement</t>
    </r>
  </si>
  <si>
    <t xml:space="preserve">avec distinction entre travaux neufs et restructuration, avec les différentes TVA applicables, et avec distinction de la part éligible et de la part non éligible </t>
  </si>
  <si>
    <t xml:space="preserve">Statut de l’entité
(liste déroulante) : </t>
  </si>
  <si>
    <t>Places à moderniser 
ou transformer</t>
  </si>
  <si>
    <r>
      <t xml:space="preserve">Inscription dans un objectif de </t>
    </r>
    <r>
      <rPr>
        <b/>
        <sz val="11"/>
        <rFont val="Calibri"/>
        <family val="2"/>
        <scheme val="minor"/>
      </rPr>
      <t xml:space="preserve">transformation des places existantes </t>
    </r>
    <r>
      <rPr>
        <sz val="11"/>
        <rFont val="Calibri"/>
        <family val="2"/>
        <scheme val="minor"/>
      </rPr>
      <t xml:space="preserve">au bénéfice d'une diversification des activités proposées aux personnes âgées du territoire.
</t>
    </r>
    <r>
      <rPr>
        <sz val="9"/>
        <rFont val="Calibri"/>
        <family val="2"/>
        <scheme val="minor"/>
      </rPr>
      <t xml:space="preserve">Selon les modalités d'accueil, des espaces dédiés, des activités projetées et de l'accompagnement envisagé, des équipes dédiées et du nombre de places envisagées.
</t>
    </r>
    <r>
      <rPr>
        <sz val="11"/>
        <rFont val="Calibri"/>
        <family val="2"/>
        <scheme val="minor"/>
      </rPr>
      <t xml:space="preserve">
</t>
    </r>
    <r>
      <rPr>
        <i/>
        <sz val="9"/>
        <rFont val="Calibri"/>
        <family val="2"/>
        <scheme val="minor"/>
      </rPr>
      <t>[Item spécifique en Pays de la Loire]</t>
    </r>
  </si>
  <si>
    <t>OBJECTIFS ET IMPACTS ATTENDUS DE L'OPERATION IMMOBILIERE EN TERME DE QUALITE FONCTIONNELLE ET ARCHITECTURALE</t>
  </si>
  <si>
    <t>Si oui, répondre aux questions suivantes n°1 à 6</t>
  </si>
  <si>
    <t>Si non, répondre aux questions suivantes n°7 à 10</t>
  </si>
  <si>
    <t>Marché public</t>
  </si>
  <si>
    <t>Si oui décrire succinctement et préciser les pièces transmises dans le dossier d'instruction permettant de juger du niveau d'engagement et de la garantie de réussite (PTD, notice environnementale, études déjà réalisées, projet de règlement de consultation de MOE...)</t>
  </si>
  <si>
    <t>Si oui décrire succinctement et préciser les pièces  transmises dans le dossier d'instruction permettant de juger du niveau d'engagement et de la garantie de réussite (PTD, notice environnementale, partenariats envisagés, note de motivation,...)</t>
  </si>
  <si>
    <t>Label Enerphit ou PassivHaus</t>
  </si>
  <si>
    <t xml:space="preserve">Loi MOP : Maîtrise d’Ouvrage Publique </t>
  </si>
  <si>
    <t>MGP : Marché Global de Performance</t>
  </si>
  <si>
    <t>VEFA : Vente en l’Etat Futur d’Achèvement</t>
  </si>
  <si>
    <t>clé de répartition retenue</t>
  </si>
  <si>
    <t>Taux de la clé de répartition</t>
  </si>
  <si>
    <t>Annexes 2, 5, 6, 7, 8 et 10 du Plan Pluriannuel d'Investissement (PPI)</t>
  </si>
  <si>
    <t>Pour les engagements thématiques 1, 2 et 3 : PTD et éventuellement d’autres documents décrivant la méthode, les objectifs et les éléments garantissant l’atteinte de objectifs</t>
  </si>
  <si>
    <t xml:space="preserve">Pour la bonification "qualité environnementale" : </t>
  </si>
  <si>
    <t xml:space="preserve">Pour la bonification "transformation de l'offre" : </t>
  </si>
  <si>
    <t>Cahier des charges de consultation AMO AABCS + offre technique et financière du prestataire</t>
  </si>
  <si>
    <t>Note de synthèse sur l’évolution de l’offre et l’état de validation ARS/CD</t>
  </si>
  <si>
    <t>Note de synthèse précisant l’analyse des besoins, - notamment non couverts - l’offre existante sur le territoire et les projets innovants en cours</t>
  </si>
  <si>
    <r>
      <t xml:space="preserve">Les éléments suivants doivent être joints pour répondre aux objectifs de bonifications </t>
    </r>
    <r>
      <rPr>
        <b/>
        <u/>
        <sz val="16"/>
        <color theme="1"/>
        <rFont val="Calibri"/>
        <family val="2"/>
        <scheme val="minor"/>
      </rPr>
      <t>:</t>
    </r>
  </si>
  <si>
    <t xml:space="preserve">Pour la bonification "diversification des financements" : </t>
  </si>
  <si>
    <t>● Pour le premier versement (30% de la subvention) : l'acte juridique engageant les travaux (ordres de services aux entreprises) et la fiche de recueil de données Oscimes et ses annexes complétées</t>
  </si>
  <si>
    <t>● Pour le second versement (40% de la subvention) : le bordereau récapitulatif des factures acquittées correspondant à 50 % du coût total des travaux (visé par le maître d'œuvre et certifié par le maître d'ouvrage et le comptable) et les pièces justificatives complémentaires pour les projets bonifiés</t>
  </si>
  <si>
    <t>● Coût des travaux, prestations intellectuelles, assurances, provisions (hors coûts d'achat du mobilier et du foncier, non éligibles)</t>
  </si>
  <si>
    <t>● Rénovations et constructions immobilières durables, respectueuses de l’environnement conformément aux mesures dédiées à la rénovation et la performance énergétique des bâtiments</t>
  </si>
  <si>
    <r>
      <t xml:space="preserve">● 	Le </t>
    </r>
    <r>
      <rPr>
        <b/>
        <sz val="11"/>
        <color theme="1"/>
        <rFont val="Calibri"/>
        <family val="2"/>
        <scheme val="minor"/>
      </rPr>
      <t>bonus "transformation de l'offre"</t>
    </r>
    <r>
      <rPr>
        <sz val="11"/>
        <color theme="1"/>
        <rFont val="Calibri"/>
        <family val="2"/>
        <scheme val="minor"/>
      </rPr>
      <t xml:space="preserve"> (jusqu'à 7 % supplémentaires) pourra être attribué aux projets pour lesquels une réflexion a été menée tant sur la connaissance des besoins en terme d’offre sur le territoire que sur la transformation de l’offre et sa diversification. Ainsi le taux d’aide pourra être bonifié si le projet s’inscrit dans un ou plusieurs des objectifs ci-après : rééquilibrage territorial de l’offre, regroupement de sites, transformation des places existantes, développement de l’offre de répit, virage domiciliaire, adaptation aux publics.</t>
    </r>
  </si>
  <si>
    <r>
      <t xml:space="preserve">● 	Le </t>
    </r>
    <r>
      <rPr>
        <b/>
        <sz val="11"/>
        <color theme="1"/>
        <rFont val="Calibri"/>
        <family val="2"/>
        <scheme val="minor"/>
      </rPr>
      <t>bonus "diversification des financements"</t>
    </r>
    <r>
      <rPr>
        <sz val="11"/>
        <color theme="1"/>
        <rFont val="Calibri"/>
        <family val="2"/>
        <scheme val="minor"/>
      </rPr>
      <t xml:space="preserve"> (jusqu'à 2 % supplémentaires) pourra être attribué aux projets qui se seront inscrits dans une démarche active de recherche de financement auprès d’autres acteurs (collectivités locales, mécénat, autre…).</t>
    </r>
  </si>
  <si>
    <t>● Pour le versement du solde (30% de la subvention) : les pièces justificatives complémentaires pour les projets bonifiés, l'attestation définitive de fin de travaux, le décompte final de l'opération synthétisant l'ensemble des Décomptes Généraux Définitifs (DGD) et le bordereau récapitulatif des factures acquittées correspondant au coût total des travaux( visé par le maître d'œuvre et certifié par le maître d'ouvrage et le comptable)</t>
  </si>
  <si>
    <r>
      <t xml:space="preserve">Présentation de l'opération 
(travaux envisagés, nature, localisation dans la cité, historique et enjeux)
</t>
    </r>
    <r>
      <rPr>
        <sz val="9"/>
        <rFont val="Calibri"/>
        <family val="2"/>
        <scheme val="minor"/>
      </rPr>
      <t>Une attention particulière sera portée à la pertinence des projets et leur place dans le maillage local, dans l’intérêt des résidents et des familles. Une attention particulière sera également portée à l’insertion dans la cité c'est-à-dire à la localisation des bâtiments dans les secteurs les plus centraux.</t>
    </r>
  </si>
  <si>
    <t>En quoi cette opération contribue-t-elle à l'amélioration sensible de la qualité de prise en charge (restructuration lourde ou construction neuve pour suppression des chambres doubles, chambres sans salle de bain, chambres &lt;20m², etc.) ?</t>
  </si>
  <si>
    <t xml:space="preserve">autre, précisez ici : </t>
  </si>
  <si>
    <t>Nom Prénom :</t>
  </si>
  <si>
    <t>Nom Prénom du directeur :</t>
  </si>
  <si>
    <t>Autre, précisez ici :</t>
  </si>
  <si>
    <t>Notion de PASA éclaté : quels espaces sont réunis / éclatés ?</t>
  </si>
  <si>
    <r>
      <t>S’agit-il d’un projet de</t>
    </r>
    <r>
      <rPr>
        <b/>
        <sz val="11"/>
        <rFont val="Calibri"/>
        <family val="2"/>
        <scheme val="minor"/>
      </rPr>
      <t xml:space="preserve"> tiers lieux</t>
    </r>
    <r>
      <rPr>
        <sz val="11"/>
        <rFont val="Calibri"/>
        <family val="2"/>
        <scheme val="minor"/>
      </rPr>
      <t xml:space="preserve"> ?</t>
    </r>
  </si>
  <si>
    <t>Objectif susceptible de bonifier le taux de subvention</t>
  </si>
  <si>
    <r>
      <t xml:space="preserve">Le projet souhaite prétendre à une bonification "qualité environnementale" grâce à la </t>
    </r>
    <r>
      <rPr>
        <b/>
        <u/>
        <sz val="11"/>
        <rFont val="Calibri"/>
        <family val="2"/>
        <scheme val="minor"/>
      </rPr>
      <t>méthode globale</t>
    </r>
    <r>
      <rPr>
        <b/>
        <sz val="11"/>
        <rFont val="Calibri"/>
        <family val="2"/>
        <scheme val="minor"/>
      </rPr>
      <t>, le cas échéant préciser  :</t>
    </r>
  </si>
  <si>
    <t>Préciser ici :</t>
  </si>
  <si>
    <t xml:space="preserve">Nombre de places d'accueil de jour :     </t>
  </si>
  <si>
    <t xml:space="preserve">Nombre de places de PASA :     </t>
  </si>
  <si>
    <t xml:space="preserve">Nombre de chambre avec sanitaire complet accessible : </t>
  </si>
  <si>
    <t xml:space="preserve">Nombre d'hébergements en chambre individuelle avant opération : </t>
  </si>
  <si>
    <t xml:space="preserve">Nombre de chambres doubles (ou plus) avant opération : </t>
  </si>
  <si>
    <t xml:space="preserve">Nombre de chambres supérieures à 2 lits : </t>
  </si>
  <si>
    <t xml:space="preserve">Surface SDO de l'établissement (m²) :      </t>
  </si>
  <si>
    <r>
      <t xml:space="preserve">2. PROJECTION DU CAPACITAIRE ET DES SURFACES </t>
    </r>
    <r>
      <rPr>
        <b/>
        <u/>
        <sz val="16"/>
        <rFont val="Calibri"/>
        <family val="2"/>
        <scheme val="minor"/>
      </rPr>
      <t>SUITE A</t>
    </r>
    <r>
      <rPr>
        <b/>
        <sz val="14"/>
        <rFont val="Calibri"/>
        <family val="2"/>
        <scheme val="minor"/>
      </rPr>
      <t xml:space="preserve"> L'OPERATION D'INVESTISSEMENT IMMOBILIER</t>
    </r>
  </si>
  <si>
    <r>
      <t xml:space="preserve">1. ETAT DES LIEUX DU CAPACITAIRE ET DES SURFACES </t>
    </r>
    <r>
      <rPr>
        <b/>
        <u/>
        <sz val="16"/>
        <rFont val="Calibri"/>
        <family val="2"/>
        <scheme val="minor"/>
      </rPr>
      <t>AVANT</t>
    </r>
    <r>
      <rPr>
        <b/>
        <sz val="14"/>
        <rFont val="Calibri"/>
        <family val="2"/>
        <scheme val="minor"/>
      </rPr>
      <t xml:space="preserve"> L'OPERATION D'INVESTISSEMENT IMMOBILIER</t>
    </r>
  </si>
  <si>
    <t xml:space="preserve">Préciser ici : </t>
  </si>
  <si>
    <t xml:space="preserve">Espaces privatifs d'hébergement :      </t>
  </si>
  <si>
    <t xml:space="preserve">Locaux de service des unités de vie :      </t>
  </si>
  <si>
    <t xml:space="preserve">Espaces de vie collective :      </t>
  </si>
  <si>
    <t xml:space="preserve">Espaces de services :      </t>
  </si>
  <si>
    <t xml:space="preserve">Espaces d'administration :      </t>
  </si>
  <si>
    <t xml:space="preserve">Espaces logistiques :      </t>
  </si>
  <si>
    <t xml:space="preserve">Locaux accueil de jour (hors PASA) :      </t>
  </si>
  <si>
    <t xml:space="preserve">SPASAD :      </t>
  </si>
  <si>
    <t xml:space="preserve">Circulations :      </t>
  </si>
  <si>
    <t xml:space="preserve">Locaux techniques :      </t>
  </si>
  <si>
    <t xml:space="preserve">PASA :      </t>
  </si>
  <si>
    <t xml:space="preserve">UHR :      </t>
  </si>
  <si>
    <t xml:space="preserve">Unités Alzheimer hors PASA et UHR :      </t>
  </si>
  <si>
    <t xml:space="preserve">Locaux ouverts sur l’extérieur :      </t>
  </si>
  <si>
    <t xml:space="preserve">SU des locaux liés à l'activité d'hébergement :      </t>
  </si>
  <si>
    <t xml:space="preserve">Total SU : </t>
  </si>
  <si>
    <t>Pour l'AMO AABCS : cahier des charges de consultation + offre technique et financière du prestataire</t>
  </si>
  <si>
    <r>
      <t>Rénovation lourde</t>
    </r>
    <r>
      <rPr>
        <sz val="10"/>
        <rFont val="Calibri"/>
        <family val="2"/>
        <scheme val="minor"/>
      </rPr>
      <t xml:space="preserve"> ou construction neuve :      </t>
    </r>
  </si>
  <si>
    <t>choix n°1</t>
  </si>
  <si>
    <t>choix n°2</t>
  </si>
  <si>
    <t>Titre du critère de répartition choisi par l'établissement</t>
  </si>
  <si>
    <t>Autre critère de répartition choisi par l'établissement</t>
  </si>
  <si>
    <t>choix n°3</t>
  </si>
  <si>
    <t>Prorata du nombre d'hébergements</t>
  </si>
  <si>
    <t>Prorata des surfaces SDO</t>
  </si>
  <si>
    <t>Marché de partenariat</t>
  </si>
  <si>
    <t>Programme Technique Détaillé (PTD), et le cas échéant avant-projet sommaire (APS), avant-projet détaillé (APD) selon l'état d'avancement</t>
  </si>
  <si>
    <t xml:space="preserve">* Le cahier des charges décrivant les critères d'éligibilité et de bonifications  à la subvention PAI immobilier est téléchargeable ici : </t>
  </si>
  <si>
    <r>
      <t xml:space="preserve">Inscription dans un objectif de </t>
    </r>
    <r>
      <rPr>
        <b/>
        <sz val="11"/>
        <rFont val="Calibri"/>
        <family val="2"/>
        <scheme val="minor"/>
      </rPr>
      <t xml:space="preserve">rééquilibrage territorial </t>
    </r>
    <r>
      <rPr>
        <sz val="11"/>
        <rFont val="Calibri"/>
        <family val="2"/>
        <scheme val="minor"/>
      </rPr>
      <t>de l'offre (entre autres pour les territoires suréquipés en hébergement permanent) impliquant une réduction / transformation sensible du capacitaire. 
A</t>
    </r>
    <r>
      <rPr>
        <sz val="9"/>
        <rFont val="Calibri"/>
        <family val="2"/>
        <scheme val="minor"/>
      </rPr>
      <t>u bénéfice de territoires sous-équipés, ou sous la forme du virage domiciliaire (par transformation d'hébergement permanent par exemple en places de SSIAD, en prenant en compte le porteur actuel de places de SSIAD sur le territoire)</t>
    </r>
  </si>
  <si>
    <r>
      <t xml:space="preserve">Inscription dans un objectif de </t>
    </r>
    <r>
      <rPr>
        <b/>
        <sz val="11"/>
        <rFont val="Calibri"/>
        <family val="2"/>
        <scheme val="minor"/>
      </rPr>
      <t>regroupement de sites</t>
    </r>
    <r>
      <rPr>
        <sz val="11"/>
        <rFont val="Calibri"/>
        <family val="2"/>
        <scheme val="minor"/>
      </rPr>
      <t xml:space="preserve">
</t>
    </r>
    <r>
      <rPr>
        <sz val="9"/>
        <rFont val="Calibri"/>
        <family val="2"/>
        <scheme val="minor"/>
      </rPr>
      <t xml:space="preserve">Ce regroupement devra permettre l'amélioration de la qualité de l'accueil, la viabilité médico-économique du nouvel établissement, l'interculturalité des pratiques, l'opportunité de diversifier l'offre, etc. Cette transformation de l’offre devra résulter d’une analyse territoriale détaillée, formalisée et partagée avec les acteurs de la filière gérontologique du territoire </t>
    </r>
    <r>
      <rPr>
        <sz val="11"/>
        <rFont val="Calibri"/>
        <family val="2"/>
        <scheme val="minor"/>
      </rPr>
      <t/>
    </r>
  </si>
  <si>
    <r>
      <t>Inscription dans un objectif de développement de l'</t>
    </r>
    <r>
      <rPr>
        <b/>
        <sz val="11"/>
        <rFont val="Calibri"/>
        <family val="2"/>
        <scheme val="minor"/>
      </rPr>
      <t>offre de répit</t>
    </r>
    <r>
      <rPr>
        <sz val="11"/>
        <rFont val="Calibri"/>
        <family val="2"/>
        <scheme val="minor"/>
      </rPr>
      <t>, en adéquation avec les besoins du territoire (exemples : accueil de jour, accueil de nuit, hébergement temporaire, hébergement d'urgence, etc.)</t>
    </r>
  </si>
  <si>
    <r>
      <t xml:space="preserve">Inscription dans le </t>
    </r>
    <r>
      <rPr>
        <b/>
        <sz val="11"/>
        <rFont val="Calibri"/>
        <family val="2"/>
        <scheme val="minor"/>
      </rPr>
      <t>virage domiciliaire</t>
    </r>
    <r>
      <rPr>
        <sz val="11"/>
        <rFont val="Calibri"/>
        <family val="2"/>
        <scheme val="minor"/>
      </rPr>
      <t xml:space="preserve">, en adéquation avec les besoins du territoire
</t>
    </r>
    <r>
      <rPr>
        <sz val="9"/>
        <rFont val="Calibri"/>
        <family val="2"/>
        <scheme val="minor"/>
      </rPr>
      <t>(exemples : participation / implication dans un dispositif de type centre de ressources, DIVADOM, partenariats renforcés avec le SSIAD, SAAD, etc.)</t>
    </r>
  </si>
  <si>
    <r>
      <t>Inscription dans un objectif d'</t>
    </r>
    <r>
      <rPr>
        <b/>
        <sz val="11"/>
        <rFont val="Calibri"/>
        <family val="2"/>
        <scheme val="minor"/>
      </rPr>
      <t xml:space="preserve">adaptation aux publics </t>
    </r>
    <r>
      <rPr>
        <sz val="11"/>
        <rFont val="Calibri"/>
        <family val="2"/>
        <scheme val="minor"/>
      </rPr>
      <t xml:space="preserve">accueillis, en adéquation avec les besoins du territoire
</t>
    </r>
    <r>
      <rPr>
        <sz val="8"/>
        <rFont val="Calibri"/>
        <family val="2"/>
        <scheme val="minor"/>
      </rPr>
      <t>Au-delà des enjeux liés à l’évolution de la dépendance (exemples : maladies neurodégénératives avec perte d’autonomie avancée, etc.), cet objectif vise notamment les besoins des publics particuliers atteints de troubles psychiques, des personnes handicapées vieillissantes.</t>
    </r>
    <r>
      <rPr>
        <sz val="11"/>
        <rFont val="Calibri"/>
        <family val="2"/>
        <scheme val="minor"/>
      </rPr>
      <t/>
    </r>
  </si>
  <si>
    <r>
      <t xml:space="preserve">Inscription dans un objectif de </t>
    </r>
    <r>
      <rPr>
        <b/>
        <sz val="11"/>
        <rFont val="Calibri"/>
        <family val="2"/>
        <scheme val="minor"/>
      </rPr>
      <t>coopération territoriale</t>
    </r>
    <r>
      <rPr>
        <sz val="11"/>
        <rFont val="Calibri"/>
        <family val="2"/>
        <scheme val="minor"/>
      </rPr>
      <t xml:space="preserve">, en adéquation avec les besoins du territoire
</t>
    </r>
    <r>
      <rPr>
        <sz val="9"/>
        <rFont val="Calibri"/>
        <family val="2"/>
        <scheme val="minor"/>
      </rPr>
      <t>(exemples : offre médicale (télésanté ; IDE de nuit), lien EHPAD / Ville, lien EHPAD / hôpital)</t>
    </r>
  </si>
  <si>
    <t xml:space="preserve">   Si le maître d'ouvrage de l'opération ou l'acquéreur (VEFA, CPI) n'est pas le gestionnaire de l'établissement concerné, 
   joindre le bail ou contrat liant les deux parties</t>
  </si>
  <si>
    <r>
      <t xml:space="preserve">Inscription dans un objectif d'intégrer des espaces dédiés à des </t>
    </r>
    <r>
      <rPr>
        <b/>
        <sz val="11"/>
        <rFont val="Calibri"/>
        <family val="2"/>
        <scheme val="minor"/>
      </rPr>
      <t>activités professionnelles et/ou éducatives</t>
    </r>
    <r>
      <rPr>
        <sz val="11"/>
        <rFont val="Calibri"/>
        <family val="2"/>
        <scheme val="minor"/>
      </rPr>
      <t xml:space="preserve"> dans une logique d'amélioration de l'accès aux soins, de la prévention et de l'inclusion </t>
    </r>
  </si>
  <si>
    <r>
      <t xml:space="preserve">Inscription dans un objectif d'intégrer un </t>
    </r>
    <r>
      <rPr>
        <b/>
        <sz val="11"/>
        <rFont val="Calibri"/>
        <family val="2"/>
        <scheme val="minor"/>
      </rPr>
      <t xml:space="preserve">habitat alternatif </t>
    </r>
    <r>
      <rPr>
        <sz val="11"/>
        <rFont val="Calibri"/>
        <family val="2"/>
        <scheme val="minor"/>
      </rPr>
      <t>de type inclusif, social ou autre dans le périmètre bâti de l'EHPAD impliquant le logement de personnes extérieures à l'établissement.</t>
    </r>
  </si>
  <si>
    <t>Argumentaire sur le développement des partenariats en cours et à venir, sur les projets en cours et leur intégration dans le projet immobilier</t>
  </si>
  <si>
    <t>Description de la démarche employée afin de garantir que le projet bâtimentaire répond aux enjeux de qualité de prise en charge de la personne âgée et de qualité de vie au travail, dans une vision à court, moyen et long terme</t>
  </si>
  <si>
    <r>
      <t xml:space="preserve">Qualité Environnementale du projet
</t>
    </r>
    <r>
      <rPr>
        <sz val="9"/>
        <rFont val="Calibri"/>
        <family val="2"/>
        <scheme val="minor"/>
      </rPr>
      <t>Objectif susceptible de bonifier le taux de subvention
Cf : cahier des charges bonifications *</t>
    </r>
  </si>
  <si>
    <t>https://anap.fr/s/article/beneficier-de-la-tva-a-taux-reduit-pour-les-projets-immobiliers-en-ehpad</t>
  </si>
  <si>
    <t>Assistance à Maîtrise d'Usage 
(AMU)
ou équivalence</t>
  </si>
  <si>
    <t>Pour plus de précision, pointer le triangle rouge à côté de la bulle-info</t>
  </si>
  <si>
    <t xml:space="preserve">Pour les engagements thématiques 1, 2 et 3 : PTD et éventuellement d’autres documents décrivant la méthode, les objectifs </t>
  </si>
  <si>
    <t>et les éléments garantissant l’atteinte de objectifs</t>
  </si>
  <si>
    <t xml:space="preserve">Pour plus de précision, </t>
  </si>
  <si>
    <t>pointer le triangle rouge à côté de la bulle-info</t>
  </si>
  <si>
    <t>Un seul choix positif
possible</t>
  </si>
  <si>
    <t xml:space="preserve">Le projet fait-il appel à une Assistance à Maîtrise d'Usage </t>
  </si>
  <si>
    <t xml:space="preserve">Critère retenu : </t>
  </si>
  <si>
    <t>NB : l'enveloppe PAI immobilier est destinée au soutien aux opérations immobilières pour les ESMS accueillant des personnes âgées et des personnes en situation de handicap</t>
  </si>
  <si>
    <t>dont :</t>
  </si>
  <si>
    <t>Lits éligibles CNSA 
NEUFS</t>
  </si>
  <si>
    <t>Lits éligibles CNSA 
RESTRUCTURÉS</t>
  </si>
  <si>
    <t xml:space="preserve">dont : </t>
  </si>
  <si>
    <t>Surfaces éligibles 
CNSA NEUVES</t>
  </si>
  <si>
    <t>Surfaces éligibles CNSA
RESTRUCTURÉES</t>
  </si>
  <si>
    <r>
      <t xml:space="preserve">o </t>
    </r>
    <r>
      <rPr>
        <b/>
        <sz val="11"/>
        <rFont val="Calibri"/>
        <family val="2"/>
        <scheme val="minor"/>
      </rPr>
      <t xml:space="preserve">Programme technique détaillé ou équivalent </t>
    </r>
    <r>
      <rPr>
        <sz val="11"/>
        <rFont val="Calibri"/>
        <family val="2"/>
        <scheme val="minor"/>
      </rPr>
      <t>intégrant les enjeux fonctionnels, de qualité de prise en charge et de « résilience sanitaire »</t>
    </r>
  </si>
  <si>
    <t>Si le dossier n’est pas signé par le représentant légal de l’établissement subventionné : pouvoir de ce dernier au signataire</t>
  </si>
  <si>
    <t>Si le maître d’ouvrage de l’opération ou l’acquéreur (VEFA, CPI) d’investissement n’est pas le gestionnaire de l’établissement concerné : bail ou contrat liant les deux parties</t>
  </si>
  <si>
    <t xml:space="preserve"> € / jour</t>
  </si>
  <si>
    <t xml:space="preserve">* La fiche "Attendues de la CNSA sur la décomposition de la redevance immobilière" est téléchargeable ici : 
</t>
  </si>
  <si>
    <r>
      <t xml:space="preserve">Préciser la décomposition de la redevance immobilière (ou annexer tout justificatif) : 
</t>
    </r>
    <r>
      <rPr>
        <sz val="9"/>
        <rFont val="Calibri"/>
        <family val="2"/>
        <scheme val="minor"/>
      </rPr>
      <t>Cf. fiche "Attendues de la CNSA sur la décomposition de la redevance immobilière" *</t>
    </r>
  </si>
  <si>
    <t>1- Précisez les objectifs, comment sera conçu le lieu, quel sera son fonctionnement, quels types d’activités sont envisagés, qui sera associé à l’élaboration du programme</t>
  </si>
  <si>
    <t>2- Précisez où il se situe, sa taille, ses caractéristiques, son état, le type de travaux / d’aménagement / d’équipement prévus :</t>
  </si>
  <si>
    <t xml:space="preserve">3- Quels sont les impacts attendus ? 
Le projet est réussi si ….
</t>
  </si>
  <si>
    <t xml:space="preserve">4- Qui est ou qui sont le(s) partenaire(s) associé(s) au tiers-lieu ?
Précisez leur nature, leur implication dans la conception et l’animation du tiers-lieu </t>
  </si>
  <si>
    <t>5- Comment va être piloté le projet, par qui, en s’appuyant sur quelles ressources ?</t>
  </si>
  <si>
    <t>6- Expliquez comment vous allez impliquer une grande diversité de parties prenantes : voisins et habitants de tous âges, institutions et commerçants riverains, professionnels de l’EHPAD, résidents et leurs proches…</t>
  </si>
  <si>
    <t>7- Précisez les objectifs, comment sera conçu le lieu, quel sera son fonctionnement, quels types d’activités sont envisagés, qui sera associé à l’élaboration du programme ?</t>
  </si>
  <si>
    <t xml:space="preserve">8- Précisez où il se situe, sa taille, ses caractéristiques, son état, le type de travaux / d’aménagement / d’équipement prévus </t>
  </si>
  <si>
    <t>9- S’agit-il d’un lieu accessible au public extérieur à l’établissement et y a-t-il une interaction prévue entre les résidents et le public extérieur ?</t>
  </si>
  <si>
    <t>10- Le local a-t-il vocation à être prêté au public extérieur en dehors des activités de l’établissement ? si oui, pour quelles activités ?</t>
  </si>
  <si>
    <t>Estimation dépense subventionnable TTC après LASM :</t>
  </si>
  <si>
    <r>
      <t xml:space="preserve">o </t>
    </r>
    <r>
      <rPr>
        <b/>
        <sz val="11"/>
        <rFont val="Calibri"/>
        <family val="2"/>
        <scheme val="minor"/>
      </rPr>
      <t xml:space="preserve">Efficience de la structure </t>
    </r>
    <r>
      <rPr>
        <sz val="11"/>
        <rFont val="Calibri"/>
        <family val="2"/>
        <scheme val="minor"/>
      </rPr>
      <t xml:space="preserve">(mutualisation, déploiement du numérique, développement ou amélioration des systèmes d’information…), </t>
    </r>
  </si>
  <si>
    <t xml:space="preserve">conditionnée à la mise en place de projets territoriaux mutualisés permettant de concilier la soutenabilité économique (dont reste à charge pour l’usager) et la continuité des soins et de l’accompagnement 24h/24 notamment la nuit (Exemples : intégrer un maillage territorial IDE de nuit mutualisé, avoir une convention signée avec l’HAD et/ou avec l’hôpital de proximité, EMSP…) </t>
  </si>
  <si>
    <r>
      <rPr>
        <b/>
        <sz val="11"/>
        <color theme="1"/>
        <rFont val="Calibri"/>
        <family val="2"/>
        <scheme val="minor"/>
      </rPr>
      <t>Un projet démarré en amont de la demande</t>
    </r>
    <r>
      <rPr>
        <sz val="11"/>
        <color theme="1"/>
        <rFont val="Calibri"/>
        <family val="2"/>
        <scheme val="minor"/>
      </rPr>
      <t xml:space="preserve"> d'aide à l'investissement immobilier </t>
    </r>
    <r>
      <rPr>
        <b/>
        <sz val="11"/>
        <color theme="1"/>
        <rFont val="Calibri"/>
        <family val="2"/>
        <scheme val="minor"/>
      </rPr>
      <t>n'est pas éligible</t>
    </r>
    <r>
      <rPr>
        <sz val="11"/>
        <color theme="1"/>
        <rFont val="Calibri"/>
        <family val="2"/>
        <scheme val="minor"/>
      </rPr>
      <t xml:space="preserve"> pour un financement PAI immobilier :
L’instruction PAI précise que les actes juridiques engageant les travaux  (</t>
    </r>
    <r>
      <rPr>
        <b/>
        <sz val="11"/>
        <color theme="1"/>
        <rFont val="Calibri"/>
        <family val="2"/>
        <scheme val="minor"/>
      </rPr>
      <t>actes d'engagement des marchés de travaux ou ordres de service</t>
    </r>
    <r>
      <rPr>
        <sz val="11"/>
        <color theme="1"/>
        <rFont val="Calibri"/>
        <family val="2"/>
        <scheme val="minor"/>
      </rPr>
      <t xml:space="preserve"> travaux co-signés maître d'œuvre / maître d'ouvrage) </t>
    </r>
    <r>
      <rPr>
        <b/>
        <sz val="11"/>
        <color theme="1"/>
        <rFont val="Calibri"/>
        <family val="2"/>
        <scheme val="minor"/>
      </rPr>
      <t xml:space="preserve"> ne doivent pas être émis avant la date de notification de la subvention, </t>
    </r>
  </si>
  <si>
    <t>Argumentaire montrant l'inscription dans le cadre de projets territoriaux mutualisés permettant de concilier la soutenabilité économique et la continuité des soins et de l'accompagnement 24h/24</t>
  </si>
  <si>
    <t xml:space="preserve">Le cas échéant, </t>
  </si>
  <si>
    <t>la maîtrise d’usage ou équivalent est assurée par :</t>
  </si>
  <si>
    <t>indiquer qui a participé à la conception du projet :</t>
  </si>
  <si>
    <t>Projet d'établissement : institutionnel, service, médical, thérapeutique; formation et qualification du personnel, etc…</t>
  </si>
  <si>
    <t>Pour plus de précision, 
pointer le triangle rouge à côté de la bulle-info</t>
  </si>
  <si>
    <t>Programme Technique Détaillé (PTD), et le cas échéant avant-projet sommaire (APS), avant-projet détaillé (APD) 
selon l'état d'avancement</t>
  </si>
  <si>
    <t xml:space="preserve">Argumentaire montrant l'inscription dans le cadre de projets territoriaux mutualisés permettant de concilier </t>
  </si>
  <si>
    <t>la soutenabilité économique et la continuité des soins et de l'accompagnement 24h/24</t>
  </si>
  <si>
    <r>
      <t xml:space="preserve">Le taux de financement est calculé sur la base de la dépense subventionnable. 
</t>
    </r>
    <r>
      <rPr>
        <b/>
        <sz val="11"/>
        <color rgb="FFFF0000"/>
        <rFont val="Calibri"/>
        <family val="2"/>
        <scheme val="minor"/>
      </rPr>
      <t>Compte tenu du nombre d'opérations à venir sur le territoire, le taux d'aide alloué se situera entre 8,5 et 20%</t>
    </r>
    <r>
      <rPr>
        <sz val="11"/>
        <color rgb="FFFF0000"/>
        <rFont val="Calibri"/>
        <family val="2"/>
        <scheme val="minor"/>
      </rPr>
      <t>, suivant les principes de bonification mis en place</t>
    </r>
    <r>
      <rPr>
        <b/>
        <sz val="11"/>
        <color rgb="FFFF0000"/>
        <rFont val="Calibri"/>
        <family val="2"/>
        <scheme val="minor"/>
      </rPr>
      <t>.</t>
    </r>
  </si>
  <si>
    <r>
      <t>avec distinction entre travaux neufs et restructuration, avec les différentes TVA applicables, et avec distinction de la part éligible et de la part non éligible</t>
    </r>
    <r>
      <rPr>
        <sz val="10"/>
        <color rgb="FFFF0000"/>
        <rFont val="Calibri"/>
        <family val="2"/>
        <scheme val="minor"/>
      </rPr>
      <t xml:space="preserve"> </t>
    </r>
    <r>
      <rPr>
        <sz val="9"/>
        <color rgb="FFFF0000"/>
        <rFont val="Calibri"/>
        <family val="2"/>
        <scheme val="minor"/>
      </rPr>
      <t>(permettant d'alimenter la partie 1 ci-dessous)</t>
    </r>
  </si>
  <si>
    <r>
      <t xml:space="preserve">Notes de synthèse "transformation de l'offre" : </t>
    </r>
    <r>
      <rPr>
        <sz val="10"/>
        <color rgb="FFFF0000"/>
        <rFont val="Calibri"/>
        <family val="2"/>
        <scheme val="minor"/>
      </rPr>
      <t xml:space="preserve">description de l'évolution de l'offre engagée dans le projet immobilier </t>
    </r>
  </si>
  <si>
    <r>
      <rPr>
        <sz val="9"/>
        <color rgb="FFFF0000"/>
        <rFont val="Calibri"/>
        <family val="2"/>
        <scheme val="minor"/>
      </rPr>
      <t>(et état de validation CD/ARS)</t>
    </r>
    <r>
      <rPr>
        <sz val="11"/>
        <color rgb="FFFF0000"/>
        <rFont val="Calibri"/>
        <family val="2"/>
        <scheme val="minor"/>
      </rPr>
      <t xml:space="preserve">, </t>
    </r>
    <r>
      <rPr>
        <sz val="10"/>
        <color rgb="FFFF0000"/>
        <rFont val="Calibri"/>
        <family val="2"/>
        <scheme val="minor"/>
      </rPr>
      <t>analyse des besoins non couverts, l'offre existante sur le territoire et les projets innovants en cours</t>
    </r>
  </si>
  <si>
    <t>https://www.pays-de-la-loire.ars.sante.fr/media/109532/download?inline</t>
  </si>
  <si>
    <t>à l’adresse ars-pdl-dos-inv@ars.sante.fr,</t>
  </si>
  <si>
    <t xml:space="preserve">INTITULE DU PROJET STRUCTURANT </t>
  </si>
  <si>
    <t>avant la date limite du 4 août 2025, 12h.</t>
  </si>
  <si>
    <r>
      <t>o</t>
    </r>
    <r>
      <rPr>
        <b/>
        <sz val="11"/>
        <rFont val="Calibri"/>
        <family val="2"/>
        <scheme val="minor"/>
      </rPr>
      <t xml:space="preserve"> Soutenabilité financière</t>
    </r>
    <r>
      <rPr>
        <sz val="11"/>
        <rFont val="Calibri"/>
        <family val="2"/>
        <scheme val="minor"/>
      </rPr>
      <t xml:space="preserve"> de l’opération ; il appartient à l’établissement de se rapprocher du Département de manière anticipée pour permettre la validation du PPI au plus tard mi-septembre 2025</t>
    </r>
  </si>
  <si>
    <t xml:space="preserve">sous peine de caducité de la subvention mobilisée dans le cadre des crédits d'investissements </t>
  </si>
  <si>
    <t>Demande d'aide à l'investissement immobilier - Année 2025</t>
  </si>
  <si>
    <t>Rénovation énergétique :</t>
  </si>
  <si>
    <t>Dépense subventionnable TTC avec TVA applicable :</t>
  </si>
  <si>
    <t xml:space="preserve">COUT CONSTRUCTION TDC (toutes dépenses confondues) avec TVA applicable : </t>
  </si>
  <si>
    <t xml:space="preserve">L'instruction technique CNSA relative à la mise en œuvre du PAI immobilier 2025 est disponible sur le site internet de l'ARS Pays de la Loire : </t>
  </si>
  <si>
    <t xml:space="preserve">Plan d'aide à l'investissement (PAI) immobilier de la CNSA 2025 à destination des établissements ou services médico-sociaux accueillant des personnes âgées : </t>
  </si>
  <si>
    <t>Courrier du Conseil Départemental validant le PPI (à envoyer au plus tard mi-septembre 2025)</t>
  </si>
  <si>
    <t>INTITULE DU PROJET STRUCTURANT :</t>
  </si>
  <si>
    <t xml:space="preserve">Cf. cahier des charges bonifications 2025 : </t>
  </si>
  <si>
    <r>
      <t xml:space="preserve">Renseigner la présente fiche à partir des </t>
    </r>
    <r>
      <rPr>
        <b/>
        <u/>
        <sz val="12"/>
        <color rgb="FFFF0000"/>
        <rFont val="Calibri"/>
        <family val="2"/>
        <scheme val="minor"/>
      </rPr>
      <t>éléments techniques constitutifs du projet, selon l'état d'avancement.</t>
    </r>
  </si>
  <si>
    <r>
      <t xml:space="preserve">TTC </t>
    </r>
    <r>
      <rPr>
        <b/>
        <sz val="9"/>
        <color theme="1"/>
        <rFont val="Calibri"/>
        <family val="2"/>
        <scheme val="minor"/>
      </rPr>
      <t>avant lasm</t>
    </r>
  </si>
  <si>
    <r>
      <rPr>
        <b/>
        <sz val="11"/>
        <color theme="1"/>
        <rFont val="Calibri"/>
        <family val="2"/>
        <scheme val="minor"/>
      </rPr>
      <t>TT</t>
    </r>
    <r>
      <rPr>
        <b/>
        <sz val="11"/>
        <rFont val="Calibri"/>
        <family val="2"/>
        <scheme val="minor"/>
      </rPr>
      <t>C</t>
    </r>
    <r>
      <rPr>
        <b/>
        <sz val="9"/>
        <rFont val="Calibri"/>
        <family val="2"/>
        <scheme val="minor"/>
      </rPr>
      <t xml:space="preserve"> avant LASM</t>
    </r>
  </si>
  <si>
    <r>
      <rPr>
        <b/>
        <sz val="11"/>
        <color theme="1" tint="0.249977111117893"/>
        <rFont val="Calibri"/>
        <family val="2"/>
        <scheme val="minor"/>
      </rPr>
      <t>TTC</t>
    </r>
    <r>
      <rPr>
        <b/>
        <sz val="9"/>
        <color theme="1" tint="0.249977111117893"/>
        <rFont val="Calibri"/>
        <family val="2"/>
        <scheme val="minor"/>
      </rPr>
      <t xml:space="preserve"> avant lasm</t>
    </r>
  </si>
  <si>
    <r>
      <t xml:space="preserve">Courrier du Conseil départemental validant le PPI ; </t>
    </r>
    <r>
      <rPr>
        <sz val="10"/>
        <color rgb="FFFF0000"/>
        <rFont val="Calibri"/>
        <family val="2"/>
        <scheme val="minor"/>
      </rPr>
      <t>NB : il appartient à l’établissement de se rapprocher du Département de manière anticipée pour permettre la validation du PPI au plus tard mi-septembre 2025</t>
    </r>
  </si>
  <si>
    <t>Aide à l'investissement CNSA obtenue avant 2020</t>
  </si>
  <si>
    <t>Aide à l'investissement CNSA PAII SEGUR 2021-2024</t>
  </si>
  <si>
    <t>Prêt Locatif Social (PLS) ou convention DALO :</t>
  </si>
  <si>
    <t>CAF issue de la tarification :</t>
  </si>
  <si>
    <t>FCTVA :</t>
  </si>
  <si>
    <t xml:space="preserve">Rappel de la dépense subventionnable TTC 
avec TVA applicable : </t>
  </si>
  <si>
    <t xml:space="preserve">Rappel du COUT OPERATION TDC en VFE 
TTC avec TVA applicable : </t>
  </si>
  <si>
    <t>Prix de journée hébergement actuel, avant travaux 
(hors ticket modérateur APA) :</t>
  </si>
  <si>
    <t>Possibilité de se rapprocher de l’ANAP pour demander l'accès au simulateur de calcul : impact du projet d’investissement sur le prix de journée</t>
  </si>
  <si>
    <t>Cette attestation est à imprimer, signer et renvoyer par mail à ars-pdl-dos-inv@ars.sante.fr</t>
  </si>
  <si>
    <t>Dépense subventionnable TTC avec TVA applicable (valeur calculée) :</t>
  </si>
  <si>
    <t xml:space="preserve">Si un établissement respecte l’ensemble de ces critères d’éligibilité, il sera candidat à l’arbitrage d’une subvention d’un minimum de 8,5 % de la dépense subventionnable TDC TTC avec TVA applicable. Ce taux d’aide pourra être ajusté à la hausse (« bonus ») si le projet s’inscrit dans des critères volontairement incitatifs, définis par l’ARS Pays de la Loire : </t>
  </si>
  <si>
    <r>
      <rPr>
        <b/>
        <sz val="12"/>
        <color rgb="FFFF0000"/>
        <rFont val="Calibri"/>
        <family val="2"/>
        <scheme val="minor"/>
      </rPr>
      <t xml:space="preserve">Nouveauté 2025 : la demande de subvention se fait désormais en </t>
    </r>
    <r>
      <rPr>
        <b/>
        <u/>
        <sz val="12"/>
        <color rgb="FFFF0000"/>
        <rFont val="Calibri"/>
        <family val="2"/>
        <scheme val="minor"/>
      </rPr>
      <t>deux phases distinctes</t>
    </r>
    <r>
      <rPr>
        <b/>
        <sz val="12"/>
        <color rgb="FFFF0000"/>
        <rFont val="Calibri"/>
        <family val="2"/>
        <scheme val="minor"/>
      </rPr>
      <t xml:space="preserve"> : 
</t>
    </r>
    <r>
      <rPr>
        <sz val="14"/>
        <color rgb="FFFF0000"/>
        <rFont val="Calibri"/>
        <family val="2"/>
        <scheme val="minor"/>
      </rPr>
      <t xml:space="preserve">Etape n°1
</t>
    </r>
    <r>
      <rPr>
        <sz val="12"/>
        <color rgb="FFFF0000"/>
        <rFont val="Calibri"/>
        <family val="2"/>
        <scheme val="minor"/>
      </rPr>
      <t xml:space="preserve">Compléter ce présent </t>
    </r>
    <r>
      <rPr>
        <u/>
        <sz val="12"/>
        <color rgb="FFFF0000"/>
        <rFont val="Calibri"/>
        <family val="2"/>
        <scheme val="minor"/>
      </rPr>
      <t>formulaire Excel</t>
    </r>
    <r>
      <rPr>
        <sz val="12"/>
        <color rgb="FFFF0000"/>
        <rFont val="Calibri"/>
        <family val="2"/>
        <scheme val="minor"/>
      </rPr>
      <t xml:space="preserve"> conçu par l'ARS Pays de la Loire. Ce fichier reprend l'ensemble des items demandés par la CNSA ; s'y ajoutent des items régionaux spécifiques. Ce formulaire global répond à plusieurs objectifs :  expliciter votre projet, intégrer des calculs automatiques, permettre des contrôles de cohérence, faciliter l'instruction et le suivi des dossiers par les services de l’ARS. 
Ce formulaire, destiné exclusivement aux ESMS PA de la région Pays-de-la-Loire, est protégé : son utilisation dans d'autres régions et sa diffusion sur d'autres sites internet doivent faire l'objet d'une demande préalable à l'adresse ars-pdl-dos-inv@ars.sante.fr.
</t>
    </r>
    <r>
      <rPr>
        <sz val="14"/>
        <color rgb="FFFF0000"/>
        <rFont val="Calibri"/>
        <family val="2"/>
        <scheme val="minor"/>
      </rPr>
      <t>Etape n°2</t>
    </r>
    <r>
      <rPr>
        <sz val="12"/>
        <color rgb="FFFF0000"/>
        <rFont val="Calibri"/>
        <family val="2"/>
        <scheme val="minor"/>
      </rPr>
      <t xml:space="preserve">
Après la rentrée de septembre 2025, un temps dédié sera proposé par l'ARS à chacun des établissements candidats afin de saisir les informations clés du dossier de demande de subvention via la nouvelle plateforme </t>
    </r>
    <r>
      <rPr>
        <u/>
        <sz val="12"/>
        <color rgb="FFFF0000"/>
        <rFont val="Calibri"/>
        <family val="2"/>
        <scheme val="minor"/>
      </rPr>
      <t>GALIS WEB PA</t>
    </r>
    <r>
      <rPr>
        <sz val="12"/>
        <color rgb="FFFF0000"/>
        <rFont val="Calibri"/>
        <family val="2"/>
        <scheme val="minor"/>
      </rPr>
      <t xml:space="preserve"> de la CNSA (enregistrement obligatoire pour être admissible à l'instruction de la demande).</t>
    </r>
  </si>
  <si>
    <r>
      <t xml:space="preserve">Opération </t>
    </r>
    <r>
      <rPr>
        <b/>
        <sz val="11"/>
        <rFont val="Calibri"/>
        <family val="2"/>
        <scheme val="minor"/>
      </rPr>
      <t>globale</t>
    </r>
    <r>
      <rPr>
        <sz val="11"/>
        <rFont val="Calibri"/>
        <family val="2"/>
        <scheme val="minor"/>
      </rPr>
      <t xml:space="preserve"> d'investissement immobilier concourant à une amélioration sensible de la qualité de prise en charge (restructuration lourde ou construction neuve hors entretien courant) et/ou concourant à la transformation de l’offre en EHPAD  répondant à une ou plusieurs des caractéristiques suivantes :</t>
    </r>
  </si>
  <si>
    <t xml:space="preserve">La restructuration devra nécessairement intégrer une réflexion fonctionnelle associée à l'évolution de la dépendance. Elle devra résoudre l'ensemble des problématiques de qualité de prise en charge (suppression des chambres doubles, des chambres sans salle de bain, des chambres de -20m², etc.) 
</t>
  </si>
  <si>
    <r>
      <t xml:space="preserve">o </t>
    </r>
    <r>
      <rPr>
        <b/>
        <sz val="11"/>
        <rFont val="Calibri"/>
        <family val="2"/>
        <scheme val="minor"/>
      </rPr>
      <t>Qualité fonctionnelle et architecturale du projet</t>
    </r>
    <r>
      <rPr>
        <sz val="11"/>
        <rFont val="Calibri"/>
        <family val="2"/>
        <scheme val="minor"/>
      </rPr>
      <t xml:space="preserve"> : garantir le sentiment d'être "chez soi" en EHPAD - éléments de personnalisation et d'intimité</t>
    </r>
  </si>
  <si>
    <r>
      <t>o</t>
    </r>
    <r>
      <rPr>
        <b/>
        <sz val="11"/>
        <rFont val="Calibri"/>
        <family val="2"/>
        <scheme val="minor"/>
      </rPr>
      <t xml:space="preserve"> Logique de facilitation des soins</t>
    </r>
    <r>
      <rPr>
        <sz val="11"/>
        <rFont val="Calibri"/>
        <family val="2"/>
        <scheme val="minor"/>
      </rPr>
      <t xml:space="preserve"> avec l'intégration des locaux PASA : la création de ce bâti obligatoire ne vaut pas labellisation (démarche parallèle)</t>
    </r>
  </si>
  <si>
    <r>
      <t xml:space="preserve">● 	Le </t>
    </r>
    <r>
      <rPr>
        <b/>
        <sz val="11"/>
        <color theme="1"/>
        <rFont val="Calibri"/>
        <family val="2"/>
        <scheme val="minor"/>
      </rPr>
      <t>bonus "qualité environnementale du projet"</t>
    </r>
    <r>
      <rPr>
        <sz val="11"/>
        <color theme="1"/>
        <rFont val="Calibri"/>
        <family val="2"/>
        <scheme val="minor"/>
      </rPr>
      <t xml:space="preserve"> (jusqu'à 6 % supplémentaires) pourra être attribué aux projets s'engageant dans la méthode globale ou bien dans la méthode détaillée. Ces deux méthodes sont précisément décrites dans le cahier des charges de bonifications.</t>
    </r>
  </si>
  <si>
    <t>Tableau de surfaces selon l'état d'avancement, différenciant, local par local, les surfaces neuves, restructurées, inchangées, ainsi que les surfaces éligibles et non éligibles</t>
  </si>
  <si>
    <t>Projet d’établissement, institutionnel, de service, médical, thérapeutique ; formation du personnel, qualification du personnel, etc.</t>
  </si>
  <si>
    <t>Conception-réalisation</t>
  </si>
  <si>
    <t>Quelles sont les modalités d’exploitation de ces équipements ?
(contrat de maintenance classique, contrat de maintenance avec intéressement à la performance, relevé et suivi régulier des performances, démarche de management de l'énergie…)</t>
  </si>
  <si>
    <r>
      <t xml:space="preserve">Le projet souhaite prétendre à une bonification "qualité environnementale" grâce à la </t>
    </r>
    <r>
      <rPr>
        <b/>
        <u/>
        <sz val="11"/>
        <rFont val="Calibri"/>
        <family val="2"/>
        <scheme val="minor"/>
      </rPr>
      <t>méthode détaillée</t>
    </r>
    <r>
      <rPr>
        <b/>
        <sz val="11"/>
        <rFont val="Calibri"/>
        <family val="2"/>
        <scheme val="minor"/>
      </rPr>
      <t>, le cas échéant le projet  :</t>
    </r>
  </si>
  <si>
    <t xml:space="preserve">Nombre de chambres avec sanitaire partiel (lavabo, WC) : </t>
  </si>
  <si>
    <t>ainsi que les surfaces éligibles et non éligibles</t>
  </si>
  <si>
    <t>Ce montant calculé n'engage pas les services fiscaux</t>
  </si>
  <si>
    <r>
      <t xml:space="preserve">Rappel du montant renseigné pour la part de l'opération </t>
    </r>
    <r>
      <rPr>
        <u/>
        <sz val="11"/>
        <color theme="1"/>
        <rFont val="Calibri"/>
        <family val="2"/>
        <scheme val="minor"/>
      </rPr>
      <t>non éligible</t>
    </r>
    <r>
      <rPr>
        <sz val="11"/>
        <color theme="1"/>
        <rFont val="Calibri"/>
        <family val="2"/>
        <scheme val="minor"/>
      </rPr>
      <t xml:space="preserve"> à un financement CNSA, hors mobilier et foncier :</t>
    </r>
  </si>
  <si>
    <r>
      <t xml:space="preserve">Rappel du montant renseigné pour la part de l'opération </t>
    </r>
    <r>
      <rPr>
        <u/>
        <sz val="11"/>
        <color theme="1"/>
        <rFont val="Calibri"/>
        <family val="2"/>
        <scheme val="minor"/>
      </rPr>
      <t>éligible</t>
    </r>
    <r>
      <rPr>
        <sz val="11"/>
        <color theme="1"/>
        <rFont val="Calibri"/>
        <family val="2"/>
        <scheme val="minor"/>
      </rPr>
      <t xml:space="preserve"> à un financement CNSA, hors mobilier et foncier :</t>
    </r>
  </si>
  <si>
    <t>Préciser ici le détail de la clé de répartition proposée par l'établissement :</t>
  </si>
  <si>
    <t>Part de l'opération éligible à un financement CNSA, 
hors mobilier et foncier :</t>
  </si>
  <si>
    <t>Plan d'aide à l'investissement (PAI) immobilier 2025 à destination des ESMS accueillant des personnes âgées | Agence régionale de santé Pays de la Loire</t>
  </si>
  <si>
    <t>https://www.pays-de-la-loire.ars.sante.fr/media/139698/download?inline</t>
  </si>
  <si>
    <r>
      <rPr>
        <b/>
        <sz val="11"/>
        <color rgb="FFFF0000"/>
        <rFont val="Calibri"/>
        <family val="2"/>
        <scheme val="minor"/>
      </rPr>
      <t>AMU</t>
    </r>
    <r>
      <rPr>
        <sz val="11"/>
        <color rgb="FFFF0000"/>
        <rFont val="Calibri"/>
        <family val="2"/>
        <scheme val="minor"/>
      </rPr>
      <t xml:space="preserve"> : Cf. instruction CNSA 2022</t>
    </r>
  </si>
  <si>
    <r>
      <t xml:space="preserve">COUT OPERATION HT et TTC TDC </t>
    </r>
    <r>
      <rPr>
        <b/>
        <sz val="12"/>
        <color theme="0"/>
        <rFont val="Calibri"/>
        <family val="2"/>
        <scheme val="minor"/>
      </rPr>
      <t>avec TVA à taux applicable</t>
    </r>
    <r>
      <rPr>
        <b/>
        <sz val="14"/>
        <color theme="0"/>
        <rFont val="Calibri"/>
        <family val="2"/>
        <scheme val="minor"/>
      </rPr>
      <t xml:space="preserve"> :</t>
    </r>
  </si>
  <si>
    <t>Rénovation lourde ou construction neuve :</t>
  </si>
  <si>
    <t>Lorsqu'une opération présente une part non éligible à un financement CNSA, il est nécessaire de définir une clé de répartition qui sera utilisée dans le suivi de l'opération : elle servira à calculer le coût de la part éligible au sein du coût global de l'opération. En effet, ce sera le seul moyen d'identifier la part éligible, en cours et en fin d'opération, car les lots de travaux sont très généralement communs entre la part éligible et la part non éligible d'une même opération.</t>
  </si>
  <si>
    <t>La clé de répartition doit être proposée par l'établissement ; ce tableau présente deux exemples de définition de la clé de répartition, illustrés avec les données précédemment saisies dans le présent formulaire :</t>
  </si>
  <si>
    <t>https://www.pays-de-la-loire.ars.sante.fr/plan-daide-linvestissement-pai-immobilier-2025-destination-des-esms-accueillant-des-personnes-agees</t>
  </si>
  <si>
    <t xml:space="preserve">   Version 1/2025.06.17 _  ARS PDL PA mise en ligne en juin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</si>
</sst>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0\ &quot;€&quot;;[Red]\-#,##0\ &quot;€&quot;"/>
    <numFmt numFmtId="164" formatCode="_-* #,##0.00\ _€_-;\-* #,##0.00\ _€_-;_-* &quot;-&quot;??\ _€_-;_-@_-"/>
    <numFmt numFmtId="165" formatCode="#,##0;#,##0;0"/>
    <numFmt numFmtId="166" formatCode="_-* #,##0.00\ [$€-1]_-;\-* #,##0.00\ [$€-1]_-;_-* &quot;-&quot;??\ [$€-1]_-"/>
    <numFmt numFmtId="167" formatCode="#,##0.00\ _€"/>
    <numFmt numFmtId="168" formatCode="0.0%"/>
    <numFmt numFmtId="169" formatCode="#,##0\ &quot;€&quot;"/>
    <numFmt numFmtId="170" formatCode="#,##0.00_ ;\-#,##0.00\ "/>
    <numFmt numFmtId="171" formatCode="\+#,##0;\-#,##0"/>
    <numFmt numFmtId="172" formatCode="\+#,##0.00;\-#,##0.00"/>
    <numFmt numFmtId="173" formatCode="##&quot; &quot;###&quot; &quot;###&quot; &quot;#"/>
    <numFmt numFmtId="174" formatCode="0#&quot; &quot;##&quot; &quot;##&quot; &quot;##&quot; &quot;##"/>
    <numFmt numFmtId="175" formatCode="#,##0_ ;\-#,##0\ "/>
    <numFmt numFmtId="176" formatCode="[$-40C]d\ mmmm\ yyyy;@"/>
    <numFmt numFmtId="177" formatCode="0&quot; kWhep/m²&quot;"/>
    <numFmt numFmtId="178" formatCode="0&quot; °C.h&quot;"/>
    <numFmt numFmtId="179" formatCode="0&quot; kWhep/m²&quot;\ "/>
    <numFmt numFmtId="180" formatCode="0&quot; kgCo2/m².an&quot;"/>
    <numFmt numFmtId="181" formatCode="0&quot; m²&quot;\ "/>
    <numFmt numFmtId="182" formatCode="dd/mm/yy;@"/>
  </numFmts>
  <fonts count="71" x14ac:knownFonts="1">
    <font>
      <sz val="11"/>
      <color theme="1"/>
      <name val="Calibri"/>
      <family val="2"/>
      <scheme val="minor"/>
    </font>
    <font>
      <sz val="11"/>
      <color theme="1"/>
      <name val="Calibri"/>
      <family val="2"/>
      <scheme val="minor"/>
    </font>
    <font>
      <b/>
      <sz val="11"/>
      <color theme="1"/>
      <name val="Calibri"/>
      <family val="2"/>
      <scheme val="minor"/>
    </font>
    <font>
      <b/>
      <sz val="18"/>
      <color theme="0"/>
      <name val="Calibri"/>
      <family val="2"/>
      <scheme val="minor"/>
    </font>
    <font>
      <sz val="10"/>
      <color theme="1"/>
      <name val="Calibri"/>
      <family val="2"/>
      <scheme val="minor"/>
    </font>
    <font>
      <sz val="11"/>
      <name val="Calibri"/>
      <family val="2"/>
      <scheme val="minor"/>
    </font>
    <font>
      <sz val="10"/>
      <name val="Arial"/>
      <family val="2"/>
    </font>
    <font>
      <sz val="11"/>
      <color theme="1" tint="0.249977111117893"/>
      <name val="Calibri"/>
      <family val="2"/>
      <scheme val="minor"/>
    </font>
    <font>
      <b/>
      <sz val="11"/>
      <color theme="1" tint="0.249977111117893"/>
      <name val="Calibri"/>
      <family val="2"/>
      <scheme val="minor"/>
    </font>
    <font>
      <sz val="8"/>
      <color theme="1"/>
      <name val="Calibri"/>
      <family val="2"/>
      <scheme val="minor"/>
    </font>
    <font>
      <sz val="11"/>
      <color rgb="FFFF0000"/>
      <name val="Calibri"/>
      <family val="2"/>
      <scheme val="minor"/>
    </font>
    <font>
      <b/>
      <sz val="9"/>
      <color theme="1"/>
      <name val="Calibri"/>
      <family val="2"/>
      <scheme val="minor"/>
    </font>
    <font>
      <sz val="9"/>
      <color theme="1"/>
      <name val="Calibri"/>
      <family val="2"/>
      <scheme val="minor"/>
    </font>
    <font>
      <b/>
      <sz val="11"/>
      <color rgb="FFFF0000"/>
      <name val="Calibri"/>
      <family val="2"/>
      <scheme val="minor"/>
    </font>
    <font>
      <i/>
      <sz val="11"/>
      <color theme="1"/>
      <name val="Calibri"/>
      <family val="2"/>
    </font>
    <font>
      <b/>
      <sz val="14"/>
      <name val="Calibri"/>
      <family val="2"/>
      <scheme val="minor"/>
    </font>
    <font>
      <sz val="8"/>
      <color theme="0"/>
      <name val="Calibri"/>
      <family val="2"/>
      <scheme val="minor"/>
    </font>
    <font>
      <b/>
      <sz val="12"/>
      <color theme="1"/>
      <name val="Calibri"/>
      <family val="2"/>
      <scheme val="minor"/>
    </font>
    <font>
      <b/>
      <sz val="11"/>
      <name val="Calibri"/>
      <family val="2"/>
      <scheme val="minor"/>
    </font>
    <font>
      <u/>
      <sz val="11"/>
      <color theme="10"/>
      <name val="Calibri"/>
      <family val="2"/>
      <scheme val="minor"/>
    </font>
    <font>
      <sz val="10"/>
      <color rgb="FFFF0000"/>
      <name val="Calibri"/>
      <family val="2"/>
      <scheme val="minor"/>
    </font>
    <font>
      <b/>
      <sz val="11"/>
      <color theme="0"/>
      <name val="Calibri"/>
      <family val="2"/>
      <scheme val="minor"/>
    </font>
    <font>
      <sz val="10"/>
      <name val="Calibri"/>
      <family val="2"/>
      <scheme val="minor"/>
    </font>
    <font>
      <b/>
      <sz val="14"/>
      <color rgb="FFFF0000"/>
      <name val="Calibri"/>
      <family val="2"/>
      <scheme val="minor"/>
    </font>
    <font>
      <b/>
      <u/>
      <sz val="16"/>
      <color rgb="FFFF0000"/>
      <name val="Calibri"/>
      <family val="2"/>
      <scheme val="minor"/>
    </font>
    <font>
      <sz val="12"/>
      <color rgb="FFFF0000"/>
      <name val="Calibri"/>
      <family val="2"/>
      <scheme val="minor"/>
    </font>
    <font>
      <b/>
      <i/>
      <sz val="14"/>
      <color rgb="FFFF0000"/>
      <name val="Calibri"/>
      <family val="2"/>
      <scheme val="minor"/>
    </font>
    <font>
      <b/>
      <i/>
      <u/>
      <sz val="16"/>
      <color rgb="FFFF0000"/>
      <name val="Calibri"/>
      <family val="2"/>
      <scheme val="minor"/>
    </font>
    <font>
      <sz val="8"/>
      <name val="Calibri"/>
      <family val="2"/>
      <scheme val="minor"/>
    </font>
    <font>
      <b/>
      <sz val="16"/>
      <color theme="1"/>
      <name val="Calibri"/>
      <family val="2"/>
      <scheme val="minor"/>
    </font>
    <font>
      <sz val="12"/>
      <color theme="1"/>
      <name val="Calibri"/>
      <family val="2"/>
      <scheme val="minor"/>
    </font>
    <font>
      <b/>
      <sz val="12"/>
      <name val="Calibri"/>
      <family val="2"/>
      <scheme val="minor"/>
    </font>
    <font>
      <b/>
      <u/>
      <sz val="12"/>
      <color rgb="FFFF0000"/>
      <name val="Calibri"/>
      <family val="2"/>
      <scheme val="minor"/>
    </font>
    <font>
      <b/>
      <sz val="12"/>
      <color theme="0"/>
      <name val="Calibri"/>
      <family val="2"/>
      <scheme val="minor"/>
    </font>
    <font>
      <b/>
      <sz val="14"/>
      <color theme="0"/>
      <name val="Calibri"/>
      <family val="2"/>
      <scheme val="minor"/>
    </font>
    <font>
      <b/>
      <sz val="16"/>
      <color theme="0"/>
      <name val="Calibri"/>
      <family val="2"/>
      <scheme val="minor"/>
    </font>
    <font>
      <sz val="14"/>
      <color theme="0"/>
      <name val="Calibri"/>
      <family val="2"/>
      <scheme val="minor"/>
    </font>
    <font>
      <b/>
      <sz val="16"/>
      <color theme="1" tint="0.249977111117893"/>
      <name val="Calibri"/>
      <family val="2"/>
      <scheme val="minor"/>
    </font>
    <font>
      <u/>
      <sz val="11"/>
      <color theme="1"/>
      <name val="Calibri"/>
      <family val="2"/>
      <scheme val="minor"/>
    </font>
    <font>
      <b/>
      <sz val="18"/>
      <name val="Calibri"/>
      <family val="2"/>
      <scheme val="minor"/>
    </font>
    <font>
      <b/>
      <sz val="18"/>
      <color theme="1"/>
      <name val="Calibri"/>
      <family val="2"/>
      <scheme val="minor"/>
    </font>
    <font>
      <b/>
      <sz val="12"/>
      <color rgb="FFFF0000"/>
      <name val="Calibri"/>
      <family val="2"/>
      <scheme val="minor"/>
    </font>
    <font>
      <sz val="12"/>
      <name val="Calibri"/>
      <family val="2"/>
      <scheme val="minor"/>
    </font>
    <font>
      <sz val="14"/>
      <name val="Calibri"/>
      <family val="2"/>
      <scheme val="minor"/>
    </font>
    <font>
      <sz val="18"/>
      <color theme="1"/>
      <name val="Calibri"/>
      <family val="2"/>
      <scheme val="minor"/>
    </font>
    <font>
      <sz val="16"/>
      <color theme="1"/>
      <name val="Calibri"/>
      <family val="2"/>
      <scheme val="minor"/>
    </font>
    <font>
      <sz val="9"/>
      <name val="Calibri"/>
      <family val="2"/>
      <scheme val="minor"/>
    </font>
    <font>
      <i/>
      <sz val="9"/>
      <name val="Calibri"/>
      <family val="2"/>
      <scheme val="minor"/>
    </font>
    <font>
      <b/>
      <u/>
      <sz val="16"/>
      <name val="Calibri"/>
      <family val="2"/>
      <scheme val="minor"/>
    </font>
    <font>
      <b/>
      <sz val="14"/>
      <color theme="1"/>
      <name val="Calibri"/>
      <family val="2"/>
      <scheme val="minor"/>
    </font>
    <font>
      <b/>
      <u/>
      <sz val="16"/>
      <color theme="1"/>
      <name val="Calibri"/>
      <family val="2"/>
      <scheme val="minor"/>
    </font>
    <font>
      <sz val="8"/>
      <color rgb="FFFF0000"/>
      <name val="Calibri"/>
      <family val="2"/>
      <scheme val="minor"/>
    </font>
    <font>
      <sz val="10.5"/>
      <color rgb="FFFF0000"/>
      <name val="Calibri"/>
      <family val="2"/>
      <scheme val="minor"/>
    </font>
    <font>
      <sz val="10.5"/>
      <color rgb="FFC0C0C0"/>
      <name val="Calibri"/>
      <family val="2"/>
      <scheme val="minor"/>
    </font>
    <font>
      <sz val="11"/>
      <color theme="6" tint="0.79998168889431442"/>
      <name val="Calibri"/>
      <family val="2"/>
      <scheme val="minor"/>
    </font>
    <font>
      <b/>
      <sz val="10"/>
      <color theme="1" tint="0.249977111117893"/>
      <name val="Calibri"/>
      <family val="2"/>
      <scheme val="minor"/>
    </font>
    <font>
      <sz val="9"/>
      <color rgb="FFFF0000"/>
      <name val="Calibri"/>
      <family val="2"/>
      <scheme val="minor"/>
    </font>
    <font>
      <sz val="10.8"/>
      <color theme="1"/>
      <name val="Calibri"/>
      <family val="2"/>
      <scheme val="minor"/>
    </font>
    <font>
      <sz val="9"/>
      <color indexed="81"/>
      <name val="Tahoma"/>
      <family val="2"/>
    </font>
    <font>
      <b/>
      <sz val="9"/>
      <color indexed="81"/>
      <name val="Tahoma"/>
      <family val="2"/>
    </font>
    <font>
      <sz val="11"/>
      <color theme="4"/>
      <name val="Calibri"/>
      <family val="2"/>
      <scheme val="minor"/>
    </font>
    <font>
      <sz val="10.5"/>
      <name val="Calibri"/>
      <family val="2"/>
      <scheme val="minor"/>
    </font>
    <font>
      <b/>
      <sz val="9"/>
      <name val="Calibri"/>
      <family val="2"/>
      <scheme val="minor"/>
    </font>
    <font>
      <b/>
      <u/>
      <sz val="11"/>
      <name val="Calibri"/>
      <family val="2"/>
      <scheme val="minor"/>
    </font>
    <font>
      <b/>
      <u/>
      <sz val="14"/>
      <color rgb="FFFF0000"/>
      <name val="Calibri"/>
      <family val="2"/>
      <scheme val="minor"/>
    </font>
    <font>
      <sz val="14"/>
      <color theme="1"/>
      <name val="Calibri"/>
      <family val="2"/>
      <scheme val="minor"/>
    </font>
    <font>
      <i/>
      <sz val="11"/>
      <color rgb="FFFF0000"/>
      <name val="Calibri"/>
      <family val="2"/>
      <scheme val="minor"/>
    </font>
    <font>
      <sz val="9"/>
      <color theme="1" tint="0.249977111117893"/>
      <name val="Calibri"/>
      <family val="2"/>
      <scheme val="minor"/>
    </font>
    <font>
      <b/>
      <sz val="9"/>
      <color theme="1" tint="0.249977111117893"/>
      <name val="Calibri"/>
      <family val="2"/>
      <scheme val="minor"/>
    </font>
    <font>
      <u/>
      <sz val="12"/>
      <color rgb="FFFF0000"/>
      <name val="Calibri"/>
      <family val="2"/>
      <scheme val="minor"/>
    </font>
    <font>
      <sz val="14"/>
      <color rgb="FFFF0000"/>
      <name val="Calibri"/>
      <family val="2"/>
      <scheme val="minor"/>
    </font>
  </fonts>
  <fills count="30">
    <fill>
      <patternFill patternType="none"/>
    </fill>
    <fill>
      <patternFill patternType="gray125"/>
    </fill>
    <fill>
      <patternFill patternType="solid">
        <fgColor rgb="FF92D050"/>
        <bgColor indexed="64"/>
      </patternFill>
    </fill>
    <fill>
      <patternFill patternType="solid">
        <fgColor theme="6" tint="0.79998168889431442"/>
        <bgColor indexed="64"/>
      </patternFill>
    </fill>
    <fill>
      <patternFill patternType="solid">
        <fgColor theme="6" tint="0.79998168889431442"/>
        <bgColor indexed="9"/>
      </patternFill>
    </fill>
    <fill>
      <patternFill patternType="solid">
        <fgColor theme="0"/>
        <bgColor indexed="64"/>
      </patternFill>
    </fill>
    <fill>
      <patternFill patternType="solid">
        <fgColor theme="0"/>
        <bgColor indexed="9"/>
      </patternFill>
    </fill>
    <fill>
      <patternFill patternType="solid">
        <fgColor theme="6" tint="0.79998168889431442"/>
        <bgColor indexed="8"/>
      </patternFill>
    </fill>
    <fill>
      <patternFill patternType="solid">
        <fgColor theme="6" tint="0.39997558519241921"/>
        <bgColor indexed="64"/>
      </patternFill>
    </fill>
    <fill>
      <patternFill patternType="solid">
        <fgColor theme="2"/>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EEECE1"/>
        <bgColor indexed="64"/>
      </patternFill>
    </fill>
    <fill>
      <patternFill patternType="solid">
        <fgColor rgb="FFFFFFCC"/>
        <bgColor indexed="64"/>
      </patternFill>
    </fill>
    <fill>
      <patternFill patternType="solid">
        <fgColor theme="6" tint="-0.249977111117893"/>
        <bgColor indexed="64"/>
      </patternFill>
    </fill>
    <fill>
      <patternFill patternType="solid">
        <fgColor rgb="FF8DB4E2"/>
        <bgColor indexed="64"/>
      </patternFill>
    </fill>
    <fill>
      <patternFill patternType="solid">
        <fgColor rgb="FFEBF1DE"/>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3" tint="0.59999389629810485"/>
        <bgColor indexed="9"/>
      </patternFill>
    </fill>
    <fill>
      <patternFill patternType="solid">
        <fgColor theme="3" tint="-0.249977111117893"/>
        <bgColor indexed="64"/>
      </patternFill>
    </fill>
    <fill>
      <patternFill patternType="solid">
        <fgColor rgb="FF76933C"/>
        <bgColor indexed="64"/>
      </patternFill>
    </fill>
    <fill>
      <patternFill patternType="solid">
        <fgColor rgb="FF00FF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6" tint="0.39997558519241921"/>
        <bgColor indexed="9"/>
      </patternFill>
    </fill>
    <fill>
      <patternFill patternType="solid">
        <fgColor theme="5" tint="0.39997558519241921"/>
        <bgColor indexed="64"/>
      </patternFill>
    </fill>
    <fill>
      <patternFill patternType="solid">
        <fgColor theme="5" tint="0.79998168889431442"/>
        <bgColor indexed="64"/>
      </patternFill>
    </fill>
    <fill>
      <patternFill patternType="solid">
        <fgColor rgb="FF00B050"/>
        <bgColor indexed="64"/>
      </patternFill>
    </fill>
  </fills>
  <borders count="8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theme="1"/>
      </right>
      <top style="medium">
        <color indexed="64"/>
      </top>
      <bottom style="thin">
        <color indexed="64"/>
      </bottom>
      <diagonal/>
    </border>
    <border>
      <left style="medium">
        <color indexed="64"/>
      </left>
      <right style="thin">
        <color theme="1"/>
      </right>
      <top style="thin">
        <color indexed="64"/>
      </top>
      <bottom style="thin">
        <color indexed="64"/>
      </bottom>
      <diagonal/>
    </border>
    <border>
      <left style="medium">
        <color indexed="64"/>
      </left>
      <right style="thin">
        <color theme="1"/>
      </right>
      <top style="thin">
        <color indexed="64"/>
      </top>
      <bottom style="medium">
        <color indexed="64"/>
      </bottom>
      <diagonal/>
    </border>
    <border>
      <left style="medium">
        <color indexed="64"/>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thin">
        <color theme="1"/>
      </left>
      <right style="medium">
        <color indexed="64"/>
      </right>
      <top style="medium">
        <color indexed="64"/>
      </top>
      <bottom style="thin">
        <color indexed="64"/>
      </bottom>
      <diagonal/>
    </border>
    <border>
      <left style="thin">
        <color theme="1"/>
      </left>
      <right style="medium">
        <color indexed="64"/>
      </right>
      <top style="thin">
        <color indexed="64"/>
      </top>
      <bottom style="thin">
        <color indexed="64"/>
      </bottom>
      <diagonal/>
    </border>
    <border>
      <left style="thin">
        <color theme="1"/>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dotted">
        <color indexed="64"/>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style="medium">
        <color indexed="64"/>
      </left>
      <right/>
      <top/>
      <bottom style="dotted">
        <color indexed="64"/>
      </bottom>
      <diagonal/>
    </border>
  </borders>
  <cellStyleXfs count="6">
    <xf numFmtId="0" fontId="0" fillId="0" borderId="0"/>
    <xf numFmtId="164" fontId="1" fillId="0" borderId="0" applyFont="0" applyFill="0" applyBorder="0" applyAlignment="0" applyProtection="0"/>
    <xf numFmtId="0" fontId="6" fillId="0" borderId="0"/>
    <xf numFmtId="166" fontId="6"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cellStyleXfs>
  <cellXfs count="1283">
    <xf numFmtId="0" fontId="0" fillId="0" borderId="0" xfId="0"/>
    <xf numFmtId="0" fontId="8" fillId="3" borderId="0" xfId="0" applyFont="1" applyFill="1" applyBorder="1" applyAlignment="1">
      <alignment horizontal="center" vertical="center" wrapText="1"/>
    </xf>
    <xf numFmtId="0" fontId="0" fillId="0" borderId="0" xfId="0" applyAlignment="1">
      <alignment vertical="center"/>
    </xf>
    <xf numFmtId="0" fontId="0" fillId="3" borderId="26" xfId="0" applyFont="1" applyFill="1" applyBorder="1" applyAlignment="1">
      <alignment vertical="center"/>
    </xf>
    <xf numFmtId="0" fontId="18" fillId="3" borderId="0" xfId="0" applyFont="1" applyFill="1" applyBorder="1" applyAlignment="1">
      <alignment horizontal="right" vertical="center"/>
    </xf>
    <xf numFmtId="0" fontId="0" fillId="3" borderId="0" xfId="0" applyFont="1" applyFill="1" applyBorder="1" applyAlignment="1">
      <alignment vertical="center"/>
    </xf>
    <xf numFmtId="0" fontId="0" fillId="3" borderId="0" xfId="0" applyFont="1" applyFill="1" applyAlignment="1">
      <alignment vertical="center"/>
    </xf>
    <xf numFmtId="0" fontId="0" fillId="3" borderId="18" xfId="0" applyFont="1" applyFill="1" applyBorder="1" applyAlignment="1">
      <alignment vertical="center"/>
    </xf>
    <xf numFmtId="0" fontId="0" fillId="0" borderId="0" xfId="0" applyFont="1" applyFill="1" applyAlignment="1">
      <alignment vertical="center"/>
    </xf>
    <xf numFmtId="0" fontId="0" fillId="0" borderId="0" xfId="0" applyFont="1" applyAlignment="1">
      <alignment vertical="center"/>
    </xf>
    <xf numFmtId="0" fontId="15" fillId="3" borderId="9" xfId="0" applyFont="1" applyFill="1" applyBorder="1" applyAlignment="1">
      <alignment horizontal="right" vertical="center"/>
    </xf>
    <xf numFmtId="0" fontId="10" fillId="3" borderId="0" xfId="0" applyFont="1" applyFill="1" applyBorder="1" applyAlignment="1">
      <alignment vertical="center"/>
    </xf>
    <xf numFmtId="0" fontId="2" fillId="3" borderId="0" xfId="0" applyFont="1" applyFill="1" applyBorder="1" applyAlignment="1">
      <alignment horizontal="left" vertical="center"/>
    </xf>
    <xf numFmtId="0" fontId="0" fillId="0" borderId="0" xfId="0" applyFont="1" applyFill="1" applyBorder="1" applyAlignment="1">
      <alignment vertical="center"/>
    </xf>
    <xf numFmtId="0" fontId="8" fillId="10" borderId="22" xfId="0" applyFont="1" applyFill="1" applyBorder="1" applyAlignment="1">
      <alignment horizontal="center" vertical="center"/>
    </xf>
    <xf numFmtId="0" fontId="8" fillId="10" borderId="23"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0" xfId="0" applyFont="1" applyFill="1" applyBorder="1" applyAlignment="1">
      <alignment horizontal="center" vertical="center" wrapText="1"/>
    </xf>
    <xf numFmtId="0" fontId="8" fillId="3" borderId="0" xfId="0" applyFont="1" applyFill="1" applyBorder="1" applyAlignment="1">
      <alignment horizontal="center" vertical="center"/>
    </xf>
    <xf numFmtId="167" fontId="7" fillId="3" borderId="0" xfId="0" applyNumberFormat="1" applyFont="1" applyFill="1" applyBorder="1" applyAlignment="1">
      <alignment horizontal="right" vertical="center"/>
    </xf>
    <xf numFmtId="167" fontId="0" fillId="3" borderId="0" xfId="0" applyNumberFormat="1" applyFont="1" applyFill="1" applyBorder="1" applyAlignment="1">
      <alignment vertical="center"/>
    </xf>
    <xf numFmtId="9" fontId="0" fillId="3" borderId="0" xfId="0" applyNumberFormat="1" applyFont="1" applyFill="1" applyBorder="1" applyAlignment="1">
      <alignment vertical="center"/>
    </xf>
    <xf numFmtId="0" fontId="5" fillId="3" borderId="0" xfId="0" applyFont="1" applyFill="1" applyBorder="1" applyAlignment="1">
      <alignment horizontal="right" vertical="center"/>
    </xf>
    <xf numFmtId="0" fontId="2" fillId="3" borderId="0" xfId="0" applyFont="1" applyFill="1" applyBorder="1" applyAlignment="1">
      <alignment vertical="center"/>
    </xf>
    <xf numFmtId="0" fontId="0" fillId="3" borderId="0" xfId="0" applyFont="1" applyFill="1" applyBorder="1" applyAlignment="1">
      <alignment horizontal="right" vertical="center"/>
    </xf>
    <xf numFmtId="0" fontId="0" fillId="3" borderId="28" xfId="0" applyFont="1" applyFill="1" applyBorder="1" applyAlignment="1">
      <alignment vertical="center"/>
    </xf>
    <xf numFmtId="0" fontId="0" fillId="3" borderId="11" xfId="0" applyFont="1" applyFill="1" applyBorder="1" applyAlignment="1">
      <alignment vertical="center"/>
    </xf>
    <xf numFmtId="4" fontId="0" fillId="3" borderId="28" xfId="0" applyNumberFormat="1" applyFont="1" applyFill="1" applyBorder="1" applyAlignment="1">
      <alignment vertical="center"/>
    </xf>
    <xf numFmtId="0" fontId="0" fillId="3" borderId="28" xfId="0" applyFont="1" applyFill="1" applyBorder="1" applyAlignment="1">
      <alignment horizontal="right" vertical="center"/>
    </xf>
    <xf numFmtId="0" fontId="0" fillId="0" borderId="0" xfId="0" applyFont="1" applyAlignment="1">
      <alignment horizontal="right" vertical="center"/>
    </xf>
    <xf numFmtId="4" fontId="0" fillId="0" borderId="0" xfId="0" applyNumberFormat="1" applyFont="1" applyAlignment="1">
      <alignment horizontal="right" vertical="center"/>
    </xf>
    <xf numFmtId="0" fontId="9" fillId="0" borderId="0" xfId="0" applyFont="1" applyAlignment="1">
      <alignment vertical="center"/>
    </xf>
    <xf numFmtId="0" fontId="16" fillId="0" borderId="0" xfId="0" applyFont="1" applyAlignment="1">
      <alignment vertical="center"/>
    </xf>
    <xf numFmtId="0" fontId="9" fillId="0" borderId="0" xfId="0" applyFont="1" applyAlignment="1">
      <alignment horizontal="right" vertical="center"/>
    </xf>
    <xf numFmtId="0" fontId="7" fillId="3" borderId="0" xfId="0" applyFont="1" applyFill="1" applyBorder="1" applyAlignment="1">
      <alignment horizontal="right" vertical="center"/>
    </xf>
    <xf numFmtId="0" fontId="5" fillId="3" borderId="10" xfId="0" applyFont="1" applyFill="1" applyBorder="1" applyAlignment="1" applyProtection="1">
      <alignment horizontal="right" vertical="center"/>
    </xf>
    <xf numFmtId="0" fontId="5" fillId="3" borderId="0" xfId="0" applyFont="1" applyFill="1" applyBorder="1" applyAlignment="1" applyProtection="1">
      <alignment horizontal="right" vertical="center"/>
    </xf>
    <xf numFmtId="0" fontId="0" fillId="3" borderId="0" xfId="0" applyFont="1" applyFill="1" applyBorder="1" applyAlignment="1" applyProtection="1">
      <alignment vertical="center"/>
    </xf>
    <xf numFmtId="0" fontId="0" fillId="3" borderId="18" xfId="0" applyFont="1" applyFill="1" applyBorder="1" applyAlignment="1" applyProtection="1">
      <alignment vertical="center"/>
    </xf>
    <xf numFmtId="0" fontId="15" fillId="3" borderId="0" xfId="0" applyFont="1" applyFill="1" applyBorder="1" applyAlignment="1" applyProtection="1">
      <alignment horizontal="right" vertical="center"/>
    </xf>
    <xf numFmtId="0" fontId="7" fillId="3" borderId="0" xfId="0" applyFont="1" applyFill="1" applyBorder="1" applyAlignment="1" applyProtection="1">
      <alignment horizontal="right" vertical="center"/>
    </xf>
    <xf numFmtId="0" fontId="5" fillId="3" borderId="0" xfId="0" applyFont="1" applyFill="1" applyBorder="1" applyAlignment="1" applyProtection="1">
      <alignment vertical="center"/>
    </xf>
    <xf numFmtId="0" fontId="5" fillId="3" borderId="26" xfId="0" applyFont="1" applyFill="1" applyBorder="1" applyAlignment="1" applyProtection="1">
      <alignment horizontal="right" vertical="center"/>
    </xf>
    <xf numFmtId="0" fontId="5" fillId="3" borderId="18" xfId="0" applyFont="1" applyFill="1" applyBorder="1" applyAlignment="1" applyProtection="1">
      <alignment vertical="center"/>
    </xf>
    <xf numFmtId="168" fontId="0" fillId="9" borderId="21" xfId="0" applyNumberFormat="1" applyFont="1" applyFill="1" applyBorder="1" applyAlignment="1">
      <alignment vertical="center"/>
    </xf>
    <xf numFmtId="168" fontId="0" fillId="9" borderId="42" xfId="0" applyNumberFormat="1" applyFont="1" applyFill="1" applyBorder="1" applyAlignment="1">
      <alignment vertical="center"/>
    </xf>
    <xf numFmtId="168" fontId="0" fillId="5" borderId="21" xfId="0" applyNumberFormat="1" applyFont="1" applyFill="1" applyBorder="1" applyAlignment="1" applyProtection="1">
      <alignment vertical="center"/>
      <protection locked="0"/>
    </xf>
    <xf numFmtId="0" fontId="20" fillId="3" borderId="0" xfId="0" applyFont="1" applyFill="1" applyAlignment="1">
      <alignment vertical="center"/>
    </xf>
    <xf numFmtId="167" fontId="0"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67" fontId="7" fillId="3" borderId="0" xfId="0" applyNumberFormat="1" applyFont="1" applyFill="1" applyBorder="1" applyAlignment="1" applyProtection="1">
      <alignment horizontal="right" vertical="center"/>
    </xf>
    <xf numFmtId="167" fontId="0" fillId="3" borderId="0" xfId="0" applyNumberFormat="1" applyFont="1" applyFill="1" applyBorder="1" applyAlignment="1" applyProtection="1">
      <alignment horizontal="right" vertical="center"/>
    </xf>
    <xf numFmtId="10" fontId="0" fillId="3" borderId="0" xfId="0" applyNumberFormat="1" applyFont="1" applyFill="1" applyBorder="1" applyAlignment="1" applyProtection="1">
      <alignment vertical="center"/>
    </xf>
    <xf numFmtId="0" fontId="0" fillId="0" borderId="0" xfId="0" applyFont="1" applyFill="1" applyBorder="1" applyAlignment="1" applyProtection="1">
      <alignment vertical="center"/>
    </xf>
    <xf numFmtId="0" fontId="0" fillId="0" borderId="0" xfId="0" applyFont="1" applyAlignment="1" applyProtection="1">
      <alignment vertical="center"/>
    </xf>
    <xf numFmtId="0" fontId="0" fillId="0" borderId="0" xfId="0" applyAlignment="1" applyProtection="1">
      <alignment vertical="center"/>
    </xf>
    <xf numFmtId="0" fontId="7" fillId="3" borderId="0" xfId="0" applyFont="1" applyFill="1" applyBorder="1" applyAlignment="1" applyProtection="1">
      <alignment vertical="center"/>
    </xf>
    <xf numFmtId="0" fontId="0" fillId="3" borderId="12" xfId="0" applyFont="1" applyFill="1" applyBorder="1" applyAlignment="1" applyProtection="1">
      <alignment vertical="center"/>
    </xf>
    <xf numFmtId="0" fontId="0" fillId="0" borderId="0" xfId="0" applyFont="1" applyFill="1" applyAlignment="1" applyProtection="1">
      <alignment vertical="center"/>
    </xf>
    <xf numFmtId="168" fontId="0" fillId="0" borderId="24" xfId="0" applyNumberFormat="1" applyFont="1" applyFill="1" applyBorder="1" applyAlignment="1" applyProtection="1">
      <alignment vertical="center"/>
      <protection locked="0"/>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5" fillId="0" borderId="0" xfId="0" applyFont="1" applyAlignment="1">
      <alignment vertical="center"/>
    </xf>
    <xf numFmtId="0" fontId="18" fillId="3" borderId="26" xfId="0" applyFont="1" applyFill="1" applyBorder="1" applyAlignment="1" applyProtection="1">
      <alignment horizontal="left" vertical="center"/>
    </xf>
    <xf numFmtId="0" fontId="5" fillId="3" borderId="0" xfId="0" applyFont="1" applyFill="1" applyBorder="1" applyAlignment="1" applyProtection="1">
      <alignment horizontal="left" vertical="center"/>
    </xf>
    <xf numFmtId="0" fontId="5" fillId="3" borderId="26"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164" fontId="5" fillId="3" borderId="18" xfId="1" applyFont="1" applyFill="1" applyBorder="1" applyAlignment="1" applyProtection="1">
      <alignment vertical="center"/>
    </xf>
    <xf numFmtId="164" fontId="5" fillId="3" borderId="18" xfId="1" applyFont="1" applyFill="1" applyBorder="1" applyAlignment="1" applyProtection="1">
      <alignment vertical="center" wrapText="1"/>
    </xf>
    <xf numFmtId="0" fontId="5" fillId="3" borderId="18" xfId="0" applyFont="1" applyFill="1" applyBorder="1" applyAlignment="1" applyProtection="1">
      <alignment horizontal="center" vertical="center"/>
    </xf>
    <xf numFmtId="164" fontId="5" fillId="3" borderId="0" xfId="1" applyFont="1" applyFill="1" applyBorder="1" applyAlignment="1" applyProtection="1">
      <alignment vertical="center" wrapText="1"/>
    </xf>
    <xf numFmtId="164" fontId="22" fillId="0" borderId="0" xfId="1" applyFont="1" applyFill="1" applyBorder="1" applyAlignment="1">
      <alignment vertical="center"/>
    </xf>
    <xf numFmtId="0" fontId="5" fillId="0" borderId="0" xfId="0" applyFont="1" applyFill="1" applyBorder="1" applyAlignment="1">
      <alignment vertical="center"/>
    </xf>
    <xf numFmtId="164" fontId="5" fillId="7" borderId="26" xfId="1" applyFont="1" applyFill="1" applyBorder="1" applyAlignment="1" applyProtection="1">
      <alignment vertical="center"/>
    </xf>
    <xf numFmtId="165" fontId="5" fillId="3" borderId="18" xfId="1" applyNumberFormat="1" applyFont="1" applyFill="1" applyBorder="1" applyAlignment="1" applyProtection="1">
      <alignment vertical="center"/>
    </xf>
    <xf numFmtId="165" fontId="5" fillId="0" borderId="0" xfId="1" applyNumberFormat="1" applyFont="1" applyFill="1" applyBorder="1" applyAlignment="1" applyProtection="1">
      <alignment vertical="center"/>
      <protection locked="0"/>
    </xf>
    <xf numFmtId="164" fontId="5" fillId="0" borderId="0" xfId="1" applyFont="1" applyFill="1" applyBorder="1" applyAlignment="1">
      <alignment horizontal="left" vertical="center" wrapText="1"/>
    </xf>
    <xf numFmtId="165" fontId="5" fillId="3" borderId="18" xfId="1" applyNumberFormat="1" applyFont="1" applyFill="1" applyBorder="1" applyAlignment="1" applyProtection="1">
      <alignment horizontal="right" vertical="center"/>
    </xf>
    <xf numFmtId="165" fontId="5" fillId="0" borderId="0" xfId="1" applyNumberFormat="1" applyFont="1" applyFill="1" applyBorder="1" applyAlignment="1" applyProtection="1">
      <alignment horizontal="right" vertical="center"/>
      <protection locked="0"/>
    </xf>
    <xf numFmtId="0" fontId="5" fillId="0" borderId="26" xfId="0" applyFont="1" applyBorder="1" applyAlignment="1">
      <alignment vertical="center"/>
    </xf>
    <xf numFmtId="0" fontId="5" fillId="3" borderId="27" xfId="0" applyFont="1" applyFill="1" applyBorder="1" applyAlignment="1" applyProtection="1">
      <alignment horizontal="right" vertical="center"/>
    </xf>
    <xf numFmtId="0" fontId="5" fillId="3" borderId="28" xfId="0" applyFont="1" applyFill="1" applyBorder="1" applyAlignment="1" applyProtection="1">
      <alignment horizontal="right" vertical="center"/>
    </xf>
    <xf numFmtId="0" fontId="5" fillId="3" borderId="28" xfId="0" applyFont="1" applyFill="1" applyBorder="1" applyAlignment="1" applyProtection="1">
      <alignment vertical="center"/>
    </xf>
    <xf numFmtId="0" fontId="5" fillId="3" borderId="11" xfId="0" applyFont="1" applyFill="1" applyBorder="1" applyAlignment="1" applyProtection="1">
      <alignment vertical="center"/>
    </xf>
    <xf numFmtId="0" fontId="18" fillId="2" borderId="5" xfId="0" applyFont="1" applyFill="1" applyBorder="1" applyAlignment="1" applyProtection="1">
      <alignment vertical="center"/>
    </xf>
    <xf numFmtId="0" fontId="18" fillId="2" borderId="4" xfId="0" applyFont="1" applyFill="1" applyBorder="1" applyAlignment="1" applyProtection="1">
      <alignment vertical="center"/>
    </xf>
    <xf numFmtId="168" fontId="0" fillId="9" borderId="44" xfId="0" applyNumberFormat="1" applyFont="1" applyFill="1" applyBorder="1" applyAlignment="1">
      <alignment vertical="center"/>
    </xf>
    <xf numFmtId="0" fontId="18" fillId="10" borderId="3" xfId="0" applyFont="1" applyFill="1" applyBorder="1" applyAlignment="1">
      <alignment horizontal="centerContinuous" vertical="center" wrapText="1"/>
    </xf>
    <xf numFmtId="0" fontId="18" fillId="10" borderId="4" xfId="0" applyFont="1" applyFill="1" applyBorder="1" applyAlignment="1">
      <alignment horizontal="centerContinuous" vertical="center" wrapText="1"/>
    </xf>
    <xf numFmtId="0" fontId="18" fillId="10" borderId="5" xfId="0" applyFont="1" applyFill="1" applyBorder="1" applyAlignment="1">
      <alignment horizontal="centerContinuous" vertical="center" wrapText="1"/>
    </xf>
    <xf numFmtId="3" fontId="5" fillId="5" borderId="6" xfId="0" applyNumberFormat="1" applyFont="1" applyFill="1" applyBorder="1" applyAlignment="1" applyProtection="1">
      <alignment horizontal="center" vertical="center"/>
      <protection locked="0"/>
    </xf>
    <xf numFmtId="0" fontId="18" fillId="16" borderId="6" xfId="0" applyFont="1" applyFill="1" applyBorder="1" applyAlignment="1">
      <alignment horizontal="center" vertical="center" wrapText="1"/>
    </xf>
    <xf numFmtId="4" fontId="5" fillId="16" borderId="6" xfId="0" applyNumberFormat="1" applyFont="1" applyFill="1" applyBorder="1" applyAlignment="1" applyProtection="1">
      <alignment horizontal="center" vertical="center"/>
    </xf>
    <xf numFmtId="3" fontId="5" fillId="16" borderId="6" xfId="0" applyNumberFormat="1" applyFont="1" applyFill="1" applyBorder="1" applyAlignment="1" applyProtection="1">
      <alignment horizontal="center" vertical="center"/>
    </xf>
    <xf numFmtId="0" fontId="18" fillId="3" borderId="0" xfId="0" applyFont="1" applyFill="1" applyBorder="1" applyAlignment="1" applyProtection="1">
      <alignment horizontal="left" vertical="center"/>
    </xf>
    <xf numFmtId="3" fontId="5" fillId="0" borderId="6" xfId="0" applyNumberFormat="1" applyFont="1" applyBorder="1" applyAlignment="1" applyProtection="1">
      <alignment horizontal="center" vertical="center"/>
      <protection locked="0"/>
    </xf>
    <xf numFmtId="4" fontId="5" fillId="5" borderId="6" xfId="0" applyNumberFormat="1" applyFont="1" applyFill="1" applyBorder="1" applyAlignment="1" applyProtection="1">
      <alignment horizontal="center" vertical="center"/>
      <protection locked="0"/>
    </xf>
    <xf numFmtId="4" fontId="5" fillId="0" borderId="6" xfId="0" applyNumberFormat="1" applyFont="1" applyBorder="1" applyAlignment="1" applyProtection="1">
      <alignment horizontal="center" vertical="center"/>
      <protection locked="0"/>
    </xf>
    <xf numFmtId="170" fontId="5" fillId="6" borderId="6" xfId="1" applyNumberFormat="1" applyFont="1" applyFill="1" applyBorder="1" applyAlignment="1" applyProtection="1">
      <alignment horizontal="center" vertical="center" wrapText="1"/>
      <protection locked="0"/>
    </xf>
    <xf numFmtId="170" fontId="5" fillId="6" borderId="46" xfId="1" applyNumberFormat="1" applyFont="1" applyFill="1" applyBorder="1" applyAlignment="1" applyProtection="1">
      <alignment horizontal="center" vertical="center" wrapText="1"/>
      <protection locked="0"/>
    </xf>
    <xf numFmtId="0" fontId="12" fillId="3" borderId="0" xfId="0" applyFont="1" applyFill="1" applyBorder="1" applyAlignment="1">
      <alignment horizontal="center" vertical="center"/>
    </xf>
    <xf numFmtId="0" fontId="9" fillId="17" borderId="28" xfId="0" applyFont="1" applyFill="1" applyBorder="1" applyAlignment="1">
      <alignment vertical="center"/>
    </xf>
    <xf numFmtId="0" fontId="0" fillId="17" borderId="28" xfId="0" applyFont="1" applyFill="1" applyBorder="1" applyAlignment="1">
      <alignment vertical="center"/>
    </xf>
    <xf numFmtId="0" fontId="5" fillId="17" borderId="0" xfId="0" applyFont="1" applyFill="1" applyBorder="1" applyAlignment="1" applyProtection="1">
      <alignment vertical="center"/>
    </xf>
    <xf numFmtId="168" fontId="0" fillId="13" borderId="0" xfId="0" applyNumberFormat="1" applyFont="1" applyFill="1" applyBorder="1" applyAlignment="1">
      <alignment vertical="center"/>
    </xf>
    <xf numFmtId="0" fontId="8" fillId="10" borderId="20" xfId="0" applyFont="1" applyFill="1" applyBorder="1" applyAlignment="1">
      <alignment horizontal="center" vertical="center"/>
    </xf>
    <xf numFmtId="0" fontId="2" fillId="10" borderId="32" xfId="0" applyFont="1" applyFill="1" applyBorder="1" applyAlignment="1">
      <alignment horizontal="centerContinuous" vertical="center" wrapText="1"/>
    </xf>
    <xf numFmtId="0" fontId="18" fillId="3" borderId="0" xfId="0" applyFont="1" applyFill="1" applyBorder="1" applyAlignment="1" applyProtection="1">
      <alignment horizontal="right" vertical="center"/>
    </xf>
    <xf numFmtId="4" fontId="18" fillId="16" borderId="6" xfId="0" applyNumberFormat="1" applyFont="1" applyFill="1" applyBorder="1" applyAlignment="1" applyProtection="1">
      <alignment horizontal="center" vertical="center"/>
    </xf>
    <xf numFmtId="0" fontId="18" fillId="18" borderId="45" xfId="0" applyFont="1" applyFill="1" applyBorder="1" applyAlignment="1" applyProtection="1">
      <alignment horizontal="center" vertical="center" wrapText="1"/>
    </xf>
    <xf numFmtId="0" fontId="8" fillId="18" borderId="40" xfId="0" applyFont="1" applyFill="1" applyBorder="1" applyAlignment="1">
      <alignment horizontal="center" vertical="center"/>
    </xf>
    <xf numFmtId="4" fontId="18" fillId="18" borderId="6" xfId="0" applyNumberFormat="1" applyFont="1" applyFill="1" applyBorder="1" applyAlignment="1" applyProtection="1">
      <alignment horizontal="center" vertical="center"/>
    </xf>
    <xf numFmtId="4" fontId="5" fillId="18" borderId="6" xfId="0" applyNumberFormat="1" applyFont="1" applyFill="1" applyBorder="1" applyAlignment="1" applyProtection="1">
      <alignment horizontal="center" vertical="center"/>
    </xf>
    <xf numFmtId="0" fontId="0" fillId="17" borderId="27" xfId="0" applyFont="1" applyFill="1" applyBorder="1" applyAlignment="1">
      <alignment vertical="center"/>
    </xf>
    <xf numFmtId="0" fontId="0" fillId="17" borderId="11" xfId="0" applyFont="1" applyFill="1" applyBorder="1" applyAlignment="1">
      <alignment vertical="center"/>
    </xf>
    <xf numFmtId="164" fontId="18" fillId="4" borderId="0" xfId="1" applyFont="1" applyFill="1" applyBorder="1" applyAlignment="1" applyProtection="1">
      <alignment horizontal="right" vertical="center"/>
    </xf>
    <xf numFmtId="0" fontId="15" fillId="3" borderId="0" xfId="0" applyFont="1" applyFill="1" applyBorder="1" applyAlignment="1">
      <alignment horizontal="right" vertical="center"/>
    </xf>
    <xf numFmtId="0" fontId="8" fillId="8" borderId="30" xfId="0" applyFont="1" applyFill="1" applyBorder="1" applyAlignment="1">
      <alignment horizontal="center" vertical="center" wrapText="1"/>
    </xf>
    <xf numFmtId="0" fontId="0" fillId="3" borderId="12" xfId="0" applyFont="1" applyFill="1" applyBorder="1" applyAlignment="1">
      <alignment vertical="center"/>
    </xf>
    <xf numFmtId="167" fontId="0" fillId="3" borderId="33" xfId="0" applyNumberFormat="1" applyFont="1" applyFill="1" applyBorder="1" applyAlignment="1" applyProtection="1">
      <alignment vertical="center"/>
    </xf>
    <xf numFmtId="167" fontId="0" fillId="3" borderId="4" xfId="0" applyNumberFormat="1" applyFont="1" applyFill="1" applyBorder="1" applyAlignment="1" applyProtection="1">
      <alignment vertical="center"/>
    </xf>
    <xf numFmtId="0" fontId="7" fillId="3" borderId="56" xfId="0" quotePrefix="1" applyFont="1" applyFill="1" applyBorder="1" applyAlignment="1" applyProtection="1">
      <alignment horizontal="right" vertical="center"/>
    </xf>
    <xf numFmtId="167" fontId="0" fillId="3" borderId="34" xfId="0" applyNumberFormat="1" applyFont="1" applyFill="1" applyBorder="1" applyAlignment="1" applyProtection="1">
      <alignment vertical="center"/>
    </xf>
    <xf numFmtId="0" fontId="7" fillId="3" borderId="58" xfId="0" quotePrefix="1" applyFont="1" applyFill="1" applyBorder="1" applyAlignment="1" applyProtection="1">
      <alignment horizontal="right" vertical="center"/>
    </xf>
    <xf numFmtId="0" fontId="8" fillId="3" borderId="29" xfId="0" applyFont="1" applyFill="1" applyBorder="1" applyAlignment="1">
      <alignment horizontal="right" vertical="center"/>
    </xf>
    <xf numFmtId="0" fontId="8" fillId="3" borderId="18" xfId="0" applyFont="1" applyFill="1" applyBorder="1" applyAlignment="1">
      <alignment horizontal="right" vertical="center"/>
    </xf>
    <xf numFmtId="0" fontId="8" fillId="3" borderId="11" xfId="0" applyFont="1" applyFill="1" applyBorder="1" applyAlignment="1">
      <alignment horizontal="right" vertical="center"/>
    </xf>
    <xf numFmtId="0" fontId="0" fillId="3" borderId="10" xfId="0" applyFont="1" applyFill="1" applyBorder="1" applyAlignment="1">
      <alignment vertical="center"/>
    </xf>
    <xf numFmtId="0" fontId="0" fillId="3" borderId="27" xfId="0" applyFont="1" applyFill="1" applyBorder="1" applyAlignment="1">
      <alignment vertical="center"/>
    </xf>
    <xf numFmtId="0" fontId="0" fillId="17" borderId="0" xfId="0" applyFont="1" applyFill="1" applyBorder="1" applyAlignment="1">
      <alignment vertical="center"/>
    </xf>
    <xf numFmtId="0" fontId="0" fillId="17" borderId="0" xfId="0" applyFont="1" applyFill="1" applyBorder="1" applyAlignment="1">
      <alignment horizontal="right" vertical="center"/>
    </xf>
    <xf numFmtId="3" fontId="0" fillId="17" borderId="0" xfId="0" applyNumberFormat="1" applyFont="1" applyFill="1" applyBorder="1" applyAlignment="1">
      <alignment horizontal="center" vertical="center"/>
    </xf>
    <xf numFmtId="169" fontId="0" fillId="17" borderId="0" xfId="0" applyNumberFormat="1" applyFont="1" applyFill="1" applyBorder="1" applyAlignment="1">
      <alignment horizontal="center" vertical="center"/>
    </xf>
    <xf numFmtId="169" fontId="0" fillId="17" borderId="0" xfId="0" applyNumberFormat="1" applyFont="1" applyFill="1" applyBorder="1" applyAlignment="1">
      <alignment vertical="center"/>
    </xf>
    <xf numFmtId="0" fontId="28" fillId="17" borderId="28" xfId="0" applyFont="1" applyFill="1" applyBorder="1" applyAlignment="1">
      <alignment vertical="center"/>
    </xf>
    <xf numFmtId="170" fontId="5" fillId="20" borderId="6" xfId="1" applyNumberFormat="1" applyFont="1" applyFill="1" applyBorder="1" applyAlignment="1" applyProtection="1">
      <alignment horizontal="center" vertical="center" wrapText="1"/>
    </xf>
    <xf numFmtId="170" fontId="5" fillId="20" borderId="23" xfId="1" applyNumberFormat="1" applyFont="1" applyFill="1" applyBorder="1" applyAlignment="1">
      <alignment horizontal="center" vertical="center" wrapText="1"/>
    </xf>
    <xf numFmtId="170" fontId="18" fillId="10" borderId="2" xfId="1" applyNumberFormat="1" applyFont="1" applyFill="1" applyBorder="1" applyAlignment="1" applyProtection="1">
      <alignment horizontal="center" vertical="center" wrapText="1"/>
    </xf>
    <xf numFmtId="170" fontId="18" fillId="10" borderId="37" xfId="0" applyNumberFormat="1" applyFont="1" applyFill="1" applyBorder="1" applyAlignment="1" applyProtection="1">
      <alignment horizontal="center" vertical="center"/>
    </xf>
    <xf numFmtId="170" fontId="18" fillId="18" borderId="37" xfId="1" applyNumberFormat="1" applyFont="1" applyFill="1" applyBorder="1" applyAlignment="1" applyProtection="1">
      <alignment horizontal="center" vertical="center" wrapText="1"/>
    </xf>
    <xf numFmtId="170" fontId="18" fillId="18" borderId="37" xfId="0" applyNumberFormat="1" applyFont="1" applyFill="1" applyBorder="1" applyAlignment="1" applyProtection="1">
      <alignment horizontal="center" vertical="center"/>
    </xf>
    <xf numFmtId="168" fontId="7" fillId="10" borderId="2" xfId="0" applyNumberFormat="1" applyFont="1" applyFill="1" applyBorder="1" applyAlignment="1" applyProtection="1">
      <alignment horizontal="right" vertical="center"/>
    </xf>
    <xf numFmtId="168" fontId="0" fillId="10" borderId="20" xfId="0" applyNumberFormat="1" applyFont="1" applyFill="1" applyBorder="1" applyAlignment="1">
      <alignment vertical="center"/>
    </xf>
    <xf numFmtId="2" fontId="5" fillId="10" borderId="6" xfId="0" applyNumberFormat="1" applyFont="1" applyFill="1" applyBorder="1" applyAlignment="1" applyProtection="1">
      <alignment horizontal="center" vertical="center"/>
    </xf>
    <xf numFmtId="3" fontId="7" fillId="10" borderId="6" xfId="0" applyNumberFormat="1" applyFont="1" applyFill="1" applyBorder="1" applyAlignment="1">
      <alignment horizontal="center" vertical="center"/>
    </xf>
    <xf numFmtId="3" fontId="7" fillId="18" borderId="6" xfId="0" applyNumberFormat="1" applyFont="1" applyFill="1" applyBorder="1" applyAlignment="1">
      <alignment horizontal="center" vertical="center"/>
    </xf>
    <xf numFmtId="0" fontId="15" fillId="2" borderId="3" xfId="0" applyFont="1" applyFill="1" applyBorder="1" applyAlignment="1" applyProtection="1">
      <alignment vertical="center"/>
    </xf>
    <xf numFmtId="0" fontId="15" fillId="2" borderId="4" xfId="0" applyFont="1" applyFill="1" applyBorder="1" applyAlignment="1" applyProtection="1">
      <alignment vertical="center"/>
    </xf>
    <xf numFmtId="0" fontId="2" fillId="3" borderId="0" xfId="0" applyFont="1" applyFill="1" applyBorder="1" applyAlignment="1">
      <alignment horizontal="right" vertical="center"/>
    </xf>
    <xf numFmtId="0" fontId="0" fillId="0" borderId="0" xfId="0" applyFont="1" applyBorder="1" applyAlignment="1">
      <alignment vertical="center"/>
    </xf>
    <xf numFmtId="0" fontId="29" fillId="0" borderId="0" xfId="0" applyFont="1" applyBorder="1" applyAlignment="1">
      <alignment horizontal="center" vertical="center"/>
    </xf>
    <xf numFmtId="0" fontId="0" fillId="0" borderId="0" xfId="0" applyFont="1" applyBorder="1" applyAlignment="1">
      <alignment horizontal="left" vertical="center"/>
    </xf>
    <xf numFmtId="0" fontId="0" fillId="3" borderId="0" xfId="0" applyFont="1" applyFill="1" applyBorder="1" applyAlignment="1">
      <alignment horizontal="left" vertical="center"/>
    </xf>
    <xf numFmtId="0" fontId="0" fillId="3" borderId="18" xfId="0" applyFont="1" applyFill="1" applyBorder="1" applyAlignment="1">
      <alignment horizontal="left" vertical="center"/>
    </xf>
    <xf numFmtId="173" fontId="0" fillId="5" borderId="6" xfId="0" applyNumberFormat="1" applyFont="1" applyFill="1" applyBorder="1" applyAlignment="1" applyProtection="1">
      <alignment horizontal="left" vertical="center" wrapText="1"/>
      <protection locked="0"/>
    </xf>
    <xf numFmtId="0" fontId="0" fillId="3" borderId="8" xfId="0" applyFont="1" applyFill="1" applyBorder="1" applyAlignment="1">
      <alignment vertical="center"/>
    </xf>
    <xf numFmtId="0" fontId="0" fillId="3" borderId="28" xfId="0" applyFont="1" applyFill="1" applyBorder="1" applyAlignment="1">
      <alignment horizontal="left" vertical="center"/>
    </xf>
    <xf numFmtId="0" fontId="0" fillId="3" borderId="12" xfId="0" applyFont="1" applyFill="1" applyBorder="1" applyAlignment="1">
      <alignment horizontal="left" vertical="center"/>
    </xf>
    <xf numFmtId="0" fontId="0" fillId="3" borderId="29" xfId="0" applyFont="1" applyFill="1" applyBorder="1" applyAlignment="1">
      <alignment vertical="center"/>
    </xf>
    <xf numFmtId="0" fontId="0" fillId="3" borderId="26" xfId="0" applyFont="1" applyFill="1" applyBorder="1" applyAlignment="1" applyProtection="1">
      <alignment vertical="center"/>
    </xf>
    <xf numFmtId="0" fontId="0" fillId="10" borderId="7" xfId="0" applyFont="1" applyFill="1" applyBorder="1" applyAlignment="1">
      <alignment horizontal="centerContinuous" vertical="center"/>
    </xf>
    <xf numFmtId="0" fontId="0" fillId="10" borderId="16" xfId="0" applyFont="1" applyFill="1" applyBorder="1" applyAlignment="1">
      <alignment horizontal="centerContinuous" vertical="center"/>
    </xf>
    <xf numFmtId="0" fontId="0" fillId="17" borderId="26" xfId="0" applyFont="1" applyFill="1" applyBorder="1" applyAlignment="1">
      <alignment vertical="center"/>
    </xf>
    <xf numFmtId="0" fontId="29" fillId="2" borderId="11" xfId="0" applyFont="1" applyFill="1" applyBorder="1" applyAlignment="1">
      <alignment horizontal="centerContinuous" vertical="center"/>
    </xf>
    <xf numFmtId="0" fontId="15" fillId="2" borderId="5" xfId="0" applyFont="1" applyFill="1" applyBorder="1" applyAlignment="1" applyProtection="1">
      <alignment vertical="center"/>
    </xf>
    <xf numFmtId="168" fontId="0" fillId="9" borderId="60" xfId="0" applyNumberFormat="1" applyFont="1" applyFill="1" applyBorder="1" applyAlignment="1">
      <alignment vertical="center"/>
    </xf>
    <xf numFmtId="0" fontId="0" fillId="3" borderId="10" xfId="0" applyFont="1" applyFill="1" applyBorder="1" applyAlignment="1" applyProtection="1">
      <alignment vertical="center"/>
    </xf>
    <xf numFmtId="0" fontId="0" fillId="3" borderId="29" xfId="0" applyFont="1" applyFill="1" applyBorder="1" applyAlignment="1" applyProtection="1">
      <alignment vertical="center"/>
    </xf>
    <xf numFmtId="0" fontId="0" fillId="3" borderId="27" xfId="0" applyFont="1" applyFill="1" applyBorder="1" applyAlignment="1" applyProtection="1">
      <alignment vertical="center"/>
    </xf>
    <xf numFmtId="0" fontId="0" fillId="3" borderId="0" xfId="0" applyFont="1" applyFill="1" applyBorder="1" applyAlignment="1" applyProtection="1">
      <alignment horizontal="left" vertical="center"/>
    </xf>
    <xf numFmtId="0" fontId="0" fillId="3" borderId="18" xfId="0" applyFont="1" applyFill="1" applyBorder="1" applyAlignment="1" applyProtection="1">
      <alignment horizontal="left" vertical="center"/>
    </xf>
    <xf numFmtId="0" fontId="0" fillId="3" borderId="28" xfId="0" applyFont="1" applyFill="1" applyBorder="1" applyAlignment="1" applyProtection="1">
      <alignment horizontal="left" vertical="center"/>
    </xf>
    <xf numFmtId="0" fontId="0" fillId="3" borderId="11" xfId="0" applyFont="1" applyFill="1" applyBorder="1" applyAlignment="1" applyProtection="1">
      <alignment horizontal="left" vertical="center"/>
    </xf>
    <xf numFmtId="0" fontId="5" fillId="3" borderId="0" xfId="0" applyFont="1" applyFill="1" applyBorder="1" applyAlignment="1">
      <alignment vertical="center"/>
    </xf>
    <xf numFmtId="4" fontId="0" fillId="17" borderId="28" xfId="0" applyNumberFormat="1" applyFont="1" applyFill="1" applyBorder="1" applyAlignment="1">
      <alignment vertical="center"/>
    </xf>
    <xf numFmtId="0" fontId="5" fillId="3" borderId="0" xfId="0" applyFont="1" applyFill="1" applyBorder="1" applyAlignment="1">
      <alignment vertical="center" wrapText="1"/>
    </xf>
    <xf numFmtId="0" fontId="15" fillId="2" borderId="1" xfId="0" applyFont="1" applyFill="1" applyBorder="1" applyAlignment="1" applyProtection="1">
      <alignment vertical="center"/>
    </xf>
    <xf numFmtId="0" fontId="15" fillId="2" borderId="13" xfId="0" applyFont="1" applyFill="1" applyBorder="1" applyAlignment="1" applyProtection="1">
      <alignment vertical="center"/>
    </xf>
    <xf numFmtId="0" fontId="18" fillId="2" borderId="13" xfId="0" applyFont="1" applyFill="1" applyBorder="1" applyAlignment="1" applyProtection="1">
      <alignment vertical="center"/>
    </xf>
    <xf numFmtId="0" fontId="18" fillId="2" borderId="54" xfId="0" applyFont="1" applyFill="1" applyBorder="1" applyAlignment="1" applyProtection="1">
      <alignment vertical="center"/>
    </xf>
    <xf numFmtId="0" fontId="0" fillId="3" borderId="0" xfId="0" applyFont="1" applyFill="1" applyBorder="1" applyAlignment="1">
      <alignment horizontal="left" vertical="center" indent="1"/>
    </xf>
    <xf numFmtId="0" fontId="0" fillId="3" borderId="0" xfId="0" applyFont="1" applyFill="1" applyBorder="1" applyAlignment="1">
      <alignment horizontal="center" vertical="center"/>
    </xf>
    <xf numFmtId="168" fontId="0" fillId="9" borderId="3" xfId="0" applyNumberFormat="1" applyFont="1" applyFill="1" applyBorder="1" applyAlignment="1">
      <alignment vertical="center"/>
    </xf>
    <xf numFmtId="0" fontId="0" fillId="5" borderId="6"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23" xfId="0" applyFont="1" applyFill="1" applyBorder="1" applyAlignment="1" applyProtection="1">
      <alignment horizontal="center" vertical="center"/>
      <protection locked="0"/>
    </xf>
    <xf numFmtId="10" fontId="0" fillId="5" borderId="21" xfId="4" applyNumberFormat="1" applyFont="1" applyFill="1" applyBorder="1" applyAlignment="1" applyProtection="1">
      <alignment horizontal="center" vertical="center"/>
      <protection locked="0"/>
    </xf>
    <xf numFmtId="3" fontId="0" fillId="5" borderId="15" xfId="0" applyNumberFormat="1" applyFont="1" applyFill="1" applyBorder="1" applyAlignment="1" applyProtection="1">
      <alignment horizontal="center" vertical="center"/>
      <protection locked="0"/>
    </xf>
    <xf numFmtId="10" fontId="0" fillId="5" borderId="20" xfId="4" applyNumberFormat="1" applyFont="1" applyFill="1" applyBorder="1" applyAlignment="1" applyProtection="1">
      <alignment horizontal="center" vertical="center"/>
      <protection locked="0"/>
    </xf>
    <xf numFmtId="3" fontId="0" fillId="5" borderId="23" xfId="0" applyNumberFormat="1" applyFont="1" applyFill="1" applyBorder="1" applyAlignment="1" applyProtection="1">
      <alignment horizontal="center" vertical="center"/>
      <protection locked="0"/>
    </xf>
    <xf numFmtId="10" fontId="0" fillId="5" borderId="24" xfId="4" applyNumberFormat="1" applyFont="1" applyFill="1" applyBorder="1" applyAlignment="1" applyProtection="1">
      <alignment horizontal="center" vertical="center"/>
      <protection locked="0"/>
    </xf>
    <xf numFmtId="168" fontId="0" fillId="9" borderId="61" xfId="0" applyNumberFormat="1" applyFont="1" applyFill="1" applyBorder="1" applyAlignment="1">
      <alignment vertical="center"/>
    </xf>
    <xf numFmtId="3" fontId="0" fillId="18" borderId="32" xfId="0" applyNumberFormat="1" applyFont="1" applyFill="1" applyBorder="1" applyAlignment="1">
      <alignment horizontal="centerContinuous" vertical="center" wrapText="1"/>
    </xf>
    <xf numFmtId="3" fontId="0" fillId="18" borderId="7" xfId="0" applyNumberFormat="1" applyFont="1" applyFill="1" applyBorder="1" applyAlignment="1">
      <alignment horizontal="centerContinuous" vertical="center" wrapText="1"/>
    </xf>
    <xf numFmtId="3" fontId="0" fillId="18" borderId="16" xfId="0" applyNumberFormat="1" applyFont="1" applyFill="1" applyBorder="1" applyAlignment="1">
      <alignment horizontal="centerContinuous" vertical="center" wrapText="1"/>
    </xf>
    <xf numFmtId="3" fontId="0" fillId="18" borderId="34" xfId="0" applyNumberFormat="1" applyFont="1" applyFill="1" applyBorder="1" applyAlignment="1">
      <alignment horizontal="centerContinuous" vertical="center" wrapText="1"/>
    </xf>
    <xf numFmtId="3" fontId="0" fillId="18" borderId="57" xfId="0" applyNumberFormat="1" applyFont="1" applyFill="1" applyBorder="1" applyAlignment="1">
      <alignment horizontal="centerContinuous" vertical="center" wrapText="1"/>
    </xf>
    <xf numFmtId="3" fontId="0" fillId="18" borderId="58" xfId="0" applyNumberFormat="1" applyFont="1" applyFill="1" applyBorder="1" applyAlignment="1">
      <alignment horizontal="centerContinuous" vertical="center" wrapText="1"/>
    </xf>
    <xf numFmtId="3" fontId="0" fillId="10" borderId="32" xfId="0" applyNumberFormat="1" applyFont="1" applyFill="1" applyBorder="1" applyAlignment="1">
      <alignment horizontal="centerContinuous" vertical="center" wrapText="1"/>
    </xf>
    <xf numFmtId="3" fontId="0" fillId="10" borderId="7" xfId="0" applyNumberFormat="1" applyFont="1" applyFill="1" applyBorder="1" applyAlignment="1">
      <alignment horizontal="centerContinuous" vertical="center" wrapText="1"/>
    </xf>
    <xf numFmtId="3" fontId="0" fillId="10" borderId="16" xfId="0" applyNumberFormat="1" applyFont="1" applyFill="1" applyBorder="1" applyAlignment="1">
      <alignment horizontal="centerContinuous" vertical="center" wrapText="1"/>
    </xf>
    <xf numFmtId="3" fontId="0" fillId="10" borderId="34" xfId="0" applyNumberFormat="1" applyFont="1" applyFill="1" applyBorder="1" applyAlignment="1">
      <alignment horizontal="centerContinuous" vertical="center" wrapText="1"/>
    </xf>
    <xf numFmtId="3" fontId="0" fillId="10" borderId="57" xfId="0" applyNumberFormat="1" applyFont="1" applyFill="1" applyBorder="1" applyAlignment="1">
      <alignment horizontal="centerContinuous" vertical="center" wrapText="1"/>
    </xf>
    <xf numFmtId="3" fontId="0" fillId="10" borderId="58" xfId="0" applyNumberFormat="1" applyFont="1" applyFill="1" applyBorder="1" applyAlignment="1">
      <alignment horizontal="centerContinuous" vertical="center" wrapText="1"/>
    </xf>
    <xf numFmtId="9" fontId="0" fillId="18" borderId="20" xfId="0" applyNumberFormat="1" applyFont="1" applyFill="1" applyBorder="1" applyAlignment="1">
      <alignment vertical="center"/>
    </xf>
    <xf numFmtId="9" fontId="0" fillId="18" borderId="21" xfId="0" applyNumberFormat="1" applyFont="1" applyFill="1" applyBorder="1" applyAlignment="1">
      <alignment vertical="center"/>
    </xf>
    <xf numFmtId="9" fontId="0" fillId="18" borderId="24" xfId="0" applyNumberFormat="1" applyFont="1" applyFill="1" applyBorder="1" applyAlignment="1">
      <alignment vertical="center"/>
    </xf>
    <xf numFmtId="168" fontId="0" fillId="5" borderId="21" xfId="4" applyNumberFormat="1" applyFont="1" applyFill="1" applyBorder="1" applyAlignment="1" applyProtection="1">
      <alignment vertical="center"/>
      <protection locked="0"/>
    </xf>
    <xf numFmtId="168" fontId="0" fillId="5" borderId="24" xfId="4" applyNumberFormat="1" applyFont="1" applyFill="1" applyBorder="1" applyAlignment="1" applyProtection="1">
      <alignment vertical="center"/>
      <protection locked="0"/>
    </xf>
    <xf numFmtId="168" fontId="0" fillId="18" borderId="42" xfId="0" applyNumberFormat="1" applyFont="1" applyFill="1" applyBorder="1" applyAlignment="1">
      <alignment vertical="center"/>
    </xf>
    <xf numFmtId="168" fontId="0" fillId="18" borderId="21" xfId="0" applyNumberFormat="1" applyFont="1" applyFill="1" applyBorder="1" applyAlignment="1">
      <alignment vertical="center"/>
    </xf>
    <xf numFmtId="4" fontId="21" fillId="15" borderId="6" xfId="0" applyNumberFormat="1"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indent="1"/>
    </xf>
    <xf numFmtId="0" fontId="30" fillId="3" borderId="0" xfId="0" applyFont="1" applyFill="1" applyBorder="1" applyAlignment="1">
      <alignment horizontal="right" vertical="center"/>
    </xf>
    <xf numFmtId="0" fontId="5" fillId="3" borderId="0" xfId="0" applyFont="1" applyFill="1" applyBorder="1" applyAlignment="1" applyProtection="1">
      <alignment horizontal="left" vertical="center" indent="1"/>
    </xf>
    <xf numFmtId="0" fontId="5" fillId="17" borderId="0" xfId="0" applyFont="1" applyFill="1" applyBorder="1" applyAlignment="1" applyProtection="1">
      <alignment horizontal="left" vertical="center"/>
    </xf>
    <xf numFmtId="0" fontId="7" fillId="3" borderId="71" xfId="0" applyFont="1" applyFill="1" applyBorder="1" applyAlignment="1" applyProtection="1">
      <alignment horizontal="right" vertical="center"/>
    </xf>
    <xf numFmtId="0" fontId="7" fillId="3" borderId="18" xfId="0" applyFont="1" applyFill="1" applyBorder="1" applyAlignment="1" applyProtection="1">
      <alignment horizontal="right" vertical="center"/>
    </xf>
    <xf numFmtId="0" fontId="7" fillId="3" borderId="11" xfId="0" applyFont="1" applyFill="1" applyBorder="1" applyAlignment="1" applyProtection="1">
      <alignment horizontal="right" vertical="center"/>
    </xf>
    <xf numFmtId="0" fontId="5" fillId="3" borderId="0" xfId="0" applyFont="1" applyFill="1" applyBorder="1" applyAlignment="1" applyProtection="1">
      <alignment horizontal="left" vertical="center" indent="2"/>
    </xf>
    <xf numFmtId="0" fontId="18" fillId="10" borderId="6" xfId="0" applyFont="1" applyFill="1" applyBorder="1" applyAlignment="1">
      <alignment horizontal="center" vertical="center" wrapText="1"/>
    </xf>
    <xf numFmtId="0" fontId="5" fillId="0" borderId="0" xfId="0" applyFont="1" applyBorder="1" applyAlignment="1">
      <alignment vertical="center"/>
    </xf>
    <xf numFmtId="3" fontId="18" fillId="18" borderId="6" xfId="0" applyNumberFormat="1" applyFont="1" applyFill="1" applyBorder="1" applyAlignment="1" applyProtection="1">
      <alignment horizontal="center" vertical="center"/>
    </xf>
    <xf numFmtId="3" fontId="18" fillId="16" borderId="6" xfId="0" applyNumberFormat="1" applyFont="1" applyFill="1" applyBorder="1" applyAlignment="1" applyProtection="1">
      <alignment horizontal="center" vertical="center"/>
    </xf>
    <xf numFmtId="3" fontId="18" fillId="10" borderId="6" xfId="0" applyNumberFormat="1" applyFont="1" applyFill="1" applyBorder="1" applyAlignment="1" applyProtection="1">
      <alignment horizontal="center" vertical="center"/>
    </xf>
    <xf numFmtId="0" fontId="5" fillId="3" borderId="0" xfId="0" applyFont="1" applyFill="1" applyBorder="1" applyAlignment="1" applyProtection="1">
      <alignment horizontal="left" vertical="center" indent="3"/>
    </xf>
    <xf numFmtId="14" fontId="5" fillId="5" borderId="6" xfId="0" applyNumberFormat="1" applyFont="1" applyFill="1" applyBorder="1" applyAlignment="1" applyProtection="1">
      <alignment horizontal="center" vertical="center"/>
      <protection locked="0"/>
    </xf>
    <xf numFmtId="0" fontId="18" fillId="10" borderId="6" xfId="0" applyFont="1" applyFill="1" applyBorder="1" applyAlignment="1" applyProtection="1">
      <alignment horizontal="center" vertical="center" wrapText="1"/>
    </xf>
    <xf numFmtId="0" fontId="0" fillId="17" borderId="29" xfId="0" applyFont="1" applyFill="1" applyBorder="1" applyAlignment="1">
      <alignment horizontal="right" vertical="center"/>
    </xf>
    <xf numFmtId="4" fontId="0" fillId="13" borderId="55" xfId="0" applyNumberFormat="1" applyFont="1" applyFill="1" applyBorder="1" applyAlignment="1">
      <alignment horizontal="center" vertical="center"/>
    </xf>
    <xf numFmtId="0" fontId="0" fillId="3" borderId="0" xfId="0" applyFont="1" applyFill="1" applyBorder="1" applyAlignment="1">
      <alignment horizontal="left" vertical="center" indent="2"/>
    </xf>
    <xf numFmtId="0" fontId="31" fillId="3" borderId="0" xfId="0" applyFont="1" applyFill="1" applyBorder="1" applyAlignment="1">
      <alignment horizontal="left" vertical="center"/>
    </xf>
    <xf numFmtId="0" fontId="5" fillId="17" borderId="0" xfId="0" applyFont="1" applyFill="1" applyBorder="1" applyAlignment="1" applyProtection="1">
      <alignment horizontal="left" vertical="center" indent="6"/>
    </xf>
    <xf numFmtId="0" fontId="5" fillId="3" borderId="26" xfId="0" applyFont="1" applyFill="1" applyBorder="1" applyAlignment="1">
      <alignment vertical="center"/>
    </xf>
    <xf numFmtId="0" fontId="5" fillId="3" borderId="18" xfId="0" applyFont="1" applyFill="1" applyBorder="1" applyAlignment="1">
      <alignment vertical="center"/>
    </xf>
    <xf numFmtId="0" fontId="31" fillId="3" borderId="0" xfId="0" applyFont="1" applyFill="1" applyBorder="1" applyAlignment="1">
      <alignment horizontal="left" vertical="center" indent="2"/>
    </xf>
    <xf numFmtId="0" fontId="5" fillId="5" borderId="6" xfId="0" applyFont="1" applyFill="1" applyBorder="1" applyAlignment="1" applyProtection="1">
      <alignment horizontal="center" vertical="center" wrapText="1"/>
      <protection locked="0"/>
    </xf>
    <xf numFmtId="0" fontId="5" fillId="17" borderId="0" xfId="0" applyFont="1" applyFill="1" applyBorder="1" applyAlignment="1" applyProtection="1">
      <alignment horizontal="left" vertical="center" indent="1"/>
    </xf>
    <xf numFmtId="0" fontId="5" fillId="3" borderId="0" xfId="0" applyFont="1" applyFill="1" applyBorder="1" applyAlignment="1" applyProtection="1">
      <alignment horizontal="center" vertical="center" wrapText="1"/>
    </xf>
    <xf numFmtId="0" fontId="5" fillId="17" borderId="0" xfId="0" applyFont="1" applyFill="1" applyBorder="1" applyAlignment="1">
      <alignment horizontal="center" vertical="center" wrapText="1"/>
    </xf>
    <xf numFmtId="0" fontId="5" fillId="17" borderId="0"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0" fillId="17" borderId="6" xfId="0" applyFont="1" applyFill="1" applyBorder="1" applyAlignment="1" applyProtection="1">
      <alignment vertical="center" wrapText="1"/>
    </xf>
    <xf numFmtId="3" fontId="0" fillId="10" borderId="6" xfId="0" applyNumberFormat="1" applyFont="1" applyFill="1" applyBorder="1" applyAlignment="1">
      <alignment horizontal="center" vertical="center"/>
    </xf>
    <xf numFmtId="1" fontId="0" fillId="17" borderId="6" xfId="0" applyNumberFormat="1" applyFont="1" applyFill="1" applyBorder="1" applyAlignment="1" applyProtection="1">
      <alignment horizontal="center" vertical="center"/>
      <protection locked="0"/>
    </xf>
    <xf numFmtId="3" fontId="0" fillId="5" borderId="14" xfId="0" applyNumberFormat="1" applyFont="1" applyFill="1" applyBorder="1" applyAlignment="1" applyProtection="1">
      <alignment vertical="center"/>
      <protection locked="0"/>
    </xf>
    <xf numFmtId="3" fontId="0" fillId="18" borderId="15" xfId="0" applyNumberFormat="1" applyFont="1" applyFill="1" applyBorder="1" applyAlignment="1">
      <alignment vertical="center"/>
    </xf>
    <xf numFmtId="3" fontId="0" fillId="5" borderId="17" xfId="0" applyNumberFormat="1" applyFont="1" applyFill="1" applyBorder="1" applyAlignment="1" applyProtection="1">
      <alignment vertical="center"/>
      <protection locked="0"/>
    </xf>
    <xf numFmtId="3" fontId="0" fillId="18" borderId="6" xfId="0" applyNumberFormat="1" applyFont="1" applyFill="1" applyBorder="1" applyAlignment="1">
      <alignment vertical="center"/>
    </xf>
    <xf numFmtId="3" fontId="0" fillId="5" borderId="22" xfId="0" applyNumberFormat="1" applyFont="1" applyFill="1" applyBorder="1" applyAlignment="1" applyProtection="1">
      <alignment vertical="center"/>
      <protection locked="0"/>
    </xf>
    <xf numFmtId="3" fontId="0" fillId="18" borderId="23" xfId="0" applyNumberFormat="1" applyFont="1" applyFill="1" applyBorder="1" applyAlignment="1">
      <alignment vertical="center"/>
    </xf>
    <xf numFmtId="3" fontId="0" fillId="3" borderId="0" xfId="0" applyNumberFormat="1" applyFont="1" applyFill="1" applyBorder="1" applyAlignment="1" applyProtection="1">
      <alignment vertical="center"/>
    </xf>
    <xf numFmtId="3" fontId="0" fillId="3" borderId="0" xfId="0" applyNumberFormat="1" applyFont="1" applyFill="1" applyBorder="1" applyAlignment="1">
      <alignment vertical="center"/>
    </xf>
    <xf numFmtId="3" fontId="0" fillId="0" borderId="65" xfId="0" applyNumberFormat="1" applyFont="1" applyFill="1" applyBorder="1" applyAlignment="1" applyProtection="1">
      <alignment horizontal="right" vertical="center"/>
      <protection locked="0"/>
    </xf>
    <xf numFmtId="3" fontId="0" fillId="18" borderId="37" xfId="0" applyNumberFormat="1" applyFont="1" applyFill="1" applyBorder="1" applyAlignment="1" applyProtection="1">
      <alignment vertical="center"/>
    </xf>
    <xf numFmtId="3" fontId="0" fillId="18" borderId="42" xfId="0" applyNumberFormat="1" applyFont="1" applyFill="1" applyBorder="1" applyAlignment="1" applyProtection="1">
      <alignment vertical="center"/>
    </xf>
    <xf numFmtId="3" fontId="0" fillId="5" borderId="37" xfId="0" applyNumberFormat="1" applyFont="1" applyFill="1" applyBorder="1" applyAlignment="1" applyProtection="1">
      <alignment vertical="center"/>
      <protection locked="0"/>
    </xf>
    <xf numFmtId="3" fontId="0" fillId="18" borderId="43" xfId="0" applyNumberFormat="1" applyFont="1" applyFill="1" applyBorder="1" applyAlignment="1">
      <alignment vertical="center"/>
    </xf>
    <xf numFmtId="3" fontId="0" fillId="10" borderId="62" xfId="0" applyNumberFormat="1" applyFont="1" applyFill="1" applyBorder="1" applyAlignment="1">
      <alignment vertical="center"/>
    </xf>
    <xf numFmtId="3" fontId="0" fillId="10" borderId="16" xfId="0" applyNumberFormat="1" applyFont="1" applyFill="1" applyBorder="1" applyAlignment="1">
      <alignment vertical="center"/>
    </xf>
    <xf numFmtId="3" fontId="0" fillId="10" borderId="63" xfId="0" applyNumberFormat="1" applyFont="1" applyFill="1" applyBorder="1" applyAlignment="1">
      <alignment vertical="center"/>
    </xf>
    <xf numFmtId="3" fontId="0" fillId="10" borderId="56" xfId="0" applyNumberFormat="1" applyFont="1" applyFill="1" applyBorder="1" applyAlignment="1">
      <alignment vertical="center"/>
    </xf>
    <xf numFmtId="3" fontId="0" fillId="10" borderId="64" xfId="0" applyNumberFormat="1" applyFont="1" applyFill="1" applyBorder="1" applyAlignment="1">
      <alignment vertical="center"/>
    </xf>
    <xf numFmtId="3" fontId="0" fillId="10" borderId="58" xfId="0" applyNumberFormat="1" applyFont="1" applyFill="1" applyBorder="1" applyAlignment="1">
      <alignment vertical="center"/>
    </xf>
    <xf numFmtId="3" fontId="0" fillId="10" borderId="65" xfId="0" applyNumberFormat="1" applyFont="1" applyFill="1" applyBorder="1" applyAlignment="1">
      <alignment vertical="center"/>
    </xf>
    <xf numFmtId="3" fontId="0" fillId="10" borderId="54" xfId="0" applyNumberFormat="1" applyFont="1" applyFill="1" applyBorder="1" applyAlignment="1">
      <alignment vertical="center"/>
    </xf>
    <xf numFmtId="3" fontId="0" fillId="10" borderId="53" xfId="0" applyNumberFormat="1" applyFont="1" applyFill="1" applyBorder="1" applyAlignment="1" applyProtection="1">
      <alignment vertical="center"/>
    </xf>
    <xf numFmtId="3" fontId="21" fillId="21" borderId="44" xfId="0" applyNumberFormat="1" applyFont="1" applyFill="1" applyBorder="1" applyAlignment="1" applyProtection="1">
      <alignment vertical="center"/>
    </xf>
    <xf numFmtId="3" fontId="0" fillId="5" borderId="21" xfId="0" applyNumberFormat="1" applyFont="1" applyFill="1" applyBorder="1" applyAlignment="1" applyProtection="1">
      <alignment vertical="center"/>
      <protection locked="0"/>
    </xf>
    <xf numFmtId="3" fontId="0" fillId="5" borderId="24" xfId="0" applyNumberFormat="1" applyFont="1" applyFill="1" applyBorder="1" applyAlignment="1" applyProtection="1">
      <alignment vertical="center"/>
      <protection locked="0"/>
    </xf>
    <xf numFmtId="3" fontId="0" fillId="10" borderId="15" xfId="0" applyNumberFormat="1" applyFont="1" applyFill="1" applyBorder="1" applyAlignment="1">
      <alignment vertical="center"/>
    </xf>
    <xf numFmtId="3" fontId="0" fillId="5" borderId="19" xfId="0" applyNumberFormat="1" applyFont="1" applyFill="1" applyBorder="1" applyAlignment="1" applyProtection="1">
      <alignment vertical="center"/>
      <protection locked="0"/>
    </xf>
    <xf numFmtId="3" fontId="0" fillId="10" borderId="6" xfId="0" applyNumberFormat="1" applyFont="1" applyFill="1" applyBorder="1" applyAlignment="1">
      <alignment vertical="center"/>
    </xf>
    <xf numFmtId="3" fontId="0" fillId="5" borderId="40" xfId="0" applyNumberFormat="1" applyFont="1" applyFill="1" applyBorder="1" applyAlignment="1" applyProtection="1">
      <alignment vertical="center"/>
      <protection locked="0"/>
    </xf>
    <xf numFmtId="3" fontId="0" fillId="10" borderId="23" xfId="0" applyNumberFormat="1" applyFont="1" applyFill="1" applyBorder="1" applyAlignment="1">
      <alignment vertical="center"/>
    </xf>
    <xf numFmtId="3" fontId="0" fillId="10" borderId="37" xfId="0" applyNumberFormat="1" applyFont="1" applyFill="1" applyBorder="1" applyAlignment="1" applyProtection="1">
      <alignment vertical="center"/>
    </xf>
    <xf numFmtId="3" fontId="21" fillId="21" borderId="42" xfId="0" applyNumberFormat="1" applyFont="1" applyFill="1" applyBorder="1" applyAlignment="1" applyProtection="1">
      <alignment vertical="center"/>
    </xf>
    <xf numFmtId="3" fontId="0" fillId="0" borderId="62" xfId="0" applyNumberFormat="1" applyFont="1" applyFill="1" applyBorder="1" applyAlignment="1" applyProtection="1">
      <alignment horizontal="right" vertical="center"/>
      <protection locked="0"/>
    </xf>
    <xf numFmtId="3" fontId="0" fillId="0" borderId="63" xfId="0" applyNumberFormat="1" applyFont="1" applyFill="1" applyBorder="1" applyAlignment="1" applyProtection="1">
      <alignment horizontal="right" vertical="center"/>
      <protection locked="0"/>
    </xf>
    <xf numFmtId="3" fontId="0" fillId="0" borderId="64" xfId="0" applyNumberFormat="1" applyFont="1" applyFill="1" applyBorder="1" applyAlignment="1" applyProtection="1">
      <alignment horizontal="right" vertical="center"/>
      <protection locked="0"/>
    </xf>
    <xf numFmtId="3" fontId="0" fillId="0" borderId="14" xfId="0" applyNumberFormat="1" applyFont="1" applyFill="1" applyBorder="1" applyAlignment="1" applyProtection="1">
      <alignment horizontal="right" vertical="center"/>
      <protection locked="0"/>
    </xf>
    <xf numFmtId="3" fontId="7" fillId="0" borderId="20" xfId="0" applyNumberFormat="1" applyFont="1" applyFill="1" applyBorder="1" applyAlignment="1" applyProtection="1">
      <alignment horizontal="right" vertical="center"/>
      <protection locked="0"/>
    </xf>
    <xf numFmtId="3" fontId="0" fillId="0" borderId="17" xfId="0" applyNumberFormat="1" applyFont="1" applyFill="1" applyBorder="1" applyAlignment="1" applyProtection="1">
      <alignment horizontal="right" vertical="center"/>
      <protection locked="0"/>
    </xf>
    <xf numFmtId="3" fontId="7" fillId="0" borderId="21" xfId="0" applyNumberFormat="1" applyFont="1" applyFill="1" applyBorder="1" applyAlignment="1" applyProtection="1">
      <alignment horizontal="right" vertical="center"/>
      <protection locked="0"/>
    </xf>
    <xf numFmtId="3" fontId="0" fillId="0" borderId="22" xfId="0" applyNumberFormat="1" applyFont="1" applyFill="1" applyBorder="1" applyAlignment="1" applyProtection="1">
      <alignment horizontal="right" vertical="center"/>
      <protection locked="0"/>
    </xf>
    <xf numFmtId="3" fontId="7" fillId="0" borderId="24" xfId="0" applyNumberFormat="1" applyFont="1" applyFill="1" applyBorder="1" applyAlignment="1" applyProtection="1">
      <alignment horizontal="right" vertical="center"/>
      <protection locked="0"/>
    </xf>
    <xf numFmtId="3" fontId="0" fillId="10" borderId="2" xfId="0" applyNumberFormat="1" applyFont="1" applyFill="1" applyBorder="1" applyAlignment="1" applyProtection="1">
      <alignment vertical="center"/>
    </xf>
    <xf numFmtId="0" fontId="0" fillId="22" borderId="0" xfId="0" applyFont="1" applyFill="1" applyBorder="1" applyAlignment="1">
      <alignment vertical="center"/>
    </xf>
    <xf numFmtId="0" fontId="34" fillId="22" borderId="0" xfId="0" applyFont="1" applyFill="1" applyBorder="1" applyAlignment="1">
      <alignment horizontal="right" vertical="center"/>
    </xf>
    <xf numFmtId="167" fontId="0" fillId="17" borderId="57" xfId="0" applyNumberFormat="1" applyFont="1" applyFill="1" applyBorder="1" applyAlignment="1" applyProtection="1">
      <alignment vertical="center"/>
    </xf>
    <xf numFmtId="4" fontId="0" fillId="13" borderId="55" xfId="0" applyNumberFormat="1" applyFont="1" applyFill="1" applyBorder="1" applyAlignment="1">
      <alignment horizontal="center" vertical="center" wrapText="1"/>
    </xf>
    <xf numFmtId="0" fontId="5" fillId="17" borderId="0" xfId="0" applyFont="1" applyFill="1" applyBorder="1" applyAlignment="1" applyProtection="1">
      <alignment horizontal="left" vertical="center" wrapText="1" indent="4"/>
    </xf>
    <xf numFmtId="0" fontId="0" fillId="3" borderId="0" xfId="0" applyFont="1" applyFill="1" applyBorder="1" applyAlignment="1">
      <alignment vertical="center" wrapText="1"/>
    </xf>
    <xf numFmtId="0" fontId="10" fillId="3" borderId="0" xfId="0" applyFont="1" applyFill="1" applyBorder="1" applyAlignment="1">
      <alignment vertical="center" wrapText="1"/>
    </xf>
    <xf numFmtId="0" fontId="17" fillId="11" borderId="3" xfId="0" applyFont="1" applyFill="1" applyBorder="1" applyAlignment="1" applyProtection="1">
      <alignment vertical="center" wrapText="1"/>
    </xf>
    <xf numFmtId="0" fontId="17" fillId="11" borderId="4" xfId="0" applyFont="1" applyFill="1" applyBorder="1" applyAlignment="1" applyProtection="1">
      <alignment vertical="center" wrapText="1"/>
    </xf>
    <xf numFmtId="0" fontId="17" fillId="11" borderId="5" xfId="0" applyFont="1" applyFill="1" applyBorder="1" applyAlignment="1" applyProtection="1">
      <alignment vertical="center" wrapText="1"/>
    </xf>
    <xf numFmtId="0" fontId="5" fillId="3" borderId="0" xfId="0" applyFont="1" applyFill="1" applyBorder="1" applyAlignment="1" applyProtection="1">
      <alignment horizontal="center" vertical="center" wrapText="1"/>
    </xf>
    <xf numFmtId="0" fontId="5" fillId="3" borderId="0" xfId="0" applyFont="1" applyFill="1" applyBorder="1" applyAlignment="1">
      <alignment vertical="center" wrapText="1"/>
    </xf>
    <xf numFmtId="0" fontId="35" fillId="2" borderId="27" xfId="0" applyFont="1" applyFill="1" applyBorder="1" applyAlignment="1">
      <alignment horizontal="centerContinuous" vertical="center"/>
    </xf>
    <xf numFmtId="0" fontId="35" fillId="2" borderId="27" xfId="0" applyFont="1" applyFill="1" applyBorder="1" applyAlignment="1" applyProtection="1">
      <alignment horizontal="centerContinuous" vertical="center"/>
    </xf>
    <xf numFmtId="0" fontId="35" fillId="2" borderId="27" xfId="0" applyFont="1" applyFill="1" applyBorder="1" applyAlignment="1" applyProtection="1">
      <alignment horizontal="centerContinuous" vertical="center" wrapText="1"/>
    </xf>
    <xf numFmtId="0" fontId="39" fillId="2" borderId="10" xfId="0" applyFont="1" applyFill="1" applyBorder="1" applyAlignment="1">
      <alignment horizontal="centerContinuous" vertical="center"/>
    </xf>
    <xf numFmtId="0" fontId="39" fillId="2" borderId="10" xfId="0" applyFont="1" applyFill="1" applyBorder="1" applyAlignment="1" applyProtection="1">
      <alignment horizontal="centerContinuous" vertical="center"/>
    </xf>
    <xf numFmtId="0" fontId="39" fillId="2" borderId="10" xfId="0" applyFont="1" applyFill="1" applyBorder="1" applyAlignment="1" applyProtection="1">
      <alignment horizontal="centerContinuous" vertical="center" wrapText="1"/>
    </xf>
    <xf numFmtId="0" fontId="0" fillId="3" borderId="28" xfId="0" applyFont="1" applyFill="1" applyBorder="1" applyAlignment="1" applyProtection="1">
      <alignment vertical="center"/>
    </xf>
    <xf numFmtId="0" fontId="0" fillId="3" borderId="11" xfId="0" applyFont="1" applyFill="1" applyBorder="1" applyAlignment="1" applyProtection="1">
      <alignment vertical="center"/>
    </xf>
    <xf numFmtId="0" fontId="0" fillId="3" borderId="0" xfId="0" applyFont="1" applyFill="1" applyBorder="1" applyAlignment="1">
      <alignment horizontal="right" vertical="center" wrapText="1"/>
    </xf>
    <xf numFmtId="0" fontId="25" fillId="3" borderId="28" xfId="0" applyFont="1" applyFill="1" applyBorder="1" applyAlignment="1">
      <alignment vertical="center" wrapText="1"/>
    </xf>
    <xf numFmtId="0" fontId="0" fillId="3" borderId="29" xfId="0" applyFont="1" applyFill="1" applyBorder="1" applyAlignment="1">
      <alignment horizontal="left" vertical="center"/>
    </xf>
    <xf numFmtId="0" fontId="25" fillId="3" borderId="18" xfId="0" applyFont="1" applyFill="1" applyBorder="1" applyAlignment="1">
      <alignment vertical="center" wrapText="1"/>
    </xf>
    <xf numFmtId="0" fontId="25" fillId="3" borderId="11" xfId="0" applyFont="1" applyFill="1" applyBorder="1" applyAlignment="1">
      <alignment vertical="center" wrapText="1"/>
    </xf>
    <xf numFmtId="0" fontId="0" fillId="3" borderId="12" xfId="0" applyFont="1" applyFill="1" applyBorder="1" applyAlignment="1">
      <alignment horizontal="left" vertical="center" indent="2"/>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5" fillId="0" borderId="6" xfId="0" quotePrefix="1" applyFont="1" applyBorder="1" applyAlignment="1">
      <alignment horizontal="center" vertical="center"/>
    </xf>
    <xf numFmtId="0" fontId="39" fillId="2" borderId="12" xfId="0" applyFont="1" applyFill="1" applyBorder="1" applyAlignment="1">
      <alignment horizontal="centerContinuous" vertical="center"/>
    </xf>
    <xf numFmtId="0" fontId="35" fillId="2" borderId="28" xfId="0" applyFont="1" applyFill="1" applyBorder="1" applyAlignment="1">
      <alignment horizontal="centerContinuous" vertical="center" wrapText="1"/>
    </xf>
    <xf numFmtId="3" fontId="0" fillId="3" borderId="6" xfId="0" applyNumberFormat="1" applyFont="1" applyFill="1" applyBorder="1" applyAlignment="1">
      <alignment horizontal="center" vertical="center"/>
    </xf>
    <xf numFmtId="171" fontId="0" fillId="3" borderId="6" xfId="0" applyNumberFormat="1" applyFont="1" applyFill="1" applyBorder="1" applyAlignment="1">
      <alignment horizontal="center" vertical="center"/>
    </xf>
    <xf numFmtId="4" fontId="0" fillId="3" borderId="6" xfId="0" applyNumberFormat="1" applyFont="1" applyFill="1" applyBorder="1" applyAlignment="1">
      <alignment horizontal="center" vertical="center"/>
    </xf>
    <xf numFmtId="172" fontId="0" fillId="3" borderId="6" xfId="0" applyNumberFormat="1" applyFont="1" applyFill="1" applyBorder="1" applyAlignment="1">
      <alignment horizontal="center" vertical="center"/>
    </xf>
    <xf numFmtId="169" fontId="0" fillId="3" borderId="6" xfId="0" applyNumberFormat="1" applyFont="1" applyFill="1" applyBorder="1" applyAlignment="1">
      <alignment horizontal="center" vertical="center"/>
    </xf>
    <xf numFmtId="10" fontId="0" fillId="3" borderId="6" xfId="0" applyNumberFormat="1" applyFont="1" applyFill="1" applyBorder="1" applyAlignment="1">
      <alignment horizontal="center" vertical="center"/>
    </xf>
    <xf numFmtId="10" fontId="35" fillId="15" borderId="72" xfId="4" applyNumberFormat="1" applyFont="1" applyFill="1" applyBorder="1" applyAlignment="1">
      <alignment horizontal="center" vertical="center"/>
    </xf>
    <xf numFmtId="4" fontId="0" fillId="5" borderId="59" xfId="0" applyNumberFormat="1" applyFont="1" applyFill="1" applyBorder="1" applyAlignment="1" applyProtection="1">
      <alignment horizontal="center" vertical="center"/>
      <protection locked="0"/>
    </xf>
    <xf numFmtId="4" fontId="0" fillId="5" borderId="33" xfId="0" applyNumberFormat="1" applyFont="1" applyFill="1" applyBorder="1" applyAlignment="1" applyProtection="1">
      <alignment horizontal="center" vertical="center"/>
      <protection locked="0"/>
    </xf>
    <xf numFmtId="4" fontId="0" fillId="5" borderId="34" xfId="0" applyNumberFormat="1" applyFont="1" applyFill="1" applyBorder="1" applyAlignment="1" applyProtection="1">
      <alignment horizontal="center" vertical="center"/>
      <protection locked="0"/>
    </xf>
    <xf numFmtId="4" fontId="29" fillId="5" borderId="33" xfId="0" applyNumberFormat="1" applyFont="1" applyFill="1" applyBorder="1" applyAlignment="1" applyProtection="1">
      <alignment horizontal="center" vertical="center"/>
      <protection locked="0"/>
    </xf>
    <xf numFmtId="4" fontId="2" fillId="9" borderId="2" xfId="0" applyNumberFormat="1" applyFont="1" applyFill="1" applyBorder="1" applyAlignment="1">
      <alignment horizontal="center" vertical="center"/>
    </xf>
    <xf numFmtId="4" fontId="0" fillId="12" borderId="1" xfId="0" applyNumberFormat="1" applyFont="1" applyFill="1" applyBorder="1" applyAlignment="1" applyProtection="1">
      <alignment horizontal="center" vertical="center"/>
    </xf>
    <xf numFmtId="4" fontId="21" fillId="22" borderId="2" xfId="0" applyNumberFormat="1" applyFont="1" applyFill="1" applyBorder="1" applyAlignment="1">
      <alignment horizontal="center" vertical="center"/>
    </xf>
    <xf numFmtId="4" fontId="0" fillId="13" borderId="36" xfId="0" applyNumberFormat="1" applyFont="1" applyFill="1" applyBorder="1" applyAlignment="1" applyProtection="1">
      <alignment horizontal="center" vertical="center"/>
    </xf>
    <xf numFmtId="4" fontId="0" fillId="9" borderId="36" xfId="0" applyNumberFormat="1" applyFont="1" applyFill="1" applyBorder="1" applyAlignment="1">
      <alignment horizontal="center" vertical="center"/>
    </xf>
    <xf numFmtId="4" fontId="0" fillId="9" borderId="35" xfId="0" applyNumberFormat="1" applyFont="1" applyFill="1" applyBorder="1" applyAlignment="1">
      <alignment horizontal="center" vertical="center"/>
    </xf>
    <xf numFmtId="4" fontId="0" fillId="13" borderId="35" xfId="0" applyNumberFormat="1" applyFont="1" applyFill="1" applyBorder="1" applyAlignment="1">
      <alignment horizontal="center" vertical="center"/>
    </xf>
    <xf numFmtId="4" fontId="0" fillId="9" borderId="41" xfId="0" applyNumberFormat="1" applyFont="1" applyFill="1" applyBorder="1" applyAlignment="1">
      <alignment horizontal="center" vertical="center"/>
    </xf>
    <xf numFmtId="4" fontId="0" fillId="9" borderId="2" xfId="0" applyNumberFormat="1" applyFont="1" applyFill="1" applyBorder="1" applyAlignment="1">
      <alignment horizontal="center" vertical="center"/>
    </xf>
    <xf numFmtId="4" fontId="2" fillId="9" borderId="55" xfId="0" applyNumberFormat="1" applyFont="1" applyFill="1" applyBorder="1" applyAlignment="1">
      <alignment horizontal="center" vertical="center"/>
    </xf>
    <xf numFmtId="4" fontId="35" fillId="15" borderId="2" xfId="0" applyNumberFormat="1" applyFont="1" applyFill="1" applyBorder="1" applyAlignment="1">
      <alignment horizontal="center" vertical="center"/>
    </xf>
    <xf numFmtId="4" fontId="0" fillId="0" borderId="36" xfId="0" applyNumberFormat="1" applyFont="1" applyFill="1" applyBorder="1" applyAlignment="1" applyProtection="1">
      <alignment horizontal="center" vertical="center"/>
      <protection locked="0"/>
    </xf>
    <xf numFmtId="4" fontId="0" fillId="0" borderId="35" xfId="0" applyNumberFormat="1" applyFont="1" applyFill="1" applyBorder="1" applyAlignment="1" applyProtection="1">
      <alignment horizontal="center" vertical="center"/>
      <protection locked="0"/>
    </xf>
    <xf numFmtId="4" fontId="0" fillId="0" borderId="31" xfId="0" applyNumberFormat="1" applyFont="1" applyFill="1" applyBorder="1" applyAlignment="1" applyProtection="1">
      <alignment horizontal="center" vertical="center"/>
      <protection locked="0"/>
    </xf>
    <xf numFmtId="168" fontId="0" fillId="9" borderId="36" xfId="0" applyNumberFormat="1" applyFont="1" applyFill="1" applyBorder="1" applyAlignment="1">
      <alignment horizontal="center" vertical="center"/>
    </xf>
    <xf numFmtId="168" fontId="0" fillId="9" borderId="35" xfId="0" applyNumberFormat="1" applyFont="1" applyFill="1" applyBorder="1" applyAlignment="1">
      <alignment horizontal="center" vertical="center"/>
    </xf>
    <xf numFmtId="168" fontId="0" fillId="9" borderId="31" xfId="0" applyNumberFormat="1" applyFont="1" applyFill="1" applyBorder="1" applyAlignment="1">
      <alignment horizontal="center" vertical="center"/>
    </xf>
    <xf numFmtId="168" fontId="0" fillId="9" borderId="56" xfId="0" applyNumberFormat="1" applyFont="1" applyFill="1" applyBorder="1" applyAlignment="1">
      <alignment horizontal="center" vertical="center"/>
    </xf>
    <xf numFmtId="168" fontId="0" fillId="9" borderId="25" xfId="0" applyNumberFormat="1" applyFont="1" applyFill="1" applyBorder="1" applyAlignment="1">
      <alignment horizontal="center" vertical="center"/>
    </xf>
    <xf numFmtId="168" fontId="0" fillId="9" borderId="2" xfId="0" applyNumberFormat="1" applyFont="1" applyFill="1" applyBorder="1" applyAlignment="1">
      <alignment horizontal="center" vertical="center"/>
    </xf>
    <xf numFmtId="0" fontId="18" fillId="3" borderId="12" xfId="0" applyFont="1" applyFill="1" applyBorder="1" applyAlignment="1">
      <alignment horizontal="right" vertical="center"/>
    </xf>
    <xf numFmtId="0" fontId="18" fillId="3" borderId="28" xfId="0" applyFont="1" applyFill="1" applyBorder="1" applyAlignment="1">
      <alignment horizontal="right" vertical="center"/>
    </xf>
    <xf numFmtId="0" fontId="5" fillId="3" borderId="12" xfId="0" applyFont="1" applyFill="1" applyBorder="1" applyAlignment="1" applyProtection="1">
      <alignment horizontal="right" vertical="center"/>
    </xf>
    <xf numFmtId="0" fontId="5" fillId="3" borderId="12" xfId="0" applyFont="1" applyFill="1" applyBorder="1" applyAlignment="1" applyProtection="1">
      <alignment vertical="center"/>
    </xf>
    <xf numFmtId="0" fontId="5" fillId="3" borderId="29" xfId="0" applyFont="1" applyFill="1" applyBorder="1" applyAlignment="1" applyProtection="1">
      <alignment vertical="center"/>
    </xf>
    <xf numFmtId="0" fontId="0" fillId="18" borderId="6" xfId="0" applyFont="1" applyFill="1" applyBorder="1" applyAlignment="1">
      <alignment horizontal="centerContinuous" vertical="center" wrapText="1"/>
    </xf>
    <xf numFmtId="0" fontId="0" fillId="19" borderId="3" xfId="0" applyFont="1" applyFill="1" applyBorder="1" applyAlignment="1">
      <alignment horizontal="centerContinuous" vertical="center" wrapText="1"/>
    </xf>
    <xf numFmtId="0" fontId="0" fillId="19" borderId="4" xfId="0" applyFont="1" applyFill="1" applyBorder="1" applyAlignment="1">
      <alignment horizontal="centerContinuous" vertical="center" wrapText="1"/>
    </xf>
    <xf numFmtId="0" fontId="0" fillId="19" borderId="5" xfId="0" applyFont="1" applyFill="1" applyBorder="1" applyAlignment="1">
      <alignment horizontal="centerContinuous" vertical="center" wrapText="1"/>
    </xf>
    <xf numFmtId="3" fontId="18" fillId="19" borderId="6" xfId="0" applyNumberFormat="1" applyFont="1" applyFill="1" applyBorder="1" applyAlignment="1">
      <alignment horizontal="center" vertical="center"/>
    </xf>
    <xf numFmtId="0" fontId="42" fillId="3" borderId="0" xfId="0" applyFont="1" applyFill="1" applyBorder="1" applyAlignment="1">
      <alignment vertical="center"/>
    </xf>
    <xf numFmtId="0" fontId="43" fillId="3" borderId="0" xfId="0" applyFont="1" applyFill="1" applyBorder="1" applyAlignment="1">
      <alignment horizontal="right" vertical="center"/>
    </xf>
    <xf numFmtId="0" fontId="18" fillId="3" borderId="29" xfId="0" applyFont="1" applyFill="1" applyBorder="1" applyAlignment="1">
      <alignment horizontal="right" vertical="center"/>
    </xf>
    <xf numFmtId="0" fontId="18" fillId="3" borderId="18" xfId="0" applyFont="1" applyFill="1" applyBorder="1" applyAlignment="1">
      <alignment horizontal="right" vertical="center"/>
    </xf>
    <xf numFmtId="0" fontId="18" fillId="3" borderId="11" xfId="0" applyFont="1" applyFill="1" applyBorder="1" applyAlignment="1">
      <alignment horizontal="right" vertical="center"/>
    </xf>
    <xf numFmtId="0" fontId="8" fillId="3" borderId="10" xfId="0" applyFont="1" applyFill="1" applyBorder="1" applyAlignment="1">
      <alignment horizontal="right" vertical="center"/>
    </xf>
    <xf numFmtId="0" fontId="8" fillId="3" borderId="26" xfId="0" applyFont="1" applyFill="1" applyBorder="1" applyAlignment="1">
      <alignment horizontal="right" vertical="center"/>
    </xf>
    <xf numFmtId="0" fontId="8" fillId="3" borderId="27" xfId="0" applyFont="1" applyFill="1" applyBorder="1" applyAlignment="1">
      <alignment horizontal="right" vertical="center"/>
    </xf>
    <xf numFmtId="0" fontId="7" fillId="3" borderId="70" xfId="0" applyFont="1" applyFill="1" applyBorder="1" applyAlignment="1" applyProtection="1">
      <alignment vertical="center"/>
    </xf>
    <xf numFmtId="0" fontId="7" fillId="3" borderId="26" xfId="0" applyFont="1" applyFill="1" applyBorder="1" applyAlignment="1" applyProtection="1">
      <alignment vertical="center"/>
    </xf>
    <xf numFmtId="0" fontId="7" fillId="3" borderId="27" xfId="0" applyFont="1" applyFill="1" applyBorder="1" applyAlignment="1" applyProtection="1">
      <alignment vertical="center"/>
    </xf>
    <xf numFmtId="0" fontId="7" fillId="17" borderId="10" xfId="0" applyFont="1" applyFill="1" applyBorder="1" applyAlignment="1">
      <alignment horizontal="right" vertical="center"/>
    </xf>
    <xf numFmtId="0" fontId="7" fillId="3" borderId="26" xfId="0" applyFont="1" applyFill="1" applyBorder="1" applyAlignment="1">
      <alignment horizontal="right" vertical="center"/>
    </xf>
    <xf numFmtId="0" fontId="0" fillId="18" borderId="3" xfId="0" applyFont="1" applyFill="1" applyBorder="1" applyAlignment="1">
      <alignment horizontal="centerContinuous" vertical="center" wrapText="1"/>
    </xf>
    <xf numFmtId="0" fontId="0" fillId="18" borderId="5" xfId="0" applyFont="1" applyFill="1" applyBorder="1" applyAlignment="1">
      <alignment horizontal="centerContinuous" vertical="center" wrapText="1"/>
    </xf>
    <xf numFmtId="0" fontId="0" fillId="18" borderId="6" xfId="0" applyFont="1" applyFill="1" applyBorder="1" applyAlignment="1">
      <alignment horizontal="center" vertical="center" wrapText="1"/>
    </xf>
    <xf numFmtId="0" fontId="0" fillId="10" borderId="6" xfId="0" applyFont="1" applyFill="1" applyBorder="1" applyAlignment="1">
      <alignment horizontal="center" vertical="center" wrapText="1"/>
    </xf>
    <xf numFmtId="0" fontId="2" fillId="8" borderId="14" xfId="0" applyFont="1" applyFill="1" applyBorder="1" applyAlignment="1">
      <alignment horizontal="centerContinuous" vertical="center" wrapText="1"/>
    </xf>
    <xf numFmtId="0" fontId="2" fillId="8" borderId="20" xfId="0" applyFont="1" applyFill="1" applyBorder="1" applyAlignment="1">
      <alignment horizontal="centerContinuous" vertical="center" wrapText="1"/>
    </xf>
    <xf numFmtId="0" fontId="2" fillId="8" borderId="22" xfId="0" applyFont="1" applyFill="1" applyBorder="1" applyAlignment="1">
      <alignment horizontal="center" vertical="center"/>
    </xf>
    <xf numFmtId="0" fontId="2" fillId="8" borderId="24" xfId="0" applyFont="1" applyFill="1" applyBorder="1" applyAlignment="1">
      <alignment horizontal="center" vertical="center"/>
    </xf>
    <xf numFmtId="3" fontId="7" fillId="8" borderId="37" xfId="0" applyNumberFormat="1" applyFont="1" applyFill="1" applyBorder="1" applyAlignment="1">
      <alignment horizontal="right" vertical="center"/>
    </xf>
    <xf numFmtId="3" fontId="7" fillId="8" borderId="42" xfId="0" applyNumberFormat="1" applyFont="1" applyFill="1" applyBorder="1" applyAlignment="1">
      <alignment horizontal="right" vertical="center"/>
    </xf>
    <xf numFmtId="3" fontId="7" fillId="8" borderId="14" xfId="0" applyNumberFormat="1" applyFont="1" applyFill="1" applyBorder="1" applyAlignment="1">
      <alignment horizontal="right" vertical="center"/>
    </xf>
    <xf numFmtId="3" fontId="7" fillId="8" borderId="20" xfId="0" applyNumberFormat="1" applyFont="1" applyFill="1" applyBorder="1" applyAlignment="1">
      <alignment horizontal="right" vertical="center"/>
    </xf>
    <xf numFmtId="3" fontId="7" fillId="8" borderId="17" xfId="0" applyNumberFormat="1" applyFont="1" applyFill="1" applyBorder="1" applyAlignment="1">
      <alignment horizontal="right" vertical="center"/>
    </xf>
    <xf numFmtId="3" fontId="7" fillId="8" borderId="21" xfId="0" applyNumberFormat="1" applyFont="1" applyFill="1" applyBorder="1" applyAlignment="1">
      <alignment horizontal="right" vertical="center"/>
    </xf>
    <xf numFmtId="3" fontId="7" fillId="8" borderId="22" xfId="0" applyNumberFormat="1" applyFont="1" applyFill="1" applyBorder="1" applyAlignment="1">
      <alignment horizontal="right" vertical="center"/>
    </xf>
    <xf numFmtId="3" fontId="7" fillId="8" borderId="24" xfId="0" applyNumberFormat="1" applyFont="1" applyFill="1" applyBorder="1" applyAlignment="1">
      <alignment horizontal="right" vertical="center"/>
    </xf>
    <xf numFmtId="3" fontId="7" fillId="8" borderId="37" xfId="0" applyNumberFormat="1" applyFont="1" applyFill="1" applyBorder="1" applyAlignment="1" applyProtection="1">
      <alignment horizontal="right" vertical="center"/>
    </xf>
    <xf numFmtId="3" fontId="21" fillId="15" borderId="42" xfId="0" applyNumberFormat="1" applyFont="1" applyFill="1" applyBorder="1" applyAlignment="1" applyProtection="1">
      <alignment horizontal="right" vertical="center"/>
    </xf>
    <xf numFmtId="3" fontId="7" fillId="10" borderId="37" xfId="0" applyNumberFormat="1" applyFont="1" applyFill="1" applyBorder="1" applyAlignment="1">
      <alignment horizontal="right" vertical="center"/>
    </xf>
    <xf numFmtId="3" fontId="21" fillId="21" borderId="54" xfId="0" applyNumberFormat="1" applyFont="1" applyFill="1" applyBorder="1" applyAlignment="1">
      <alignment horizontal="right" vertical="center"/>
    </xf>
    <xf numFmtId="3" fontId="21" fillId="15" borderId="54" xfId="0" applyNumberFormat="1" applyFont="1" applyFill="1" applyBorder="1" applyAlignment="1">
      <alignment horizontal="right" vertical="center"/>
    </xf>
    <xf numFmtId="3" fontId="3" fillId="15" borderId="42" xfId="0" applyNumberFormat="1" applyFont="1" applyFill="1" applyBorder="1" applyAlignment="1">
      <alignment horizontal="right" vertical="center"/>
    </xf>
    <xf numFmtId="3" fontId="3" fillId="21" borderId="16" xfId="0" applyNumberFormat="1" applyFont="1" applyFill="1" applyBorder="1" applyAlignment="1">
      <alignment horizontal="right" vertical="center"/>
    </xf>
    <xf numFmtId="0" fontId="39" fillId="2" borderId="29" xfId="0" applyFont="1" applyFill="1" applyBorder="1" applyAlignment="1">
      <alignment horizontal="centerContinuous" vertical="center"/>
    </xf>
    <xf numFmtId="0" fontId="44" fillId="0" borderId="0" xfId="0" applyFont="1" applyFill="1" applyAlignment="1">
      <alignment vertical="center"/>
    </xf>
    <xf numFmtId="0" fontId="44" fillId="0" borderId="0" xfId="0" applyFont="1" applyAlignment="1">
      <alignment vertical="center"/>
    </xf>
    <xf numFmtId="0" fontId="35" fillId="2" borderId="28" xfId="0" applyFont="1" applyFill="1" applyBorder="1" applyAlignment="1">
      <alignment horizontal="centerContinuous" vertical="center"/>
    </xf>
    <xf numFmtId="0" fontId="35" fillId="2" borderId="11" xfId="0" applyFont="1" applyFill="1" applyBorder="1" applyAlignment="1">
      <alignment horizontal="centerContinuous" vertical="center"/>
    </xf>
    <xf numFmtId="0" fontId="45" fillId="0" borderId="0" xfId="0" applyFont="1" applyFill="1" applyAlignment="1">
      <alignment vertical="center"/>
    </xf>
    <xf numFmtId="0" fontId="45" fillId="0" borderId="0" xfId="0" applyFont="1" applyAlignment="1">
      <alignment vertical="center"/>
    </xf>
    <xf numFmtId="0" fontId="35" fillId="2" borderId="28" xfId="0" applyFont="1" applyFill="1" applyBorder="1" applyAlignment="1" applyProtection="1">
      <alignment horizontal="centerContinuous" vertical="center"/>
    </xf>
    <xf numFmtId="0" fontId="35" fillId="2" borderId="11" xfId="0" applyFont="1" applyFill="1" applyBorder="1" applyAlignment="1" applyProtection="1">
      <alignment horizontal="centerContinuous" vertical="center"/>
    </xf>
    <xf numFmtId="0" fontId="45" fillId="0" borderId="0" xfId="0" applyFont="1" applyFill="1" applyAlignment="1" applyProtection="1">
      <alignment vertical="center"/>
    </xf>
    <xf numFmtId="0" fontId="45" fillId="0" borderId="0" xfId="0" applyFont="1" applyAlignment="1" applyProtection="1">
      <alignment vertical="center"/>
    </xf>
    <xf numFmtId="0" fontId="39" fillId="2" borderId="12" xfId="0" applyFont="1" applyFill="1" applyBorder="1" applyAlignment="1" applyProtection="1">
      <alignment horizontal="centerContinuous" vertical="center"/>
    </xf>
    <xf numFmtId="0" fontId="39" fillId="2" borderId="29" xfId="0" applyFont="1" applyFill="1" applyBorder="1" applyAlignment="1" applyProtection="1">
      <alignment horizontal="centerContinuous" vertical="center"/>
    </xf>
    <xf numFmtId="0" fontId="44" fillId="0" borderId="0" xfId="0" applyFont="1" applyFill="1" applyAlignment="1" applyProtection="1">
      <alignment vertical="center"/>
    </xf>
    <xf numFmtId="0" fontId="44" fillId="0" borderId="0" xfId="0" applyFont="1" applyAlignment="1" applyProtection="1">
      <alignment vertical="center"/>
    </xf>
    <xf numFmtId="0" fontId="39" fillId="2" borderId="12" xfId="0" applyFont="1" applyFill="1" applyBorder="1" applyAlignment="1" applyProtection="1">
      <alignment horizontal="centerContinuous" vertical="center" wrapText="1"/>
    </xf>
    <xf numFmtId="0" fontId="39" fillId="2" borderId="29" xfId="0" applyFont="1" applyFill="1" applyBorder="1" applyAlignment="1" applyProtection="1">
      <alignment horizontal="centerContinuous" vertical="center" wrapText="1"/>
    </xf>
    <xf numFmtId="0" fontId="35" fillId="2" borderId="28" xfId="0" applyFont="1" applyFill="1" applyBorder="1" applyAlignment="1" applyProtection="1">
      <alignment horizontal="centerContinuous" vertical="center" wrapText="1"/>
    </xf>
    <xf numFmtId="0" fontId="35" fillId="2" borderId="11" xfId="0" applyFont="1" applyFill="1" applyBorder="1" applyAlignment="1" applyProtection="1">
      <alignment horizontal="centerContinuous" vertical="center" wrapText="1"/>
    </xf>
    <xf numFmtId="0" fontId="40" fillId="0" borderId="0" xfId="0" applyFont="1" applyBorder="1" applyAlignment="1">
      <alignment horizontal="center" vertical="center"/>
    </xf>
    <xf numFmtId="0" fontId="25" fillId="3" borderId="0" xfId="0" applyFont="1" applyFill="1" applyBorder="1" applyAlignment="1">
      <alignment vertical="center" wrapText="1"/>
    </xf>
    <xf numFmtId="0" fontId="0" fillId="3" borderId="0" xfId="0" applyFont="1" applyFill="1" applyBorder="1" applyAlignment="1">
      <alignment vertical="center" wrapText="1"/>
    </xf>
    <xf numFmtId="0" fontId="10" fillId="3" borderId="0" xfId="0" applyFont="1" applyFill="1" applyBorder="1" applyAlignment="1">
      <alignment vertical="center" wrapText="1"/>
    </xf>
    <xf numFmtId="0" fontId="5" fillId="14" borderId="12" xfId="0" applyFont="1" applyFill="1" applyBorder="1" applyAlignment="1" applyProtection="1">
      <alignment horizontal="right" vertical="center"/>
    </xf>
    <xf numFmtId="0" fontId="5" fillId="14" borderId="12" xfId="0" applyFont="1" applyFill="1" applyBorder="1" applyAlignment="1" applyProtection="1">
      <alignment vertical="center"/>
    </xf>
    <xf numFmtId="0" fontId="5" fillId="14" borderId="29" xfId="0" applyFont="1" applyFill="1" applyBorder="1" applyAlignment="1" applyProtection="1">
      <alignment vertical="center"/>
    </xf>
    <xf numFmtId="0" fontId="23" fillId="14" borderId="0" xfId="0" applyFont="1" applyFill="1" applyBorder="1" applyAlignment="1" applyProtection="1">
      <alignment vertical="center"/>
    </xf>
    <xf numFmtId="0" fontId="5" fillId="14" borderId="0" xfId="0" applyFont="1" applyFill="1" applyBorder="1" applyAlignment="1" applyProtection="1">
      <alignment vertical="center"/>
    </xf>
    <xf numFmtId="0" fontId="5" fillId="14" borderId="18" xfId="0" applyFont="1" applyFill="1" applyBorder="1" applyAlignment="1" applyProtection="1">
      <alignment vertical="center"/>
    </xf>
    <xf numFmtId="0" fontId="24" fillId="14" borderId="0" xfId="0" applyFont="1" applyFill="1" applyBorder="1" applyAlignment="1" applyProtection="1">
      <alignment vertical="center"/>
    </xf>
    <xf numFmtId="0" fontId="25" fillId="14" borderId="0" xfId="0" applyFont="1" applyFill="1" applyBorder="1" applyAlignment="1" applyProtection="1">
      <alignment horizontal="left" vertical="center" indent="3"/>
    </xf>
    <xf numFmtId="0" fontId="5" fillId="14" borderId="28" xfId="0" applyFont="1" applyFill="1" applyBorder="1" applyAlignment="1" applyProtection="1">
      <alignment vertical="center"/>
    </xf>
    <xf numFmtId="0" fontId="5" fillId="14" borderId="28" xfId="0" applyFont="1" applyFill="1" applyBorder="1" applyAlignment="1" applyProtection="1">
      <alignment horizontal="right" vertical="center"/>
    </xf>
    <xf numFmtId="0" fontId="5" fillId="14" borderId="11" xfId="0" applyFont="1" applyFill="1" applyBorder="1" applyAlignment="1" applyProtection="1">
      <alignment vertical="center"/>
    </xf>
    <xf numFmtId="0" fontId="5" fillId="14" borderId="10" xfId="0" applyFont="1" applyFill="1" applyBorder="1" applyAlignment="1" applyProtection="1">
      <alignment horizontal="right" vertical="center"/>
    </xf>
    <xf numFmtId="0" fontId="5" fillId="14" borderId="26" xfId="0" applyFont="1" applyFill="1" applyBorder="1" applyAlignment="1" applyProtection="1">
      <alignment horizontal="right" vertical="center"/>
    </xf>
    <xf numFmtId="0" fontId="5" fillId="14" borderId="27" xfId="0" applyFont="1" applyFill="1" applyBorder="1" applyAlignment="1" applyProtection="1">
      <alignment horizontal="right" vertical="center"/>
    </xf>
    <xf numFmtId="0" fontId="0" fillId="14" borderId="10" xfId="0" applyFont="1" applyFill="1" applyBorder="1" applyAlignment="1">
      <alignment vertical="center"/>
    </xf>
    <xf numFmtId="0" fontId="25" fillId="14" borderId="12" xfId="0" applyFont="1" applyFill="1" applyBorder="1" applyAlignment="1">
      <alignment vertical="center" wrapText="1"/>
    </xf>
    <xf numFmtId="0" fontId="0" fillId="14" borderId="29" xfId="0" applyFont="1" applyFill="1" applyBorder="1" applyAlignment="1">
      <alignment vertical="center"/>
    </xf>
    <xf numFmtId="0" fontId="0" fillId="14" borderId="26" xfId="0" applyFont="1" applyFill="1" applyBorder="1" applyAlignment="1">
      <alignment vertical="center"/>
    </xf>
    <xf numFmtId="0" fontId="0" fillId="14" borderId="18" xfId="0" applyFont="1" applyFill="1" applyBorder="1" applyAlignment="1">
      <alignment vertical="center"/>
    </xf>
    <xf numFmtId="0" fontId="0" fillId="14" borderId="27" xfId="0" applyFont="1" applyFill="1" applyBorder="1" applyAlignment="1">
      <alignment vertical="center"/>
    </xf>
    <xf numFmtId="0" fontId="25" fillId="14" borderId="28" xfId="0" applyFont="1" applyFill="1" applyBorder="1" applyAlignment="1">
      <alignment vertical="center" wrapText="1"/>
    </xf>
    <xf numFmtId="0" fontId="0" fillId="14" borderId="11" xfId="0" applyFont="1" applyFill="1" applyBorder="1" applyAlignment="1">
      <alignment vertical="center"/>
    </xf>
    <xf numFmtId="0" fontId="0" fillId="14" borderId="12" xfId="0" applyFont="1" applyFill="1" applyBorder="1" applyAlignment="1">
      <alignment vertical="center"/>
    </xf>
    <xf numFmtId="0" fontId="0" fillId="14" borderId="0" xfId="0" applyFont="1" applyFill="1" applyBorder="1" applyAlignment="1">
      <alignment vertical="center"/>
    </xf>
    <xf numFmtId="0" fontId="25" fillId="14" borderId="28" xfId="0" applyFont="1" applyFill="1" applyBorder="1" applyAlignment="1" applyProtection="1">
      <alignment horizontal="left" vertical="center" indent="4"/>
    </xf>
    <xf numFmtId="0" fontId="0" fillId="14" borderId="28" xfId="0" applyFont="1" applyFill="1" applyBorder="1" applyAlignment="1">
      <alignment vertical="center"/>
    </xf>
    <xf numFmtId="0" fontId="18" fillId="14" borderId="12" xfId="0" applyFont="1" applyFill="1" applyBorder="1" applyAlignment="1">
      <alignment horizontal="right" vertical="center"/>
    </xf>
    <xf numFmtId="0" fontId="26" fillId="14" borderId="0" xfId="0" applyFont="1" applyFill="1" applyBorder="1" applyAlignment="1" applyProtection="1">
      <alignment vertical="center"/>
    </xf>
    <xf numFmtId="0" fontId="18" fillId="14" borderId="0" xfId="0" applyFont="1" applyFill="1" applyBorder="1" applyAlignment="1">
      <alignment horizontal="right" vertical="center"/>
    </xf>
    <xf numFmtId="0" fontId="27" fillId="14" borderId="0" xfId="0" applyFont="1" applyFill="1" applyBorder="1" applyAlignment="1" applyProtection="1">
      <alignment vertical="center"/>
    </xf>
    <xf numFmtId="0" fontId="13" fillId="14" borderId="0" xfId="0" applyFont="1" applyFill="1" applyBorder="1" applyAlignment="1" applyProtection="1">
      <alignment horizontal="left" vertical="center" indent="4"/>
    </xf>
    <xf numFmtId="0" fontId="18" fillId="14" borderId="28" xfId="0" applyFont="1" applyFill="1" applyBorder="1" applyAlignment="1">
      <alignment horizontal="right" vertical="center"/>
    </xf>
    <xf numFmtId="0" fontId="25" fillId="14" borderId="0" xfId="0" applyFont="1" applyFill="1" applyBorder="1" applyAlignment="1" applyProtection="1">
      <alignment horizontal="left" vertical="center" indent="4"/>
    </xf>
    <xf numFmtId="0" fontId="13" fillId="14" borderId="28" xfId="0" applyFont="1" applyFill="1" applyBorder="1" applyAlignment="1" applyProtection="1">
      <alignment horizontal="left" vertical="center" indent="4"/>
    </xf>
    <xf numFmtId="3" fontId="18" fillId="3" borderId="0" xfId="0" applyNumberFormat="1" applyFont="1" applyFill="1" applyBorder="1" applyAlignment="1">
      <alignment horizontal="center" vertical="center"/>
    </xf>
    <xf numFmtId="4" fontId="5" fillId="3" borderId="0" xfId="0" applyNumberFormat="1" applyFont="1" applyFill="1" applyBorder="1" applyAlignment="1" applyProtection="1">
      <alignment horizontal="center" vertical="center"/>
    </xf>
    <xf numFmtId="0" fontId="0" fillId="3" borderId="0" xfId="0" applyFont="1" applyFill="1" applyBorder="1" applyAlignment="1" applyProtection="1">
      <alignment horizontal="left" vertical="center" wrapText="1" indent="1"/>
    </xf>
    <xf numFmtId="0" fontId="0" fillId="3" borderId="0" xfId="0" applyFont="1" applyFill="1" applyBorder="1" applyAlignment="1" applyProtection="1">
      <alignment horizontal="center" vertical="center" wrapText="1"/>
    </xf>
    <xf numFmtId="0" fontId="0" fillId="0" borderId="0" xfId="0" applyBorder="1" applyAlignment="1">
      <alignment vertical="center"/>
    </xf>
    <xf numFmtId="0" fontId="10" fillId="3" borderId="0" xfId="0" applyFont="1" applyFill="1" applyBorder="1" applyAlignment="1" applyProtection="1">
      <alignment vertical="center"/>
    </xf>
    <xf numFmtId="0" fontId="10" fillId="14" borderId="0" xfId="0" applyFont="1" applyFill="1" applyBorder="1" applyAlignment="1">
      <alignment vertical="center"/>
    </xf>
    <xf numFmtId="0" fontId="8" fillId="8" borderId="30" xfId="0" applyFont="1" applyFill="1" applyBorder="1" applyAlignment="1">
      <alignment horizontal="center" vertical="center"/>
    </xf>
    <xf numFmtId="0" fontId="8" fillId="25" borderId="30" xfId="0" applyFont="1" applyFill="1" applyBorder="1" applyAlignment="1">
      <alignment horizontal="center" vertical="center" wrapText="1"/>
    </xf>
    <xf numFmtId="4" fontId="2" fillId="25" borderId="2" xfId="0" applyNumberFormat="1" applyFont="1" applyFill="1" applyBorder="1" applyAlignment="1">
      <alignment horizontal="center" vertical="center"/>
    </xf>
    <xf numFmtId="0" fontId="2" fillId="25" borderId="14" xfId="0" applyFont="1" applyFill="1" applyBorder="1" applyAlignment="1">
      <alignment horizontal="centerContinuous" vertical="center" wrapText="1"/>
    </xf>
    <xf numFmtId="0" fontId="2" fillId="25" borderId="20" xfId="0" applyFont="1" applyFill="1" applyBorder="1" applyAlignment="1">
      <alignment horizontal="centerContinuous" vertical="center" wrapText="1"/>
    </xf>
    <xf numFmtId="0" fontId="2" fillId="25" borderId="22" xfId="0" applyFont="1" applyFill="1" applyBorder="1" applyAlignment="1">
      <alignment horizontal="center" vertical="center" wrapText="1"/>
    </xf>
    <xf numFmtId="0" fontId="11" fillId="25" borderId="24" xfId="0" applyFont="1" applyFill="1" applyBorder="1" applyAlignment="1">
      <alignment horizontal="center" vertical="center" wrapText="1"/>
    </xf>
    <xf numFmtId="3" fontId="7" fillId="25" borderId="37" xfId="0" applyNumberFormat="1" applyFont="1" applyFill="1" applyBorder="1" applyAlignment="1" applyProtection="1">
      <alignment horizontal="right" vertical="center"/>
    </xf>
    <xf numFmtId="3" fontId="7" fillId="25" borderId="42" xfId="0" applyNumberFormat="1" applyFont="1" applyFill="1" applyBorder="1" applyAlignment="1" applyProtection="1">
      <alignment horizontal="right" vertical="center"/>
    </xf>
    <xf numFmtId="0" fontId="2" fillId="25" borderId="24" xfId="0" applyFont="1" applyFill="1" applyBorder="1" applyAlignment="1">
      <alignment horizontal="center" vertical="center" wrapText="1"/>
    </xf>
    <xf numFmtId="3" fontId="7" fillId="25" borderId="37" xfId="0" applyNumberFormat="1" applyFont="1" applyFill="1" applyBorder="1" applyAlignment="1">
      <alignment horizontal="right" vertical="center"/>
    </xf>
    <xf numFmtId="3" fontId="18" fillId="25" borderId="54" xfId="0" applyNumberFormat="1" applyFont="1" applyFill="1" applyBorder="1" applyAlignment="1">
      <alignment horizontal="right" vertical="center"/>
    </xf>
    <xf numFmtId="3" fontId="8" fillId="25" borderId="42" xfId="0" applyNumberFormat="1" applyFont="1" applyFill="1" applyBorder="1" applyAlignment="1">
      <alignment horizontal="right" vertical="center"/>
    </xf>
    <xf numFmtId="3" fontId="7" fillId="8" borderId="43" xfId="0" applyNumberFormat="1" applyFont="1" applyFill="1" applyBorder="1" applyAlignment="1">
      <alignment horizontal="right" vertical="center"/>
    </xf>
    <xf numFmtId="0" fontId="0" fillId="8" borderId="6" xfId="0" applyFont="1" applyFill="1" applyBorder="1" applyAlignment="1">
      <alignment horizontal="centerContinuous" vertical="center" wrapText="1"/>
    </xf>
    <xf numFmtId="0" fontId="0" fillId="8" borderId="5" xfId="0" applyFont="1" applyFill="1" applyBorder="1" applyAlignment="1">
      <alignment horizontal="centerContinuous" vertical="center"/>
    </xf>
    <xf numFmtId="0" fontId="0" fillId="14" borderId="10" xfId="0" applyFont="1" applyFill="1" applyBorder="1" applyAlignment="1" applyProtection="1">
      <alignment vertical="center"/>
    </xf>
    <xf numFmtId="0" fontId="0" fillId="14" borderId="12" xfId="0" applyFont="1" applyFill="1" applyBorder="1" applyAlignment="1" applyProtection="1">
      <alignment vertical="center"/>
    </xf>
    <xf numFmtId="0" fontId="0" fillId="14" borderId="29" xfId="0" applyFont="1" applyFill="1" applyBorder="1" applyAlignment="1" applyProtection="1">
      <alignment vertical="center"/>
    </xf>
    <xf numFmtId="0" fontId="0" fillId="14" borderId="26" xfId="0" applyFont="1" applyFill="1" applyBorder="1" applyAlignment="1" applyProtection="1">
      <alignment vertical="center"/>
    </xf>
    <xf numFmtId="0" fontId="0" fillId="14" borderId="0" xfId="0" applyFont="1" applyFill="1" applyBorder="1" applyAlignment="1" applyProtection="1">
      <alignment vertical="center"/>
    </xf>
    <xf numFmtId="0" fontId="0" fillId="14" borderId="18" xfId="0" applyFont="1" applyFill="1" applyBorder="1" applyAlignment="1" applyProtection="1">
      <alignment vertical="center"/>
    </xf>
    <xf numFmtId="0" fontId="0" fillId="14" borderId="27" xfId="0" applyFont="1" applyFill="1" applyBorder="1" applyAlignment="1" applyProtection="1">
      <alignment vertical="center"/>
    </xf>
    <xf numFmtId="0" fontId="0" fillId="14" borderId="28" xfId="0" applyFont="1" applyFill="1" applyBorder="1" applyAlignment="1" applyProtection="1">
      <alignment vertical="center"/>
    </xf>
    <xf numFmtId="0" fontId="0" fillId="14" borderId="11" xfId="0" applyFont="1" applyFill="1" applyBorder="1" applyAlignment="1" applyProtection="1">
      <alignment vertical="center"/>
    </xf>
    <xf numFmtId="0" fontId="10" fillId="14" borderId="0" xfId="0" applyFont="1" applyFill="1" applyBorder="1" applyAlignment="1">
      <alignment horizontal="left" vertical="center" indent="1"/>
    </xf>
    <xf numFmtId="3" fontId="5" fillId="8" borderId="6" xfId="0" applyNumberFormat="1" applyFont="1" applyFill="1" applyBorder="1" applyAlignment="1" applyProtection="1">
      <alignment horizontal="center" vertical="center"/>
    </xf>
    <xf numFmtId="3" fontId="18" fillId="8" borderId="6" xfId="0" applyNumberFormat="1" applyFont="1" applyFill="1" applyBorder="1" applyAlignment="1" applyProtection="1">
      <alignment horizontal="center" vertical="center"/>
    </xf>
    <xf numFmtId="171" fontId="5" fillId="8" borderId="6" xfId="0" applyNumberFormat="1" applyFont="1" applyFill="1" applyBorder="1" applyAlignment="1" applyProtection="1">
      <alignment horizontal="center" vertical="center"/>
    </xf>
    <xf numFmtId="172" fontId="5" fillId="8" borderId="6" xfId="0" applyNumberFormat="1" applyFont="1" applyFill="1" applyBorder="1" applyAlignment="1" applyProtection="1">
      <alignment horizontal="center" vertical="center"/>
    </xf>
    <xf numFmtId="0" fontId="18" fillId="8" borderId="6" xfId="0" applyFont="1" applyFill="1" applyBorder="1" applyAlignment="1">
      <alignment horizontal="centerContinuous" vertical="center" wrapText="1"/>
    </xf>
    <xf numFmtId="170" fontId="5" fillId="26" borderId="6" xfId="1" applyNumberFormat="1" applyFont="1" applyFill="1" applyBorder="1" applyAlignment="1" applyProtection="1">
      <alignment horizontal="center" vertical="center" wrapText="1"/>
    </xf>
    <xf numFmtId="3" fontId="18" fillId="25" borderId="6" xfId="0" applyNumberFormat="1" applyFont="1" applyFill="1" applyBorder="1" applyAlignment="1" applyProtection="1">
      <alignment horizontal="center" vertical="center"/>
    </xf>
    <xf numFmtId="0" fontId="18" fillId="25" borderId="6" xfId="0" applyFont="1" applyFill="1" applyBorder="1" applyAlignment="1">
      <alignment horizontal="center" vertical="center" wrapText="1"/>
    </xf>
    <xf numFmtId="4" fontId="18" fillId="8" borderId="6" xfId="0" applyNumberFormat="1" applyFont="1" applyFill="1" applyBorder="1" applyAlignment="1" applyProtection="1">
      <alignment horizontal="center" vertical="center"/>
    </xf>
    <xf numFmtId="167" fontId="0" fillId="3" borderId="57" xfId="0" applyNumberFormat="1" applyFont="1" applyFill="1" applyBorder="1" applyAlignment="1" applyProtection="1">
      <alignment vertical="center"/>
    </xf>
    <xf numFmtId="0" fontId="46" fillId="3" borderId="11" xfId="0" applyFont="1" applyFill="1" applyBorder="1" applyAlignment="1">
      <alignment horizontal="right" vertical="center"/>
    </xf>
    <xf numFmtId="0" fontId="46" fillId="3" borderId="0" xfId="0" applyFont="1" applyFill="1" applyBorder="1" applyAlignment="1" applyProtection="1">
      <alignment vertical="center"/>
    </xf>
    <xf numFmtId="0" fontId="10" fillId="14" borderId="0" xfId="0" applyFont="1" applyFill="1" applyBorder="1" applyAlignment="1" applyProtection="1">
      <alignment horizontal="left" vertical="center"/>
    </xf>
    <xf numFmtId="0" fontId="10" fillId="14" borderId="0" xfId="0" applyFont="1" applyFill="1" applyBorder="1" applyAlignment="1" applyProtection="1">
      <alignment vertical="center"/>
    </xf>
    <xf numFmtId="0" fontId="10" fillId="14" borderId="28" xfId="0" applyFont="1" applyFill="1" applyBorder="1" applyAlignment="1">
      <alignment vertical="center" wrapText="1"/>
    </xf>
    <xf numFmtId="0" fontId="5" fillId="17" borderId="9" xfId="0" applyFont="1" applyFill="1" applyBorder="1" applyAlignment="1" applyProtection="1">
      <alignment vertical="center" wrapText="1"/>
    </xf>
    <xf numFmtId="0" fontId="5" fillId="3" borderId="0" xfId="0" applyFont="1" applyFill="1" applyBorder="1" applyAlignment="1" applyProtection="1">
      <alignment vertical="center" wrapText="1"/>
    </xf>
    <xf numFmtId="0" fontId="10" fillId="14" borderId="0" xfId="0" applyFont="1" applyFill="1" applyBorder="1" applyAlignment="1">
      <alignment horizontal="left" vertical="center"/>
    </xf>
    <xf numFmtId="0" fontId="2" fillId="14" borderId="0" xfId="0" applyFont="1" applyFill="1" applyBorder="1" applyAlignment="1">
      <alignment horizontal="right" vertical="center"/>
    </xf>
    <xf numFmtId="0" fontId="0" fillId="14" borderId="0" xfId="0" applyFont="1" applyFill="1" applyBorder="1" applyAlignment="1">
      <alignment horizontal="left" vertical="center"/>
    </xf>
    <xf numFmtId="0" fontId="5" fillId="3" borderId="0" xfId="0" applyFont="1" applyFill="1" applyBorder="1" applyAlignment="1">
      <alignment horizontal="right" vertical="center" indent="1"/>
    </xf>
    <xf numFmtId="0" fontId="21" fillId="22" borderId="0" xfId="0" applyFont="1" applyFill="1" applyBorder="1" applyAlignment="1">
      <alignment horizontal="right" vertical="center" wrapText="1"/>
    </xf>
    <xf numFmtId="0" fontId="10" fillId="14" borderId="8" xfId="0" applyFont="1" applyFill="1" applyBorder="1" applyAlignment="1">
      <alignment vertical="center"/>
    </xf>
    <xf numFmtId="0" fontId="10" fillId="14" borderId="12" xfId="0" applyFont="1" applyFill="1" applyBorder="1" applyAlignment="1">
      <alignment vertical="center"/>
    </xf>
    <xf numFmtId="0" fontId="10" fillId="14" borderId="28" xfId="0" applyFont="1" applyFill="1" applyBorder="1" applyAlignment="1">
      <alignment vertical="center"/>
    </xf>
    <xf numFmtId="0" fontId="48" fillId="3" borderId="0" xfId="0" applyFont="1" applyFill="1" applyBorder="1" applyAlignment="1" applyProtection="1">
      <alignment vertical="center"/>
    </xf>
    <xf numFmtId="0" fontId="5" fillId="14" borderId="0" xfId="0" applyFont="1" applyFill="1" applyBorder="1" applyAlignment="1" applyProtection="1">
      <alignment horizontal="right" vertical="center"/>
    </xf>
    <xf numFmtId="0" fontId="34" fillId="2" borderId="27" xfId="0" applyFont="1" applyFill="1" applyBorder="1" applyAlignment="1">
      <alignment horizontal="centerContinuous" vertical="center"/>
    </xf>
    <xf numFmtId="0" fontId="5" fillId="3" borderId="9" xfId="0" applyFont="1" applyFill="1" applyBorder="1" applyAlignment="1" applyProtection="1">
      <alignment vertical="center"/>
    </xf>
    <xf numFmtId="0" fontId="0" fillId="25" borderId="6" xfId="0" applyFont="1" applyFill="1" applyBorder="1" applyAlignment="1">
      <alignment horizontal="centerContinuous" vertical="center" wrapText="1"/>
    </xf>
    <xf numFmtId="0" fontId="0" fillId="25" borderId="6" xfId="0" applyFont="1" applyFill="1" applyBorder="1" applyAlignment="1" applyProtection="1">
      <alignment horizontal="center" vertical="center" wrapText="1"/>
    </xf>
    <xf numFmtId="3" fontId="0" fillId="25" borderId="6" xfId="0" applyNumberFormat="1" applyFont="1" applyFill="1" applyBorder="1" applyAlignment="1" applyProtection="1">
      <alignment horizontal="center" vertical="center"/>
    </xf>
    <xf numFmtId="10" fontId="5" fillId="25" borderId="6" xfId="4" applyNumberFormat="1" applyFont="1" applyFill="1" applyBorder="1" applyAlignment="1" applyProtection="1">
      <alignment horizontal="center" vertical="center"/>
    </xf>
    <xf numFmtId="4" fontId="0" fillId="25" borderId="6" xfId="0" applyNumberFormat="1" applyFont="1" applyFill="1" applyBorder="1" applyAlignment="1" applyProtection="1">
      <alignment horizontal="center" vertical="center"/>
    </xf>
    <xf numFmtId="0" fontId="5" fillId="14" borderId="0" xfId="0" applyFont="1" applyFill="1" applyBorder="1" applyAlignment="1" applyProtection="1">
      <alignment horizontal="left" vertical="center"/>
    </xf>
    <xf numFmtId="0" fontId="4" fillId="10" borderId="11" xfId="0" applyFont="1" applyFill="1" applyBorder="1" applyAlignment="1">
      <alignment horizontal="right" vertical="center" wrapText="1"/>
    </xf>
    <xf numFmtId="0" fontId="4" fillId="10" borderId="29" xfId="0" applyFont="1" applyFill="1" applyBorder="1" applyAlignment="1">
      <alignment horizontal="right" vertical="center" wrapText="1"/>
    </xf>
    <xf numFmtId="0" fontId="4" fillId="10" borderId="18" xfId="0" applyFont="1" applyFill="1" applyBorder="1" applyAlignment="1">
      <alignment horizontal="right" vertical="center" wrapText="1"/>
    </xf>
    <xf numFmtId="0" fontId="0" fillId="14" borderId="0" xfId="0" applyFont="1" applyFill="1" applyAlignment="1">
      <alignment vertical="center"/>
    </xf>
    <xf numFmtId="0" fontId="13" fillId="14" borderId="0" xfId="0" applyFont="1" applyFill="1" applyBorder="1" applyAlignment="1">
      <alignment vertical="center"/>
    </xf>
    <xf numFmtId="0" fontId="13" fillId="14" borderId="0" xfId="0" applyFont="1" applyFill="1" applyBorder="1" applyAlignment="1" applyProtection="1">
      <alignment horizontal="right" vertical="center"/>
    </xf>
    <xf numFmtId="167" fontId="10" fillId="14" borderId="0" xfId="0" applyNumberFormat="1" applyFont="1" applyFill="1" applyBorder="1" applyAlignment="1" applyProtection="1">
      <alignment vertical="center"/>
    </xf>
    <xf numFmtId="0" fontId="4" fillId="3" borderId="0" xfId="0" applyFont="1" applyFill="1" applyBorder="1" applyAlignment="1">
      <alignment horizontal="center" vertical="center"/>
    </xf>
    <xf numFmtId="0" fontId="0" fillId="0" borderId="6" xfId="0" applyBorder="1" applyAlignment="1">
      <alignment vertical="center"/>
    </xf>
    <xf numFmtId="0" fontId="28" fillId="0" borderId="0" xfId="0" applyFont="1" applyAlignment="1">
      <alignment horizontal="center" vertical="center"/>
    </xf>
    <xf numFmtId="0" fontId="9" fillId="0" borderId="0" xfId="0" applyFont="1" applyAlignment="1">
      <alignment horizontal="center" vertical="center"/>
    </xf>
    <xf numFmtId="0" fontId="0" fillId="3" borderId="11" xfId="0" applyFont="1" applyFill="1" applyBorder="1" applyAlignment="1">
      <alignment horizontal="left" vertical="center"/>
    </xf>
    <xf numFmtId="0" fontId="8" fillId="16" borderId="32" xfId="0" applyFont="1" applyFill="1" applyBorder="1" applyAlignment="1">
      <alignment horizontal="center" vertical="center" wrapText="1"/>
    </xf>
    <xf numFmtId="4" fontId="8" fillId="16" borderId="25" xfId="0" applyNumberFormat="1" applyFont="1" applyFill="1" applyBorder="1" applyAlignment="1">
      <alignment horizontal="center" vertical="center"/>
    </xf>
    <xf numFmtId="4" fontId="8" fillId="25" borderId="2" xfId="0" applyNumberFormat="1" applyFont="1" applyFill="1" applyBorder="1" applyAlignment="1">
      <alignment horizontal="center" vertical="center"/>
    </xf>
    <xf numFmtId="4" fontId="37" fillId="8" borderId="25" xfId="0" applyNumberFormat="1" applyFont="1" applyFill="1" applyBorder="1" applyAlignment="1">
      <alignment horizontal="center" vertical="center"/>
    </xf>
    <xf numFmtId="4" fontId="53" fillId="3" borderId="0" xfId="0" applyNumberFormat="1" applyFont="1" applyFill="1" applyBorder="1" applyAlignment="1">
      <alignment vertical="center"/>
    </xf>
    <xf numFmtId="0" fontId="53" fillId="3" borderId="0" xfId="0" applyFont="1" applyFill="1" applyBorder="1" applyAlignment="1">
      <alignment vertical="center"/>
    </xf>
    <xf numFmtId="0" fontId="0" fillId="3" borderId="0" xfId="0" applyFont="1" applyFill="1" applyBorder="1" applyAlignment="1">
      <alignment horizontal="right" vertical="center" wrapText="1"/>
    </xf>
    <xf numFmtId="169" fontId="0" fillId="3" borderId="0" xfId="0" applyNumberFormat="1" applyFont="1" applyFill="1" applyBorder="1" applyAlignment="1">
      <alignment horizontal="center" vertical="center"/>
    </xf>
    <xf numFmtId="169" fontId="54" fillId="3" borderId="0" xfId="0" applyNumberFormat="1" applyFont="1" applyFill="1" applyBorder="1" applyAlignment="1" applyProtection="1">
      <alignment horizontal="center" vertical="center"/>
    </xf>
    <xf numFmtId="10" fontId="54" fillId="3" borderId="0" xfId="4" applyNumberFormat="1" applyFont="1" applyFill="1" applyBorder="1" applyAlignment="1" applyProtection="1">
      <alignment horizontal="center" vertical="center"/>
    </xf>
    <xf numFmtId="0" fontId="5" fillId="3" borderId="29" xfId="0" applyFont="1" applyFill="1" applyBorder="1" applyAlignment="1" applyProtection="1">
      <alignment horizontal="right" vertical="center"/>
    </xf>
    <xf numFmtId="0" fontId="5" fillId="3" borderId="18" xfId="0" applyFont="1" applyFill="1" applyBorder="1" applyAlignment="1" applyProtection="1">
      <alignment horizontal="right" vertical="center"/>
    </xf>
    <xf numFmtId="0" fontId="5" fillId="3" borderId="11" xfId="0" applyFont="1" applyFill="1" applyBorder="1" applyAlignment="1" applyProtection="1">
      <alignment horizontal="right" vertical="center"/>
    </xf>
    <xf numFmtId="0" fontId="55" fillId="18" borderId="38" xfId="0" applyFont="1" applyFill="1" applyBorder="1" applyAlignment="1">
      <alignment horizontal="center" vertical="center" wrapText="1"/>
    </xf>
    <xf numFmtId="0" fontId="55" fillId="10" borderId="24" xfId="0" applyFont="1" applyFill="1" applyBorder="1" applyAlignment="1">
      <alignment horizontal="center" vertical="center" wrapText="1"/>
    </xf>
    <xf numFmtId="4" fontId="0" fillId="5" borderId="70" xfId="0" applyNumberFormat="1" applyFont="1" applyFill="1" applyBorder="1" applyAlignment="1" applyProtection="1">
      <alignment horizontal="center" vertical="center"/>
      <protection locked="0"/>
    </xf>
    <xf numFmtId="168" fontId="0" fillId="9" borderId="74" xfId="0" applyNumberFormat="1" applyFont="1" applyFill="1" applyBorder="1" applyAlignment="1">
      <alignment vertical="center"/>
    </xf>
    <xf numFmtId="0" fontId="5" fillId="3" borderId="0" xfId="0" applyFont="1" applyFill="1" applyBorder="1" applyAlignment="1" applyProtection="1">
      <alignment horizontal="center" vertical="center" wrapText="1"/>
    </xf>
    <xf numFmtId="164" fontId="22" fillId="4" borderId="0" xfId="1" applyFont="1" applyFill="1" applyBorder="1" applyAlignment="1" applyProtection="1">
      <alignment vertical="center" wrapText="1"/>
    </xf>
    <xf numFmtId="0" fontId="5" fillId="3" borderId="0" xfId="0" applyFont="1" applyFill="1" applyBorder="1" applyAlignment="1" applyProtection="1">
      <alignment vertical="top"/>
    </xf>
    <xf numFmtId="0" fontId="5" fillId="3" borderId="9" xfId="0" applyFont="1" applyFill="1" applyBorder="1" applyAlignment="1" applyProtection="1">
      <alignment horizontal="right" vertical="center"/>
    </xf>
    <xf numFmtId="0" fontId="18" fillId="3" borderId="0" xfId="0" applyFont="1" applyFill="1" applyBorder="1" applyAlignment="1" applyProtection="1">
      <alignment vertical="center" wrapText="1"/>
    </xf>
    <xf numFmtId="0" fontId="18" fillId="3" borderId="9" xfId="0" applyFont="1" applyFill="1" applyBorder="1" applyAlignment="1" applyProtection="1">
      <alignment horizontal="right" vertical="center"/>
    </xf>
    <xf numFmtId="0" fontId="0" fillId="28" borderId="26" xfId="0" applyFont="1" applyFill="1" applyBorder="1" applyAlignment="1">
      <alignment vertical="center"/>
    </xf>
    <xf numFmtId="0" fontId="0" fillId="28" borderId="18" xfId="0" applyFont="1" applyFill="1" applyBorder="1" applyAlignment="1">
      <alignment vertical="center"/>
    </xf>
    <xf numFmtId="0" fontId="0" fillId="28" borderId="0" xfId="0" applyFont="1" applyFill="1" applyBorder="1" applyAlignment="1">
      <alignment vertical="center"/>
    </xf>
    <xf numFmtId="0" fontId="0" fillId="0" borderId="26" xfId="0" applyFont="1" applyBorder="1" applyAlignment="1">
      <alignment vertical="center"/>
    </xf>
    <xf numFmtId="0" fontId="0" fillId="0" borderId="18" xfId="0" applyFont="1" applyBorder="1" applyAlignment="1">
      <alignment vertical="center"/>
    </xf>
    <xf numFmtId="3" fontId="12" fillId="3" borderId="0" xfId="0" applyNumberFormat="1" applyFont="1" applyFill="1" applyBorder="1" applyAlignment="1">
      <alignment horizontal="right" vertical="center"/>
    </xf>
    <xf numFmtId="0" fontId="12" fillId="3" borderId="0" xfId="0" applyFont="1" applyFill="1" applyBorder="1" applyAlignment="1">
      <alignment horizontal="right" vertical="center" wrapText="1"/>
    </xf>
    <xf numFmtId="0" fontId="0" fillId="12" borderId="6" xfId="0" applyFont="1" applyFill="1" applyBorder="1" applyAlignment="1">
      <alignment horizontal="center" vertical="center"/>
    </xf>
    <xf numFmtId="3" fontId="0" fillId="12" borderId="6" xfId="0" applyNumberFormat="1" applyFont="1" applyFill="1" applyBorder="1" applyAlignment="1">
      <alignment horizontal="center" vertical="center"/>
    </xf>
    <xf numFmtId="0" fontId="0" fillId="3" borderId="6" xfId="0" applyFont="1" applyFill="1" applyBorder="1" applyAlignment="1">
      <alignment horizontal="center" vertical="center"/>
    </xf>
    <xf numFmtId="3" fontId="12" fillId="3" borderId="0" xfId="0" applyNumberFormat="1" applyFont="1" applyFill="1" applyBorder="1" applyAlignment="1">
      <alignment horizontal="right" vertical="center" wrapText="1"/>
    </xf>
    <xf numFmtId="0" fontId="15" fillId="3" borderId="0" xfId="0" applyNumberFormat="1" applyFont="1" applyFill="1" applyBorder="1" applyAlignment="1" applyProtection="1">
      <alignment horizontal="right" vertical="center"/>
    </xf>
    <xf numFmtId="0" fontId="46" fillId="3" borderId="0" xfId="0" applyFont="1" applyFill="1" applyBorder="1" applyAlignment="1" applyProtection="1">
      <alignment horizontal="right" vertical="center"/>
    </xf>
    <xf numFmtId="0" fontId="2" fillId="3" borderId="0" xfId="0" applyFont="1" applyFill="1" applyBorder="1" applyAlignment="1" applyProtection="1">
      <alignment horizontal="left" vertical="center"/>
    </xf>
    <xf numFmtId="0" fontId="5" fillId="3" borderId="0" xfId="0" applyFont="1" applyFill="1" applyBorder="1" applyAlignment="1" applyProtection="1">
      <alignment horizontal="left" vertical="center"/>
    </xf>
    <xf numFmtId="0" fontId="5" fillId="3" borderId="9" xfId="0" applyFont="1" applyFill="1" applyBorder="1" applyAlignment="1" applyProtection="1">
      <alignment vertical="center" wrapText="1"/>
    </xf>
    <xf numFmtId="0" fontId="5" fillId="3" borderId="0" xfId="0" applyFont="1" applyFill="1" applyBorder="1" applyAlignment="1" applyProtection="1">
      <alignment horizontal="center" vertical="center" wrapText="1"/>
    </xf>
    <xf numFmtId="0" fontId="60" fillId="3" borderId="0" xfId="0" applyFont="1" applyFill="1" applyBorder="1" applyAlignment="1">
      <alignment vertical="center"/>
    </xf>
    <xf numFmtId="0" fontId="60" fillId="17" borderId="0" xfId="0" applyFont="1" applyFill="1" applyBorder="1" applyAlignment="1" applyProtection="1">
      <alignment vertical="center"/>
    </xf>
    <xf numFmtId="164" fontId="5" fillId="3" borderId="0" xfId="1" applyFont="1" applyFill="1" applyBorder="1" applyAlignment="1" applyProtection="1">
      <alignment vertical="center"/>
    </xf>
    <xf numFmtId="0" fontId="5" fillId="5" borderId="4" xfId="0" applyFont="1" applyFill="1" applyBorder="1" applyAlignment="1" applyProtection="1">
      <alignment vertical="center" wrapText="1"/>
      <protection locked="0"/>
    </xf>
    <xf numFmtId="0" fontId="5" fillId="5" borderId="5" xfId="0" applyFont="1" applyFill="1" applyBorder="1" applyAlignment="1" applyProtection="1">
      <alignment vertical="center" wrapText="1"/>
      <protection locked="0"/>
    </xf>
    <xf numFmtId="0" fontId="2" fillId="3" borderId="9" xfId="0" applyFont="1" applyFill="1" applyBorder="1" applyAlignment="1">
      <alignment horizontal="right" vertical="center" wrapText="1"/>
    </xf>
    <xf numFmtId="0" fontId="0" fillId="3" borderId="0" xfId="0" applyFont="1" applyFill="1" applyBorder="1" applyAlignment="1">
      <alignment horizontal="left" vertical="center" wrapText="1" indent="1"/>
    </xf>
    <xf numFmtId="0" fontId="5" fillId="3" borderId="26" xfId="0" applyFont="1" applyFill="1" applyBorder="1" applyAlignment="1" applyProtection="1">
      <alignment vertical="center" wrapText="1"/>
    </xf>
    <xf numFmtId="0" fontId="60" fillId="3" borderId="0" xfId="0" applyFont="1" applyFill="1" applyBorder="1" applyAlignment="1" applyProtection="1">
      <alignment vertical="center" wrapText="1"/>
    </xf>
    <xf numFmtId="0" fontId="5" fillId="3" borderId="18" xfId="0" applyFont="1" applyFill="1" applyBorder="1" applyAlignment="1" applyProtection="1">
      <alignment horizontal="left" vertical="center" indent="1"/>
    </xf>
    <xf numFmtId="0" fontId="0" fillId="3" borderId="57" xfId="0" applyFont="1" applyFill="1" applyBorder="1" applyAlignment="1">
      <alignment vertical="center"/>
    </xf>
    <xf numFmtId="0" fontId="0" fillId="3" borderId="0" xfId="0" applyFont="1" applyFill="1" applyBorder="1" applyAlignment="1">
      <alignment horizontal="right" vertical="center"/>
    </xf>
    <xf numFmtId="0" fontId="7" fillId="3" borderId="55" xfId="0" applyFont="1" applyFill="1" applyBorder="1" applyAlignment="1">
      <alignment horizontal="right" vertical="center"/>
    </xf>
    <xf numFmtId="0" fontId="8" fillId="16" borderId="30" xfId="0" applyFont="1" applyFill="1" applyBorder="1" applyAlignment="1">
      <alignment horizontal="center" vertical="center" wrapText="1"/>
    </xf>
    <xf numFmtId="4" fontId="60" fillId="5" borderId="35" xfId="0" applyNumberFormat="1" applyFont="1" applyFill="1" applyBorder="1" applyAlignment="1" applyProtection="1">
      <alignment horizontal="center" vertical="center"/>
      <protection locked="0"/>
    </xf>
    <xf numFmtId="4" fontId="60" fillId="5" borderId="31" xfId="0" applyNumberFormat="1" applyFont="1" applyFill="1" applyBorder="1" applyAlignment="1" applyProtection="1">
      <alignment horizontal="center" vertical="center"/>
      <protection locked="0"/>
    </xf>
    <xf numFmtId="0" fontId="7" fillId="3" borderId="37" xfId="0" applyFont="1" applyFill="1" applyBorder="1" applyAlignment="1">
      <alignment horizontal="center" vertical="center"/>
    </xf>
    <xf numFmtId="0" fontId="10" fillId="14" borderId="26" xfId="0" applyFont="1" applyFill="1" applyBorder="1" applyAlignment="1">
      <alignment vertical="center"/>
    </xf>
    <xf numFmtId="0" fontId="5" fillId="17" borderId="78" xfId="0" applyFont="1" applyFill="1" applyBorder="1" applyAlignment="1" applyProtection="1">
      <alignment horizontal="center" vertical="center" wrapText="1"/>
    </xf>
    <xf numFmtId="0" fontId="5" fillId="17" borderId="78" xfId="0" applyFont="1" applyFill="1" applyBorder="1" applyAlignment="1" applyProtection="1">
      <alignment vertical="center"/>
    </xf>
    <xf numFmtId="0" fontId="5" fillId="17" borderId="78" xfId="0" applyFont="1" applyFill="1" applyBorder="1" applyAlignment="1" applyProtection="1">
      <alignment vertical="center" wrapText="1"/>
    </xf>
    <xf numFmtId="0" fontId="18" fillId="17" borderId="6" xfId="0" applyFont="1" applyFill="1" applyBorder="1" applyAlignment="1" applyProtection="1">
      <alignment horizontal="center" vertical="center"/>
    </xf>
    <xf numFmtId="176" fontId="5" fillId="0" borderId="6" xfId="0" quotePrefix="1" applyNumberFormat="1" applyFont="1" applyBorder="1" applyAlignment="1">
      <alignment horizontal="center" vertical="center"/>
    </xf>
    <xf numFmtId="0" fontId="0" fillId="28" borderId="26" xfId="0" applyFont="1" applyFill="1" applyBorder="1" applyAlignment="1">
      <alignment horizontal="left" vertical="center"/>
    </xf>
    <xf numFmtId="0" fontId="0" fillId="28" borderId="0" xfId="0" applyFont="1" applyFill="1" applyBorder="1" applyAlignment="1">
      <alignment horizontal="left" vertical="center"/>
    </xf>
    <xf numFmtId="0" fontId="0" fillId="28" borderId="18" xfId="0" applyFont="1" applyFill="1" applyBorder="1" applyAlignment="1">
      <alignment horizontal="left" vertical="center"/>
    </xf>
    <xf numFmtId="0" fontId="0" fillId="0" borderId="0" xfId="0" applyFont="1" applyAlignment="1">
      <alignment horizontal="left" vertical="center"/>
    </xf>
    <xf numFmtId="0" fontId="0" fillId="0" borderId="0" xfId="0" applyFont="1" applyBorder="1" applyAlignment="1" applyProtection="1">
      <alignment vertical="center"/>
      <protection locked="0"/>
    </xf>
    <xf numFmtId="0" fontId="0" fillId="0" borderId="0" xfId="0" applyFont="1" applyAlignment="1" applyProtection="1">
      <alignment vertical="center"/>
      <protection locked="0"/>
    </xf>
    <xf numFmtId="0" fontId="0" fillId="3" borderId="26" xfId="0" applyFont="1" applyFill="1" applyBorder="1" applyAlignment="1" applyProtection="1">
      <alignment vertical="center"/>
      <protection locked="0"/>
    </xf>
    <xf numFmtId="0" fontId="15" fillId="2" borderId="1" xfId="0" applyFont="1" applyFill="1" applyBorder="1" applyAlignment="1" applyProtection="1">
      <alignment horizontal="left" vertical="center"/>
      <protection locked="0"/>
    </xf>
    <xf numFmtId="0" fontId="15" fillId="2" borderId="13" xfId="0" applyFont="1" applyFill="1" applyBorder="1" applyAlignment="1" applyProtection="1">
      <alignment horizontal="left" vertical="center"/>
      <protection locked="0"/>
    </xf>
    <xf numFmtId="0" fontId="15" fillId="2" borderId="54" xfId="0" applyFont="1" applyFill="1" applyBorder="1" applyAlignment="1" applyProtection="1">
      <alignment horizontal="left" vertical="center"/>
      <protection locked="0"/>
    </xf>
    <xf numFmtId="0" fontId="0" fillId="3" borderId="18" xfId="0" applyFont="1" applyFill="1" applyBorder="1" applyAlignment="1" applyProtection="1">
      <alignment vertical="center"/>
      <protection locked="0"/>
    </xf>
    <xf numFmtId="0" fontId="5" fillId="3" borderId="26" xfId="0" applyFont="1" applyFill="1" applyBorder="1" applyAlignment="1" applyProtection="1">
      <alignment vertical="center"/>
      <protection locked="0"/>
    </xf>
    <xf numFmtId="0" fontId="5" fillId="3" borderId="0" xfId="0" applyFont="1" applyFill="1" applyBorder="1" applyAlignment="1" applyProtection="1">
      <alignment vertical="center"/>
      <protection locked="0"/>
    </xf>
    <xf numFmtId="0" fontId="5" fillId="17" borderId="0" xfId="0" applyFont="1" applyFill="1" applyBorder="1" applyAlignment="1" applyProtection="1">
      <alignment horizontal="left" vertical="center"/>
      <protection locked="0"/>
    </xf>
    <xf numFmtId="0" fontId="5" fillId="17" borderId="0" xfId="0" applyFont="1" applyFill="1" applyBorder="1" applyAlignment="1" applyProtection="1">
      <alignment horizontal="left" vertical="center" indent="2"/>
      <protection locked="0"/>
    </xf>
    <xf numFmtId="0" fontId="0" fillId="3" borderId="0" xfId="0" applyFont="1" applyFill="1" applyBorder="1" applyAlignment="1" applyProtection="1">
      <alignment vertical="center"/>
      <protection locked="0"/>
    </xf>
    <xf numFmtId="0" fontId="5" fillId="3" borderId="0" xfId="0" applyFont="1" applyFill="1" applyBorder="1" applyAlignment="1" applyProtection="1">
      <alignment horizontal="left" vertical="center" indent="2"/>
      <protection locked="0"/>
    </xf>
    <xf numFmtId="0" fontId="2" fillId="3" borderId="0" xfId="0" applyFont="1" applyFill="1" applyBorder="1" applyAlignment="1" applyProtection="1">
      <alignment horizontal="left" vertical="center" indent="2"/>
      <protection locked="0"/>
    </xf>
    <xf numFmtId="0" fontId="0" fillId="3" borderId="0" xfId="0" applyFont="1" applyFill="1" applyBorder="1" applyAlignment="1" applyProtection="1">
      <alignment horizontal="right" vertical="center"/>
      <protection locked="0"/>
    </xf>
    <xf numFmtId="0" fontId="5" fillId="3" borderId="27" xfId="0" applyFont="1" applyFill="1" applyBorder="1" applyAlignment="1" applyProtection="1">
      <alignment vertical="center"/>
      <protection locked="0"/>
    </xf>
    <xf numFmtId="0" fontId="5" fillId="3" borderId="28" xfId="0" applyFont="1" applyFill="1" applyBorder="1" applyAlignment="1" applyProtection="1">
      <alignment vertical="center"/>
      <protection locked="0"/>
    </xf>
    <xf numFmtId="0" fontId="0" fillId="3" borderId="28" xfId="0" applyFont="1" applyFill="1" applyBorder="1" applyAlignment="1" applyProtection="1">
      <alignment vertical="center"/>
      <protection locked="0"/>
    </xf>
    <xf numFmtId="0" fontId="0" fillId="3" borderId="11" xfId="0" applyFont="1" applyFill="1" applyBorder="1" applyAlignment="1" applyProtection="1">
      <alignment vertical="center"/>
      <protection locked="0"/>
    </xf>
    <xf numFmtId="0" fontId="5" fillId="3" borderId="28" xfId="0" applyFont="1" applyFill="1" applyBorder="1" applyAlignment="1" applyProtection="1">
      <alignment horizontal="center" vertical="center"/>
      <protection locked="0"/>
    </xf>
    <xf numFmtId="0" fontId="0" fillId="0" borderId="0" xfId="0" applyFont="1" applyBorder="1" applyAlignment="1" applyProtection="1">
      <alignment vertical="center"/>
      <protection locked="0" hidden="1"/>
    </xf>
    <xf numFmtId="0" fontId="0" fillId="0" borderId="0" xfId="0" applyFont="1" applyAlignment="1" applyProtection="1">
      <alignment vertical="center"/>
      <protection locked="0" hidden="1"/>
    </xf>
    <xf numFmtId="0" fontId="5" fillId="3" borderId="6" xfId="0" applyFont="1" applyFill="1" applyBorder="1" applyAlignment="1" applyProtection="1">
      <alignment vertical="center"/>
    </xf>
    <xf numFmtId="0" fontId="0" fillId="0" borderId="6" xfId="0" applyBorder="1"/>
    <xf numFmtId="3" fontId="5" fillId="3" borderId="0" xfId="0" applyNumberFormat="1" applyFont="1" applyFill="1" applyBorder="1" applyAlignment="1" applyProtection="1">
      <alignment horizontal="left" vertical="center"/>
      <protection locked="0"/>
    </xf>
    <xf numFmtId="3" fontId="5" fillId="3" borderId="47" xfId="0" applyNumberFormat="1" applyFont="1" applyFill="1" applyBorder="1" applyAlignment="1" applyProtection="1">
      <alignment horizontal="right" vertical="center"/>
      <protection locked="0"/>
    </xf>
    <xf numFmtId="3" fontId="5" fillId="3" borderId="0" xfId="0" applyNumberFormat="1" applyFont="1" applyFill="1" applyBorder="1" applyAlignment="1" applyProtection="1">
      <alignment horizontal="right" vertical="center"/>
      <protection locked="0"/>
    </xf>
    <xf numFmtId="0" fontId="5" fillId="3" borderId="0" xfId="0" quotePrefix="1" applyFont="1" applyFill="1" applyBorder="1" applyAlignment="1" applyProtection="1">
      <alignment vertical="center"/>
    </xf>
    <xf numFmtId="3" fontId="5" fillId="3" borderId="0" xfId="0" applyNumberFormat="1" applyFont="1" applyFill="1" applyBorder="1" applyAlignment="1" applyProtection="1">
      <alignment vertical="center"/>
      <protection locked="0"/>
    </xf>
    <xf numFmtId="0" fontId="5" fillId="3" borderId="0" xfId="0" quotePrefix="1" applyFont="1" applyFill="1" applyBorder="1" applyAlignment="1" applyProtection="1">
      <alignment vertical="center" wrapText="1"/>
    </xf>
    <xf numFmtId="0" fontId="5" fillId="3" borderId="0" xfId="0" applyFont="1" applyFill="1" applyAlignment="1">
      <alignment vertical="center"/>
    </xf>
    <xf numFmtId="0" fontId="0" fillId="3" borderId="0" xfId="0" applyFont="1" applyFill="1" applyBorder="1" applyAlignment="1" applyProtection="1">
      <alignment horizontal="left" vertical="center"/>
      <protection locked="0"/>
    </xf>
    <xf numFmtId="0" fontId="5" fillId="3" borderId="0" xfId="0" applyFont="1" applyFill="1" applyBorder="1" applyAlignment="1" applyProtection="1">
      <alignment horizontal="right" vertical="center"/>
    </xf>
    <xf numFmtId="0" fontId="0" fillId="3" borderId="0" xfId="0" applyFont="1" applyFill="1" applyBorder="1" applyAlignment="1">
      <alignment horizontal="right" vertical="center"/>
    </xf>
    <xf numFmtId="0" fontId="5" fillId="3" borderId="26" xfId="0" applyFont="1" applyFill="1" applyBorder="1" applyAlignment="1" applyProtection="1">
      <alignment vertical="top"/>
    </xf>
    <xf numFmtId="0" fontId="5" fillId="17" borderId="0" xfId="0" applyFont="1" applyFill="1" applyBorder="1" applyAlignment="1">
      <alignment vertical="center"/>
    </xf>
    <xf numFmtId="0" fontId="5" fillId="3" borderId="0" xfId="0" applyFont="1" applyFill="1" applyBorder="1" applyAlignment="1">
      <alignment horizontal="left" vertical="center"/>
    </xf>
    <xf numFmtId="1" fontId="5" fillId="5" borderId="6" xfId="0" applyNumberFormat="1" applyFont="1" applyFill="1" applyBorder="1" applyAlignment="1" applyProtection="1">
      <alignment horizontal="center" vertical="center"/>
      <protection locked="0"/>
    </xf>
    <xf numFmtId="0" fontId="5" fillId="3" borderId="4" xfId="0" applyFont="1" applyFill="1" applyBorder="1" applyAlignment="1">
      <alignment vertical="center"/>
    </xf>
    <xf numFmtId="0" fontId="5" fillId="3" borderId="48" xfId="0" applyFont="1" applyFill="1" applyBorder="1" applyAlignment="1">
      <alignment vertical="center"/>
    </xf>
    <xf numFmtId="0" fontId="5" fillId="3" borderId="3" xfId="0" applyFont="1" applyFill="1" applyBorder="1" applyAlignment="1">
      <alignment vertical="center"/>
    </xf>
    <xf numFmtId="0" fontId="5" fillId="3" borderId="47" xfId="0" applyFont="1" applyFill="1" applyBorder="1" applyAlignment="1">
      <alignment vertical="center"/>
    </xf>
    <xf numFmtId="0" fontId="5" fillId="3" borderId="5" xfId="0" applyFont="1" applyFill="1" applyBorder="1" applyAlignment="1">
      <alignment vertical="center"/>
    </xf>
    <xf numFmtId="0" fontId="5" fillId="3" borderId="52" xfId="0" applyFont="1" applyFill="1" applyBorder="1" applyAlignment="1">
      <alignment vertical="center"/>
    </xf>
    <xf numFmtId="0" fontId="61" fillId="3" borderId="0" xfId="0" applyFont="1" applyFill="1" applyBorder="1" applyAlignment="1" applyProtection="1">
      <alignment horizontal="left" vertical="center" indent="1"/>
    </xf>
    <xf numFmtId="0" fontId="61" fillId="3" borderId="0" xfId="0" applyFont="1" applyFill="1" applyBorder="1" applyAlignment="1" applyProtection="1">
      <alignment horizontal="right" vertical="center"/>
    </xf>
    <xf numFmtId="0" fontId="5" fillId="3" borderId="0" xfId="0" applyFont="1" applyFill="1" applyAlignment="1">
      <alignment horizontal="right" vertical="center"/>
    </xf>
    <xf numFmtId="3" fontId="5" fillId="3" borderId="0" xfId="0" applyNumberFormat="1" applyFont="1" applyFill="1" applyBorder="1" applyAlignment="1" applyProtection="1">
      <alignment horizontal="center" vertical="center"/>
      <protection locked="0"/>
    </xf>
    <xf numFmtId="0" fontId="5" fillId="5" borderId="2" xfId="0" applyFont="1" applyFill="1" applyBorder="1" applyAlignment="1" applyProtection="1">
      <alignment horizontal="center" vertical="center" wrapText="1"/>
      <protection locked="0"/>
    </xf>
    <xf numFmtId="0" fontId="39" fillId="2" borderId="10" xfId="0" applyFont="1" applyFill="1" applyBorder="1" applyAlignment="1" applyProtection="1">
      <alignment horizontal="centerContinuous" vertical="center"/>
      <protection locked="0"/>
    </xf>
    <xf numFmtId="0" fontId="39" fillId="2" borderId="12" xfId="0" applyFont="1" applyFill="1" applyBorder="1" applyAlignment="1" applyProtection="1">
      <alignment horizontal="centerContinuous" vertical="center"/>
      <protection locked="0"/>
    </xf>
    <xf numFmtId="0" fontId="39" fillId="2" borderId="29" xfId="0" applyFont="1" applyFill="1" applyBorder="1" applyAlignment="1" applyProtection="1">
      <alignment horizontal="centerContinuous" vertical="center"/>
      <protection locked="0"/>
    </xf>
    <xf numFmtId="0" fontId="44" fillId="0" borderId="0" xfId="0" applyFont="1" applyAlignment="1" applyProtection="1">
      <alignment vertical="center"/>
      <protection locked="0"/>
    </xf>
    <xf numFmtId="0" fontId="35" fillId="2" borderId="27" xfId="0" applyFont="1" applyFill="1" applyBorder="1" applyAlignment="1" applyProtection="1">
      <alignment horizontal="centerContinuous" vertical="center"/>
      <protection locked="0"/>
    </xf>
    <xf numFmtId="0" fontId="35" fillId="2" borderId="28" xfId="0" applyFont="1" applyFill="1" applyBorder="1" applyAlignment="1" applyProtection="1">
      <alignment horizontal="centerContinuous" vertical="center" wrapText="1"/>
      <protection locked="0"/>
    </xf>
    <xf numFmtId="0" fontId="29" fillId="2" borderId="11" xfId="0" applyFont="1" applyFill="1" applyBorder="1" applyAlignment="1" applyProtection="1">
      <alignment horizontal="centerContinuous" vertical="center"/>
      <protection locked="0"/>
    </xf>
    <xf numFmtId="0" fontId="29" fillId="0" borderId="0" xfId="0" applyFont="1" applyBorder="1" applyAlignment="1" applyProtection="1">
      <alignment horizontal="center" vertical="center"/>
      <protection locked="0"/>
    </xf>
    <xf numFmtId="0" fontId="0" fillId="3" borderId="10" xfId="0" applyFont="1" applyFill="1" applyBorder="1" applyAlignment="1" applyProtection="1">
      <alignment vertical="center"/>
      <protection locked="0"/>
    </xf>
    <xf numFmtId="0" fontId="0" fillId="3" borderId="12" xfId="0" applyFont="1" applyFill="1" applyBorder="1" applyAlignment="1" applyProtection="1">
      <alignment horizontal="left" vertical="center"/>
      <protection locked="0"/>
    </xf>
    <xf numFmtId="0" fontId="0" fillId="3" borderId="29" xfId="0" applyFont="1" applyFill="1" applyBorder="1" applyAlignment="1" applyProtection="1">
      <alignment horizontal="left" vertical="center"/>
      <protection locked="0"/>
    </xf>
    <xf numFmtId="0" fontId="0" fillId="3" borderId="29" xfId="0" applyFont="1" applyFill="1" applyBorder="1" applyAlignment="1" applyProtection="1">
      <alignment vertical="center"/>
      <protection locked="0"/>
    </xf>
    <xf numFmtId="0" fontId="0" fillId="3" borderId="18" xfId="0" applyFont="1" applyFill="1" applyBorder="1" applyAlignment="1" applyProtection="1">
      <alignment horizontal="left" vertical="center"/>
      <protection locked="0"/>
    </xf>
    <xf numFmtId="0" fontId="0" fillId="3" borderId="27" xfId="0" applyFont="1" applyFill="1" applyBorder="1" applyAlignment="1" applyProtection="1">
      <alignment vertical="center"/>
      <protection locked="0"/>
    </xf>
    <xf numFmtId="0" fontId="0" fillId="3" borderId="28" xfId="0" applyFont="1" applyFill="1" applyBorder="1" applyAlignment="1" applyProtection="1">
      <alignment horizontal="left" vertical="center"/>
      <protection locked="0"/>
    </xf>
    <xf numFmtId="0" fontId="0" fillId="3" borderId="11" xfId="0" applyFont="1" applyFill="1" applyBorder="1" applyAlignment="1" applyProtection="1">
      <alignment horizontal="left" vertical="center"/>
      <protection locked="0"/>
    </xf>
    <xf numFmtId="0" fontId="15" fillId="2" borderId="1" xfId="0" applyFont="1" applyFill="1" applyBorder="1" applyAlignment="1" applyProtection="1">
      <alignment vertical="center"/>
      <protection locked="0"/>
    </xf>
    <xf numFmtId="0" fontId="15" fillId="2" borderId="13" xfId="0" applyFont="1" applyFill="1" applyBorder="1" applyAlignment="1" applyProtection="1">
      <alignment vertical="center"/>
      <protection locked="0"/>
    </xf>
    <xf numFmtId="0" fontId="18" fillId="2" borderId="54" xfId="0" applyFont="1" applyFill="1" applyBorder="1" applyAlignment="1" applyProtection="1">
      <alignment vertical="center"/>
      <protection locked="0"/>
    </xf>
    <xf numFmtId="0" fontId="5" fillId="3" borderId="0" xfId="0" applyFont="1" applyFill="1" applyBorder="1" applyAlignment="1" applyProtection="1">
      <alignment horizontal="right" vertical="center"/>
    </xf>
    <xf numFmtId="0" fontId="5" fillId="3" borderId="0" xfId="0" applyFont="1" applyFill="1" applyBorder="1" applyAlignment="1" applyProtection="1">
      <alignment horizontal="center" vertical="center" wrapText="1"/>
    </xf>
    <xf numFmtId="3" fontId="5" fillId="14" borderId="0" xfId="0" applyNumberFormat="1" applyFont="1" applyFill="1" applyBorder="1" applyAlignment="1" applyProtection="1">
      <alignment horizontal="right" vertical="center"/>
      <protection locked="0"/>
    </xf>
    <xf numFmtId="0" fontId="10" fillId="14" borderId="0" xfId="0" applyFont="1" applyFill="1" applyBorder="1" applyAlignment="1" applyProtection="1">
      <alignment horizontal="left" vertical="center" indent="1"/>
    </xf>
    <xf numFmtId="0" fontId="10" fillId="14" borderId="10" xfId="0" applyFont="1" applyFill="1" applyBorder="1" applyAlignment="1">
      <alignment vertical="center"/>
    </xf>
    <xf numFmtId="0" fontId="10" fillId="14" borderId="12" xfId="0" applyFont="1" applyFill="1" applyBorder="1" applyAlignment="1">
      <alignment horizontal="left" vertical="center"/>
    </xf>
    <xf numFmtId="0" fontId="10" fillId="14" borderId="29" xfId="0" applyFont="1" applyFill="1" applyBorder="1" applyAlignment="1">
      <alignment vertical="center"/>
    </xf>
    <xf numFmtId="0" fontId="10" fillId="14" borderId="18" xfId="0" applyFont="1" applyFill="1" applyBorder="1" applyAlignment="1">
      <alignment vertical="center"/>
    </xf>
    <xf numFmtId="0" fontId="10" fillId="14" borderId="27" xfId="0" applyFont="1" applyFill="1" applyBorder="1" applyAlignment="1">
      <alignment vertical="center"/>
    </xf>
    <xf numFmtId="0" fontId="10" fillId="14" borderId="11" xfId="0" applyFont="1" applyFill="1" applyBorder="1" applyAlignment="1">
      <alignment vertical="center"/>
    </xf>
    <xf numFmtId="0" fontId="35" fillId="2" borderId="26" xfId="0" applyFont="1" applyFill="1" applyBorder="1" applyAlignment="1">
      <alignment horizontal="centerContinuous" vertical="center"/>
    </xf>
    <xf numFmtId="0" fontId="17" fillId="3" borderId="0" xfId="0" applyFont="1" applyFill="1" applyBorder="1" applyAlignment="1" applyProtection="1">
      <alignment vertical="center" wrapText="1"/>
    </xf>
    <xf numFmtId="0" fontId="5" fillId="3" borderId="50" xfId="0" applyFont="1" applyFill="1" applyBorder="1" applyAlignment="1">
      <alignment vertical="center"/>
    </xf>
    <xf numFmtId="0" fontId="0" fillId="23" borderId="6" xfId="0" applyFont="1" applyFill="1" applyBorder="1" applyAlignment="1">
      <alignment horizontal="center" vertical="center" wrapText="1"/>
    </xf>
    <xf numFmtId="164" fontId="5" fillId="14" borderId="0" xfId="1" applyFont="1" applyFill="1" applyBorder="1" applyAlignment="1" applyProtection="1">
      <alignment vertical="center"/>
    </xf>
    <xf numFmtId="0" fontId="5" fillId="3" borderId="0" xfId="0" applyFont="1" applyFill="1" applyBorder="1" applyAlignment="1" applyProtection="1">
      <alignment horizontal="left" vertical="center" wrapText="1"/>
      <protection locked="0"/>
    </xf>
    <xf numFmtId="0" fontId="13" fillId="14" borderId="0" xfId="0" applyFont="1" applyFill="1" applyBorder="1" applyAlignment="1" applyProtection="1">
      <alignment vertical="center"/>
    </xf>
    <xf numFmtId="0" fontId="64" fillId="14" borderId="0" xfId="0" applyFont="1" applyFill="1" applyBorder="1" applyAlignment="1" applyProtection="1">
      <alignment vertical="center"/>
    </xf>
    <xf numFmtId="0" fontId="65" fillId="14" borderId="0" xfId="0" applyFont="1" applyFill="1" applyBorder="1" applyAlignment="1" applyProtection="1">
      <alignment vertical="center"/>
    </xf>
    <xf numFmtId="3" fontId="10" fillId="3" borderId="0" xfId="0" applyNumberFormat="1" applyFont="1" applyFill="1" applyBorder="1" applyAlignment="1" applyProtection="1">
      <alignment vertical="center"/>
      <protection locked="0"/>
    </xf>
    <xf numFmtId="0" fontId="18" fillId="10" borderId="52" xfId="0" applyFont="1" applyFill="1" applyBorder="1" applyAlignment="1">
      <alignment horizontal="centerContinuous" vertical="center" wrapText="1"/>
    </xf>
    <xf numFmtId="0" fontId="0" fillId="14" borderId="9" xfId="0" applyFill="1" applyBorder="1" applyAlignment="1">
      <alignment vertical="center"/>
    </xf>
    <xf numFmtId="0" fontId="5" fillId="14" borderId="9" xfId="0" applyFont="1" applyFill="1" applyBorder="1" applyAlignment="1">
      <alignment vertical="center" wrapText="1"/>
    </xf>
    <xf numFmtId="9" fontId="0" fillId="3" borderId="6" xfId="0" applyNumberFormat="1" applyFont="1" applyFill="1" applyBorder="1" applyAlignment="1" applyProtection="1">
      <alignment horizontal="center" vertical="center"/>
    </xf>
    <xf numFmtId="0" fontId="2" fillId="3" borderId="0"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center" vertical="center" wrapText="1"/>
    </xf>
    <xf numFmtId="0" fontId="0" fillId="3" borderId="0" xfId="0" applyFont="1" applyFill="1" applyBorder="1" applyAlignment="1">
      <alignment vertical="center" wrapText="1"/>
    </xf>
    <xf numFmtId="0" fontId="0" fillId="3" borderId="0" xfId="0" applyFont="1" applyFill="1" applyBorder="1" applyAlignment="1">
      <alignment horizontal="left" vertical="center" wrapText="1"/>
    </xf>
    <xf numFmtId="0" fontId="5" fillId="3" borderId="0" xfId="0" applyFont="1" applyFill="1" applyBorder="1" applyAlignment="1">
      <alignment horizontal="left" vertical="center" wrapText="1" indent="1"/>
    </xf>
    <xf numFmtId="0" fontId="5" fillId="3" borderId="9" xfId="0" applyFont="1" applyFill="1" applyBorder="1" applyAlignment="1" applyProtection="1">
      <alignment horizontal="left" vertical="center" wrapText="1"/>
    </xf>
    <xf numFmtId="0" fontId="10" fillId="14" borderId="0" xfId="0" applyFont="1" applyFill="1" applyBorder="1" applyAlignment="1">
      <alignment horizontal="left" vertical="center"/>
    </xf>
    <xf numFmtId="0" fontId="5" fillId="3" borderId="0" xfId="0" applyFont="1" applyFill="1" applyBorder="1" applyAlignment="1" applyProtection="1">
      <alignment vertical="center" wrapText="1"/>
    </xf>
    <xf numFmtId="0" fontId="0" fillId="3" borderId="0" xfId="0" applyFont="1" applyFill="1" applyBorder="1" applyAlignment="1">
      <alignment horizontal="right" vertical="center"/>
    </xf>
    <xf numFmtId="0" fontId="0" fillId="5" borderId="6" xfId="0" applyFont="1" applyFill="1" applyBorder="1" applyAlignment="1" applyProtection="1">
      <alignment vertical="center" wrapText="1"/>
      <protection locked="0"/>
    </xf>
    <xf numFmtId="175" fontId="0" fillId="5" borderId="6" xfId="0" applyNumberFormat="1" applyFont="1" applyFill="1" applyBorder="1" applyAlignment="1" applyProtection="1">
      <alignment horizontal="center" vertical="center"/>
      <protection locked="0"/>
    </xf>
    <xf numFmtId="3" fontId="0" fillId="5" borderId="6" xfId="0" applyNumberFormat="1" applyFont="1" applyFill="1" applyBorder="1" applyAlignment="1" applyProtection="1">
      <alignment horizontal="center" vertical="center"/>
      <protection locked="0"/>
    </xf>
    <xf numFmtId="172" fontId="0" fillId="5" borderId="6" xfId="0" applyNumberFormat="1" applyFont="1" applyFill="1" applyBorder="1" applyAlignment="1" applyProtection="1">
      <alignment horizontal="center" vertical="center"/>
      <protection locked="0"/>
    </xf>
    <xf numFmtId="0" fontId="10" fillId="14" borderId="0" xfId="0" applyFont="1" applyFill="1" applyBorder="1" applyAlignment="1" applyProtection="1">
      <alignment horizontal="center" vertical="center" wrapText="1"/>
    </xf>
    <xf numFmtId="0" fontId="0" fillId="3" borderId="26" xfId="0" applyFont="1" applyFill="1" applyBorder="1" applyAlignment="1">
      <alignment horizontal="left" vertical="center" wrapText="1"/>
    </xf>
    <xf numFmtId="0" fontId="9" fillId="0" borderId="0" xfId="0" applyFont="1" applyAlignment="1" applyProtection="1">
      <alignment vertical="center"/>
    </xf>
    <xf numFmtId="0" fontId="40" fillId="2" borderId="26" xfId="0" applyFont="1" applyFill="1" applyBorder="1" applyAlignment="1" applyProtection="1">
      <alignment horizontal="centerContinuous" vertical="center"/>
    </xf>
    <xf numFmtId="0" fontId="40" fillId="2" borderId="0" xfId="0" applyFont="1" applyFill="1" applyBorder="1" applyAlignment="1" applyProtection="1">
      <alignment horizontal="centerContinuous" vertical="center"/>
    </xf>
    <xf numFmtId="0" fontId="40" fillId="2" borderId="0" xfId="0" applyFont="1" applyFill="1" applyBorder="1" applyAlignment="1" applyProtection="1">
      <alignment horizontal="left" vertical="center"/>
    </xf>
    <xf numFmtId="0" fontId="40" fillId="2" borderId="18" xfId="0" applyFont="1" applyFill="1" applyBorder="1" applyAlignment="1" applyProtection="1">
      <alignment horizontal="centerContinuous" vertical="center"/>
    </xf>
    <xf numFmtId="0" fontId="40" fillId="0" borderId="0" xfId="0" applyFont="1" applyBorder="1" applyAlignment="1" applyProtection="1">
      <alignment horizontal="center" vertical="center"/>
    </xf>
    <xf numFmtId="0" fontId="29" fillId="2" borderId="11" xfId="0" applyFont="1" applyFill="1" applyBorder="1" applyAlignment="1" applyProtection="1">
      <alignment horizontal="centerContinuous" vertical="center"/>
    </xf>
    <xf numFmtId="0" fontId="29" fillId="0" borderId="0" xfId="0" applyFont="1" applyBorder="1" applyAlignment="1" applyProtection="1">
      <alignment horizontal="center" vertical="center"/>
    </xf>
    <xf numFmtId="0" fontId="0" fillId="14" borderId="12" xfId="0" applyFont="1" applyFill="1" applyBorder="1" applyAlignment="1" applyProtection="1">
      <alignment horizontal="left" vertical="center"/>
    </xf>
    <xf numFmtId="0" fontId="0" fillId="0" borderId="0" xfId="0" applyFont="1" applyBorder="1" applyAlignment="1" applyProtection="1">
      <alignment vertical="center"/>
    </xf>
    <xf numFmtId="0" fontId="0" fillId="3" borderId="47" xfId="0" applyFont="1" applyFill="1" applyBorder="1" applyAlignment="1">
      <alignment vertical="center"/>
    </xf>
    <xf numFmtId="0" fontId="46" fillId="17" borderId="0" xfId="0" applyFont="1" applyFill="1" applyBorder="1" applyAlignment="1" applyProtection="1">
      <alignment horizontal="left" vertical="center" indent="1"/>
    </xf>
    <xf numFmtId="0" fontId="46" fillId="3" borderId="0" xfId="0" applyFont="1" applyFill="1" applyBorder="1" applyAlignment="1">
      <alignment vertical="center"/>
    </xf>
    <xf numFmtId="0" fontId="51" fillId="3" borderId="0" xfId="0" applyFont="1" applyFill="1" applyBorder="1" applyAlignment="1" applyProtection="1">
      <alignment horizontal="left" vertical="center"/>
    </xf>
    <xf numFmtId="0" fontId="10" fillId="3" borderId="0" xfId="0" applyFont="1" applyFill="1" applyBorder="1" applyAlignment="1" applyProtection="1">
      <alignment horizontal="left" vertical="center"/>
    </xf>
    <xf numFmtId="3" fontId="5" fillId="14" borderId="0" xfId="0" applyNumberFormat="1" applyFont="1" applyFill="1" applyBorder="1" applyAlignment="1" applyProtection="1">
      <alignment horizontal="left" vertical="center"/>
      <protection locked="0"/>
    </xf>
    <xf numFmtId="0" fontId="19" fillId="3" borderId="0" xfId="5" applyFill="1" applyBorder="1" applyAlignment="1">
      <alignment vertical="center" wrapText="1"/>
    </xf>
    <xf numFmtId="0" fontId="35" fillId="2" borderId="0" xfId="0" applyFont="1" applyFill="1" applyBorder="1" applyAlignment="1">
      <alignment horizontal="centerContinuous" vertical="center"/>
    </xf>
    <xf numFmtId="0" fontId="35" fillId="2" borderId="18" xfId="0" applyFont="1" applyFill="1" applyBorder="1" applyAlignment="1">
      <alignment horizontal="centerContinuous" vertical="center"/>
    </xf>
    <xf numFmtId="0" fontId="0" fillId="3" borderId="12" xfId="0" applyFont="1" applyFill="1" applyBorder="1" applyAlignment="1" applyProtection="1">
      <alignment horizontal="left" vertical="center"/>
    </xf>
    <xf numFmtId="0" fontId="0" fillId="3" borderId="29" xfId="0" applyFont="1" applyFill="1" applyBorder="1" applyAlignment="1" applyProtection="1">
      <alignment horizontal="left" vertical="center"/>
    </xf>
    <xf numFmtId="0" fontId="57" fillId="3" borderId="0" xfId="0" applyFont="1" applyFill="1" applyBorder="1" applyAlignment="1" applyProtection="1">
      <alignment vertical="center"/>
    </xf>
    <xf numFmtId="0" fontId="50" fillId="3" borderId="0" xfId="0" applyFont="1" applyFill="1" applyBorder="1" applyAlignment="1" applyProtection="1">
      <alignment vertical="center"/>
    </xf>
    <xf numFmtId="0" fontId="2" fillId="3" borderId="0" xfId="0" applyFont="1" applyFill="1" applyBorder="1" applyAlignment="1" applyProtection="1">
      <alignment vertical="center"/>
    </xf>
    <xf numFmtId="0" fontId="49" fillId="3" borderId="0" xfId="0" applyFont="1" applyFill="1" applyBorder="1" applyAlignment="1" applyProtection="1">
      <alignment vertical="center"/>
    </xf>
    <xf numFmtId="0" fontId="0" fillId="3" borderId="0" xfId="0" applyFont="1" applyFill="1" applyBorder="1" applyAlignment="1" applyProtection="1">
      <alignment vertical="center" wrapText="1"/>
    </xf>
    <xf numFmtId="0" fontId="5" fillId="5" borderId="6" xfId="0" applyFont="1" applyFill="1" applyBorder="1" applyAlignment="1" applyProtection="1">
      <alignment vertical="center"/>
      <protection locked="0"/>
    </xf>
    <xf numFmtId="0" fontId="5" fillId="5" borderId="6" xfId="0" applyFont="1" applyFill="1" applyBorder="1" applyAlignment="1" applyProtection="1">
      <alignment horizontal="center" vertical="center"/>
      <protection locked="0"/>
    </xf>
    <xf numFmtId="10" fontId="2" fillId="29" borderId="6" xfId="4" applyNumberFormat="1" applyFont="1" applyFill="1" applyBorder="1" applyAlignment="1" applyProtection="1">
      <alignment horizontal="center" vertical="center"/>
      <protection locked="0"/>
    </xf>
    <xf numFmtId="10" fontId="5" fillId="5" borderId="6" xfId="4" applyNumberFormat="1" applyFont="1" applyFill="1" applyBorder="1" applyAlignment="1" applyProtection="1">
      <alignment horizontal="center" vertical="center"/>
      <protection locked="0"/>
    </xf>
    <xf numFmtId="0" fontId="10" fillId="14" borderId="0" xfId="0" applyFont="1" applyFill="1" applyBorder="1" applyAlignment="1">
      <alignment vertical="center" wrapText="1"/>
    </xf>
    <xf numFmtId="0" fontId="13" fillId="3" borderId="0" xfId="0" applyFont="1" applyFill="1" applyBorder="1" applyAlignment="1" applyProtection="1">
      <alignment vertical="center"/>
    </xf>
    <xf numFmtId="3" fontId="5" fillId="3" borderId="0" xfId="0" applyNumberFormat="1" applyFont="1" applyFill="1" applyBorder="1" applyAlignment="1" applyProtection="1">
      <alignment horizontal="center" vertical="center" wrapText="1"/>
    </xf>
    <xf numFmtId="0" fontId="10" fillId="14" borderId="8" xfId="0" applyFont="1" applyFill="1" applyBorder="1" applyAlignment="1">
      <alignment horizontal="left" vertical="center"/>
    </xf>
    <xf numFmtId="0" fontId="5" fillId="14" borderId="8" xfId="0" applyFont="1" applyFill="1" applyBorder="1" applyAlignment="1" applyProtection="1">
      <alignment vertical="center"/>
    </xf>
    <xf numFmtId="0" fontId="10" fillId="14" borderId="18" xfId="0" applyFont="1" applyFill="1" applyBorder="1" applyAlignment="1">
      <alignment vertical="center" wrapText="1"/>
    </xf>
    <xf numFmtId="0" fontId="5" fillId="14" borderId="18" xfId="0" applyFont="1" applyFill="1" applyBorder="1" applyAlignment="1">
      <alignment vertical="center"/>
    </xf>
    <xf numFmtId="0" fontId="10" fillId="14" borderId="8" xfId="0" applyFont="1" applyFill="1" applyBorder="1" applyAlignment="1" applyProtection="1">
      <alignment vertical="center"/>
    </xf>
    <xf numFmtId="0" fontId="5" fillId="3" borderId="0" xfId="0" applyFont="1" applyFill="1" applyBorder="1" applyAlignment="1" applyProtection="1">
      <alignment horizontal="right" vertical="center" indent="2"/>
    </xf>
    <xf numFmtId="164" fontId="22" fillId="4" borderId="0" xfId="1" applyFont="1" applyFill="1" applyBorder="1" applyAlignment="1" applyProtection="1">
      <alignment horizontal="left" vertical="center" wrapText="1" indent="2"/>
    </xf>
    <xf numFmtId="164" fontId="22" fillId="4" borderId="0" xfId="1" applyFont="1" applyFill="1" applyBorder="1" applyAlignment="1" applyProtection="1">
      <alignment horizontal="left" vertical="center" indent="2"/>
    </xf>
    <xf numFmtId="164" fontId="22" fillId="4" borderId="0" xfId="1" applyFont="1" applyFill="1" applyBorder="1" applyAlignment="1" applyProtection="1">
      <alignment horizontal="right" vertical="center" indent="2"/>
    </xf>
    <xf numFmtId="164" fontId="5" fillId="7" borderId="0" xfId="1" applyFont="1" applyFill="1" applyBorder="1" applyAlignment="1" applyProtection="1">
      <alignment horizontal="right" vertical="center" indent="4"/>
    </xf>
    <xf numFmtId="0" fontId="5" fillId="3" borderId="0" xfId="0" applyFont="1" applyFill="1" applyAlignment="1" applyProtection="1">
      <alignment horizontal="right" vertical="center" indent="4"/>
    </xf>
    <xf numFmtId="0" fontId="18" fillId="3" borderId="0" xfId="0" applyFont="1" applyFill="1" applyAlignment="1" applyProtection="1">
      <alignment horizontal="right" vertical="center" indent="4"/>
    </xf>
    <xf numFmtId="0" fontId="5" fillId="3" borderId="0" xfId="0" applyFont="1" applyFill="1" applyBorder="1" applyAlignment="1" applyProtection="1">
      <alignment horizontal="right" vertical="center" indent="4"/>
    </xf>
    <xf numFmtId="0" fontId="52" fillId="3" borderId="0" xfId="0" applyFont="1" applyFill="1" applyBorder="1" applyAlignment="1" applyProtection="1">
      <alignment vertical="center" wrapText="1"/>
    </xf>
    <xf numFmtId="0" fontId="10" fillId="14" borderId="18" xfId="0" applyFont="1" applyFill="1" applyBorder="1" applyAlignment="1">
      <alignment horizontal="left" vertical="center" indent="1"/>
    </xf>
    <xf numFmtId="0" fontId="7" fillId="3" borderId="18" xfId="0" applyFont="1" applyFill="1" applyBorder="1" applyAlignment="1">
      <alignment horizontal="right" vertical="center" indent="3"/>
    </xf>
    <xf numFmtId="0" fontId="0" fillId="14" borderId="8" xfId="0" applyFont="1" applyFill="1" applyBorder="1" applyAlignment="1">
      <alignment vertical="center"/>
    </xf>
    <xf numFmtId="0" fontId="10" fillId="14" borderId="8" xfId="0" applyFont="1" applyFill="1" applyBorder="1" applyAlignment="1">
      <alignment horizontal="left" vertical="top" indent="1"/>
    </xf>
    <xf numFmtId="0" fontId="10" fillId="14" borderId="0" xfId="0" applyFont="1" applyFill="1" applyBorder="1" applyAlignment="1">
      <alignment horizontal="left" vertical="center" wrapText="1" indent="1"/>
    </xf>
    <xf numFmtId="14" fontId="5" fillId="0" borderId="6" xfId="0" applyNumberFormat="1" applyFont="1" applyBorder="1" applyAlignment="1" applyProtection="1">
      <alignment horizontal="center" vertical="center"/>
      <protection locked="0"/>
    </xf>
    <xf numFmtId="14" fontId="5" fillId="5" borderId="6" xfId="0" applyNumberFormat="1" applyFont="1" applyFill="1" applyBorder="1" applyAlignment="1" applyProtection="1">
      <alignment horizontal="center" vertical="center" wrapText="1"/>
      <protection locked="0"/>
    </xf>
    <xf numFmtId="0" fontId="10" fillId="14" borderId="0" xfId="0" applyFont="1" applyFill="1" applyBorder="1" applyAlignment="1">
      <alignment horizontal="left" vertical="center"/>
    </xf>
    <xf numFmtId="0" fontId="10" fillId="14" borderId="0" xfId="0" applyFont="1" applyFill="1" applyBorder="1" applyAlignment="1">
      <alignment vertical="center" wrapText="1"/>
    </xf>
    <xf numFmtId="0" fontId="5" fillId="5" borderId="6" xfId="0" applyFont="1" applyFill="1" applyBorder="1" applyAlignment="1" applyProtection="1">
      <alignment horizontal="center" vertical="center" wrapText="1"/>
      <protection locked="0"/>
    </xf>
    <xf numFmtId="3" fontId="18" fillId="16" borderId="46" xfId="0" applyNumberFormat="1" applyFont="1" applyFill="1" applyBorder="1" applyAlignment="1" applyProtection="1">
      <alignment horizontal="center" vertical="center"/>
    </xf>
    <xf numFmtId="9" fontId="5" fillId="10" borderId="45" xfId="4" applyFont="1" applyFill="1" applyBorder="1" applyAlignment="1" applyProtection="1">
      <alignment horizontal="center" vertical="center"/>
    </xf>
    <xf numFmtId="3" fontId="5" fillId="5" borderId="79" xfId="0" applyNumberFormat="1" applyFont="1" applyFill="1" applyBorder="1" applyAlignment="1" applyProtection="1">
      <alignment horizontal="center" vertical="center"/>
      <protection locked="0"/>
    </xf>
    <xf numFmtId="3" fontId="18" fillId="10" borderId="46" xfId="0" applyNumberFormat="1" applyFont="1" applyFill="1" applyBorder="1" applyAlignment="1" applyProtection="1">
      <alignment horizontal="center" vertical="center"/>
    </xf>
    <xf numFmtId="181" fontId="5" fillId="5" borderId="6" xfId="0" applyNumberFormat="1" applyFont="1" applyFill="1" applyBorder="1" applyAlignment="1" applyProtection="1">
      <alignment horizontal="center" vertical="center"/>
      <protection locked="0"/>
    </xf>
    <xf numFmtId="0" fontId="0" fillId="3" borderId="0" xfId="0" applyFont="1" applyFill="1" applyBorder="1" applyAlignment="1">
      <alignment horizontal="right" vertical="center"/>
    </xf>
    <xf numFmtId="0" fontId="0" fillId="14" borderId="0" xfId="0" applyFill="1" applyBorder="1" applyAlignment="1">
      <alignment vertical="center"/>
    </xf>
    <xf numFmtId="0" fontId="10" fillId="14" borderId="18" xfId="0" applyFont="1" applyFill="1" applyBorder="1" applyAlignment="1">
      <alignment horizontal="left" vertical="center" wrapText="1" indent="1"/>
    </xf>
    <xf numFmtId="0" fontId="0" fillId="5" borderId="15"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29" borderId="6" xfId="0" applyFont="1" applyFill="1" applyBorder="1" applyAlignment="1" applyProtection="1">
      <alignment horizontal="center" vertical="center"/>
    </xf>
    <xf numFmtId="0" fontId="10" fillId="14" borderId="8" xfId="0" applyFont="1" applyFill="1" applyBorder="1" applyAlignment="1" applyProtection="1"/>
    <xf numFmtId="0" fontId="10" fillId="14" borderId="8" xfId="0" applyFont="1" applyFill="1" applyBorder="1" applyAlignment="1" applyProtection="1">
      <alignment vertical="top"/>
    </xf>
    <xf numFmtId="0" fontId="0" fillId="3" borderId="0" xfId="0" applyFont="1" applyFill="1" applyBorder="1" applyAlignment="1">
      <alignment horizontal="right" vertical="center"/>
    </xf>
    <xf numFmtId="0" fontId="0" fillId="28" borderId="0" xfId="0" applyFont="1" applyFill="1" applyBorder="1" applyAlignment="1">
      <alignment horizontal="left" vertical="top" wrapText="1"/>
    </xf>
    <xf numFmtId="0" fontId="0" fillId="3" borderId="0" xfId="0" applyFont="1" applyFill="1" applyBorder="1" applyAlignment="1" applyProtection="1">
      <alignment horizontal="left" vertical="center" wrapText="1"/>
    </xf>
    <xf numFmtId="0" fontId="5" fillId="3" borderId="0" xfId="0" applyFont="1" applyFill="1" applyBorder="1" applyAlignment="1">
      <alignment vertical="center" wrapText="1"/>
    </xf>
    <xf numFmtId="0" fontId="5" fillId="3" borderId="0" xfId="0" applyFont="1" applyFill="1" applyBorder="1" applyAlignment="1">
      <alignment horizontal="left" vertical="center" wrapText="1"/>
    </xf>
    <xf numFmtId="0" fontId="10" fillId="14" borderId="0" xfId="0" applyFont="1" applyFill="1" applyBorder="1" applyAlignment="1">
      <alignment vertical="center" wrapText="1"/>
    </xf>
    <xf numFmtId="0" fontId="5" fillId="17" borderId="0" xfId="0" applyFont="1" applyFill="1" applyBorder="1" applyAlignment="1" applyProtection="1">
      <alignment vertical="center" wrapText="1"/>
    </xf>
    <xf numFmtId="0" fontId="5" fillId="3" borderId="0" xfId="0" applyFont="1" applyFill="1" applyBorder="1" applyAlignment="1" applyProtection="1">
      <alignment vertical="center" wrapText="1"/>
    </xf>
    <xf numFmtId="0" fontId="5" fillId="5" borderId="6" xfId="0" applyFont="1" applyFill="1" applyBorder="1" applyAlignment="1" applyProtection="1">
      <alignment horizontal="center" vertical="center" wrapText="1"/>
      <protection locked="0"/>
    </xf>
    <xf numFmtId="0" fontId="12" fillId="10" borderId="6" xfId="0" applyFont="1" applyFill="1" applyBorder="1" applyAlignment="1">
      <alignment horizontal="center" vertical="center" wrapText="1"/>
    </xf>
    <xf numFmtId="0" fontId="0" fillId="5" borderId="6" xfId="0" applyFont="1" applyFill="1" applyBorder="1" applyAlignment="1" applyProtection="1">
      <alignment horizontal="left" vertical="center" wrapText="1"/>
      <protection locked="0"/>
    </xf>
    <xf numFmtId="0" fontId="10" fillId="0" borderId="42" xfId="0" applyFont="1" applyFill="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5" fillId="3" borderId="0" xfId="0" applyFont="1" applyFill="1" applyBorder="1" applyAlignment="1">
      <alignment vertical="top" wrapText="1"/>
    </xf>
    <xf numFmtId="0" fontId="0" fillId="5" borderId="0" xfId="0" applyFont="1" applyFill="1" applyBorder="1" applyAlignment="1">
      <alignment vertical="center"/>
    </xf>
    <xf numFmtId="0" fontId="5" fillId="3" borderId="0" xfId="0" applyNumberFormat="1" applyFont="1" applyFill="1" applyBorder="1" applyAlignment="1">
      <alignment vertical="center" wrapText="1"/>
    </xf>
    <xf numFmtId="0" fontId="0" fillId="3" borderId="0" xfId="0" applyNumberFormat="1" applyFont="1" applyFill="1" applyBorder="1" applyAlignment="1">
      <alignment vertical="center"/>
    </xf>
    <xf numFmtId="0" fontId="0" fillId="3" borderId="0" xfId="0" applyNumberFormat="1" applyFont="1" applyFill="1" applyBorder="1" applyAlignment="1">
      <alignment horizontal="center" vertical="center"/>
    </xf>
    <xf numFmtId="0" fontId="5" fillId="3" borderId="0" xfId="0" applyFont="1" applyFill="1" applyBorder="1" applyAlignment="1">
      <alignment horizontal="right" vertical="center" wrapText="1" indent="2"/>
    </xf>
    <xf numFmtId="0" fontId="44" fillId="5" borderId="0" xfId="0" applyFont="1" applyFill="1" applyAlignment="1">
      <alignment vertical="center"/>
    </xf>
    <xf numFmtId="0" fontId="29" fillId="5" borderId="0" xfId="0" applyFont="1" applyFill="1" applyBorder="1" applyAlignment="1">
      <alignment horizontal="center" vertical="center"/>
    </xf>
    <xf numFmtId="0" fontId="0" fillId="5" borderId="0" xfId="0" applyFont="1" applyFill="1" applyBorder="1" applyAlignment="1">
      <alignment horizontal="left" vertical="center"/>
    </xf>
    <xf numFmtId="0" fontId="0" fillId="5" borderId="0" xfId="0" applyFont="1" applyFill="1" applyAlignment="1">
      <alignment vertical="center"/>
    </xf>
    <xf numFmtId="0" fontId="45" fillId="5" borderId="0" xfId="0" applyFont="1" applyFill="1" applyAlignment="1">
      <alignment vertical="center"/>
    </xf>
    <xf numFmtId="0" fontId="0" fillId="3" borderId="1" xfId="0" applyFont="1" applyFill="1" applyBorder="1" applyAlignment="1">
      <alignment vertical="center"/>
    </xf>
    <xf numFmtId="0" fontId="0" fillId="3" borderId="13" xfId="0" applyFont="1" applyFill="1" applyBorder="1" applyAlignment="1">
      <alignment vertical="center"/>
    </xf>
    <xf numFmtId="0" fontId="0" fillId="3" borderId="54" xfId="0" applyFont="1" applyFill="1" applyBorder="1" applyAlignment="1">
      <alignment vertical="center"/>
    </xf>
    <xf numFmtId="0" fontId="23" fillId="14" borderId="26" xfId="0" applyFont="1" applyFill="1" applyBorder="1" applyAlignment="1" applyProtection="1">
      <alignment vertical="center"/>
    </xf>
    <xf numFmtId="0" fontId="5" fillId="5" borderId="17" xfId="0" applyFont="1" applyFill="1" applyBorder="1" applyAlignment="1" applyProtection="1">
      <alignment horizontal="center" vertical="center" wrapText="1"/>
      <protection locked="0"/>
    </xf>
    <xf numFmtId="0" fontId="25" fillId="14" borderId="27" xfId="0" applyFont="1" applyFill="1" applyBorder="1" applyAlignment="1" applyProtection="1">
      <alignment horizontal="left" vertical="center" indent="4"/>
    </xf>
    <xf numFmtId="0" fontId="18" fillId="3" borderId="59" xfId="0" applyFont="1" applyFill="1" applyBorder="1" applyAlignment="1">
      <alignment vertical="center"/>
    </xf>
    <xf numFmtId="0" fontId="5" fillId="3" borderId="26" xfId="0" applyFont="1" applyFill="1" applyBorder="1" applyAlignment="1">
      <alignment horizontal="left" vertical="center"/>
    </xf>
    <xf numFmtId="0" fontId="5" fillId="3" borderId="70" xfId="0" applyFont="1" applyFill="1" applyBorder="1" applyAlignment="1">
      <alignment horizontal="left" vertical="center"/>
    </xf>
    <xf numFmtId="0" fontId="5" fillId="3" borderId="59" xfId="0" applyFont="1" applyFill="1" applyBorder="1" applyAlignment="1">
      <alignment vertical="center"/>
    </xf>
    <xf numFmtId="0" fontId="5" fillId="3" borderId="70" xfId="0" applyFont="1" applyFill="1" applyBorder="1" applyAlignment="1">
      <alignment vertical="center"/>
    </xf>
    <xf numFmtId="0" fontId="5" fillId="3" borderId="33" xfId="0" applyFont="1" applyFill="1" applyBorder="1" applyAlignment="1">
      <alignment vertical="center"/>
    </xf>
    <xf numFmtId="0" fontId="18" fillId="3" borderId="26" xfId="0" applyFont="1" applyFill="1" applyBorder="1" applyAlignment="1">
      <alignment horizontal="left" vertical="center" indent="1"/>
    </xf>
    <xf numFmtId="0" fontId="5" fillId="3" borderId="26" xfId="0" applyFont="1" applyFill="1" applyBorder="1" applyAlignment="1">
      <alignment horizontal="left" vertical="center" indent="1"/>
    </xf>
    <xf numFmtId="0" fontId="0" fillId="3" borderId="26" xfId="0" applyFont="1" applyFill="1" applyBorder="1" applyAlignment="1">
      <alignment horizontal="left" vertical="center"/>
    </xf>
    <xf numFmtId="0" fontId="15" fillId="2" borderId="33" xfId="0" applyFont="1" applyFill="1" applyBorder="1" applyAlignment="1" applyProtection="1">
      <alignment vertical="center"/>
    </xf>
    <xf numFmtId="0" fontId="10" fillId="14" borderId="26" xfId="0" applyFont="1" applyFill="1" applyBorder="1" applyAlignment="1" applyProtection="1">
      <alignment horizontal="left" vertical="center"/>
    </xf>
    <xf numFmtId="0" fontId="5" fillId="17" borderId="26" xfId="0" applyFont="1" applyFill="1" applyBorder="1" applyAlignment="1" applyProtection="1">
      <alignment horizontal="left" vertical="center"/>
    </xf>
    <xf numFmtId="0" fontId="5" fillId="17" borderId="26" xfId="0" applyFont="1" applyFill="1" applyBorder="1" applyAlignment="1" applyProtection="1">
      <alignment vertical="center"/>
    </xf>
    <xf numFmtId="0" fontId="5" fillId="17" borderId="26" xfId="0" applyFont="1" applyFill="1" applyBorder="1" applyAlignment="1" applyProtection="1">
      <alignment horizontal="center" vertical="center" wrapText="1"/>
    </xf>
    <xf numFmtId="0" fontId="5" fillId="17" borderId="80" xfId="0" applyFont="1" applyFill="1" applyBorder="1" applyAlignment="1" applyProtection="1">
      <alignment vertical="center"/>
    </xf>
    <xf numFmtId="0" fontId="5" fillId="3" borderId="26" xfId="0" applyFont="1" applyFill="1" applyBorder="1" applyAlignment="1" applyProtection="1">
      <alignment vertical="center"/>
    </xf>
    <xf numFmtId="0" fontId="5" fillId="14" borderId="26" xfId="0" applyFont="1" applyFill="1" applyBorder="1" applyAlignment="1" applyProtection="1">
      <alignment vertical="center"/>
    </xf>
    <xf numFmtId="0" fontId="64" fillId="14" borderId="26" xfId="0" applyFont="1" applyFill="1" applyBorder="1" applyAlignment="1" applyProtection="1">
      <alignment vertical="center"/>
    </xf>
    <xf numFmtId="0" fontId="10" fillId="14" borderId="26" xfId="0" applyFont="1" applyFill="1" applyBorder="1" applyAlignment="1" applyProtection="1">
      <alignment horizontal="left" vertical="center" indent="1"/>
    </xf>
    <xf numFmtId="0" fontId="5" fillId="14" borderId="27" xfId="0" applyFont="1" applyFill="1" applyBorder="1" applyAlignment="1" applyProtection="1">
      <alignment vertical="center"/>
    </xf>
    <xf numFmtId="0" fontId="60" fillId="3" borderId="26" xfId="0" applyFont="1" applyFill="1" applyBorder="1" applyAlignment="1" applyProtection="1">
      <alignment vertical="center" wrapText="1"/>
    </xf>
    <xf numFmtId="0" fontId="5" fillId="17" borderId="0" xfId="0" applyFont="1" applyFill="1" applyBorder="1" applyAlignment="1" applyProtection="1">
      <alignment horizontal="left" vertical="center" wrapText="1"/>
    </xf>
    <xf numFmtId="0" fontId="0" fillId="3" borderId="0" xfId="0" applyFont="1" applyFill="1" applyBorder="1" applyAlignment="1" applyProtection="1">
      <alignment vertical="center" wrapText="1"/>
      <protection locked="0"/>
    </xf>
    <xf numFmtId="0" fontId="10" fillId="14" borderId="0" xfId="0" applyFont="1" applyFill="1" applyBorder="1" applyAlignment="1">
      <alignment horizontal="left" vertical="center" wrapText="1" indent="1"/>
    </xf>
    <xf numFmtId="0" fontId="5" fillId="3" borderId="26" xfId="0" applyFont="1" applyFill="1" applyBorder="1" applyAlignment="1" applyProtection="1">
      <alignment horizontal="center" vertical="center" wrapText="1"/>
    </xf>
    <xf numFmtId="0" fontId="5" fillId="17" borderId="26" xfId="0" applyFont="1" applyFill="1" applyBorder="1" applyAlignment="1" applyProtection="1">
      <alignment horizontal="left" vertical="center" wrapText="1"/>
    </xf>
    <xf numFmtId="0" fontId="5" fillId="3" borderId="26"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10" fillId="14" borderId="0" xfId="0" applyFont="1" applyFill="1" applyBorder="1" applyAlignment="1">
      <alignment horizontal="left" vertical="center"/>
    </xf>
    <xf numFmtId="0" fontId="10" fillId="14" borderId="0" xfId="0" applyFont="1" applyFill="1" applyBorder="1" applyAlignment="1">
      <alignment vertical="center" wrapText="1"/>
    </xf>
    <xf numFmtId="0" fontId="5" fillId="17" borderId="0" xfId="0" applyFont="1" applyFill="1" applyBorder="1" applyAlignment="1" applyProtection="1">
      <alignment vertical="center" wrapText="1"/>
    </xf>
    <xf numFmtId="0" fontId="5" fillId="3" borderId="0" xfId="0" applyFont="1" applyFill="1" applyBorder="1" applyAlignment="1" applyProtection="1">
      <alignment vertical="center" wrapText="1"/>
    </xf>
    <xf numFmtId="0" fontId="5" fillId="5" borderId="6"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protection locked="0"/>
    </xf>
    <xf numFmtId="0" fontId="10" fillId="3" borderId="0" xfId="0" applyFont="1" applyFill="1" applyBorder="1" applyAlignment="1" applyProtection="1">
      <alignment vertical="center" wrapText="1"/>
      <protection locked="0"/>
    </xf>
    <xf numFmtId="0" fontId="62" fillId="3" borderId="26" xfId="0" applyFont="1" applyFill="1" applyBorder="1" applyAlignment="1">
      <alignment horizontal="center" vertical="center"/>
    </xf>
    <xf numFmtId="0" fontId="66" fillId="0" borderId="6" xfId="0" applyFont="1" applyBorder="1" applyAlignment="1">
      <alignment horizontal="center" vertical="center"/>
    </xf>
    <xf numFmtId="10" fontId="5" fillId="5" borderId="6" xfId="0" applyNumberFormat="1" applyFont="1" applyFill="1" applyBorder="1" applyAlignment="1" applyProtection="1">
      <alignment horizontal="center" vertical="center"/>
      <protection locked="0"/>
    </xf>
    <xf numFmtId="177" fontId="5" fillId="5" borderId="6" xfId="0" applyNumberFormat="1" applyFont="1" applyFill="1" applyBorder="1" applyAlignment="1" applyProtection="1">
      <alignment horizontal="center" vertical="center"/>
      <protection locked="0"/>
    </xf>
    <xf numFmtId="178" fontId="5" fillId="5" borderId="46" xfId="0" applyNumberFormat="1" applyFont="1" applyFill="1" applyBorder="1" applyAlignment="1" applyProtection="1">
      <alignment horizontal="center" vertical="center"/>
      <protection locked="0"/>
    </xf>
    <xf numFmtId="0" fontId="0" fillId="3" borderId="0" xfId="0" applyFont="1" applyFill="1" applyBorder="1" applyAlignment="1">
      <alignment vertical="center" wrapText="1"/>
    </xf>
    <xf numFmtId="0" fontId="0" fillId="3" borderId="26" xfId="0" applyFill="1" applyBorder="1" applyAlignment="1">
      <alignment vertical="center"/>
    </xf>
    <xf numFmtId="0" fontId="0" fillId="3" borderId="18" xfId="0" applyFill="1" applyBorder="1" applyAlignment="1">
      <alignment vertical="center"/>
    </xf>
    <xf numFmtId="0" fontId="0" fillId="0" borderId="0" xfId="0" applyAlignment="1">
      <alignment horizontal="left"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0" fillId="3" borderId="0" xfId="0" applyFill="1" applyAlignment="1">
      <alignment vertical="center"/>
    </xf>
    <xf numFmtId="0" fontId="15" fillId="2" borderId="1" xfId="0" applyFont="1" applyFill="1" applyBorder="1" applyAlignment="1">
      <alignment vertical="center"/>
    </xf>
    <xf numFmtId="0" fontId="15" fillId="2" borderId="13" xfId="0" applyFont="1" applyFill="1" applyBorder="1" applyAlignment="1">
      <alignment vertical="center"/>
    </xf>
    <xf numFmtId="0" fontId="18" fillId="2" borderId="13" xfId="0" applyFont="1" applyFill="1" applyBorder="1" applyAlignment="1">
      <alignment vertical="center"/>
    </xf>
    <xf numFmtId="0" fontId="18" fillId="2" borderId="54" xfId="0" applyFont="1" applyFill="1" applyBorder="1" applyAlignment="1">
      <alignment vertical="center"/>
    </xf>
    <xf numFmtId="0" fontId="8" fillId="3" borderId="0" xfId="0" applyFont="1" applyFill="1" applyAlignment="1">
      <alignment horizontal="right" vertical="center"/>
    </xf>
    <xf numFmtId="0" fontId="22" fillId="10" borderId="18" xfId="0" applyFont="1" applyFill="1" applyBorder="1" applyAlignment="1">
      <alignment horizontal="right" vertical="center" wrapText="1"/>
    </xf>
    <xf numFmtId="0" fontId="41" fillId="14" borderId="26" xfId="0" applyFont="1" applyFill="1" applyBorder="1" applyAlignment="1" applyProtection="1">
      <alignment vertical="center"/>
    </xf>
    <xf numFmtId="168" fontId="0" fillId="18" borderId="20" xfId="4" applyNumberFormat="1" applyFont="1" applyFill="1" applyBorder="1" applyAlignment="1" applyProtection="1">
      <alignment vertical="center"/>
    </xf>
    <xf numFmtId="0" fontId="12" fillId="3" borderId="0" xfId="0" applyFont="1" applyFill="1" applyBorder="1" applyAlignment="1">
      <alignment horizontal="center" vertical="center" wrapText="1"/>
    </xf>
    <xf numFmtId="9" fontId="68" fillId="3" borderId="0" xfId="0" applyNumberFormat="1" applyFont="1" applyFill="1" applyBorder="1" applyAlignment="1">
      <alignment horizontal="center" vertical="center" wrapText="1"/>
    </xf>
    <xf numFmtId="0" fontId="68" fillId="18" borderId="39" xfId="0" applyFont="1" applyFill="1" applyBorder="1" applyAlignment="1">
      <alignment horizontal="center" vertical="center"/>
    </xf>
    <xf numFmtId="0" fontId="68" fillId="10" borderId="23" xfId="0" applyFont="1" applyFill="1" applyBorder="1" applyAlignment="1">
      <alignment horizontal="center" vertical="center"/>
    </xf>
    <xf numFmtId="168" fontId="0" fillId="5" borderId="24" xfId="0" applyNumberFormat="1" applyFont="1" applyFill="1" applyBorder="1" applyAlignment="1" applyProtection="1">
      <alignment vertical="center"/>
      <protection locked="0"/>
    </xf>
    <xf numFmtId="3" fontId="0" fillId="5" borderId="17" xfId="0" applyNumberFormat="1" applyFont="1" applyFill="1" applyBorder="1" applyAlignment="1" applyProtection="1">
      <alignment horizontal="right" vertical="center"/>
      <protection locked="0"/>
    </xf>
    <xf numFmtId="3" fontId="0" fillId="5" borderId="22" xfId="0" applyNumberFormat="1" applyFont="1" applyFill="1" applyBorder="1" applyAlignment="1" applyProtection="1">
      <alignment horizontal="right" vertical="center"/>
      <protection locked="0"/>
    </xf>
    <xf numFmtId="3" fontId="0" fillId="5" borderId="68" xfId="0" applyNumberFormat="1" applyFont="1" applyFill="1" applyBorder="1" applyAlignment="1" applyProtection="1">
      <alignment horizontal="right" vertical="center"/>
      <protection locked="0"/>
    </xf>
    <xf numFmtId="3" fontId="0" fillId="5" borderId="69" xfId="0" applyNumberFormat="1" applyFont="1" applyFill="1" applyBorder="1" applyAlignment="1" applyProtection="1">
      <alignment horizontal="right" vertical="center"/>
      <protection locked="0"/>
    </xf>
    <xf numFmtId="0" fontId="67" fillId="3" borderId="0" xfId="0" applyFont="1" applyFill="1" applyAlignment="1">
      <alignment horizontal="right" vertical="center"/>
    </xf>
    <xf numFmtId="10" fontId="7" fillId="3" borderId="0" xfId="4" applyNumberFormat="1" applyFont="1" applyFill="1" applyBorder="1" applyAlignment="1" applyProtection="1">
      <alignment horizontal="right" vertical="center"/>
    </xf>
    <xf numFmtId="0" fontId="7" fillId="3" borderId="0" xfId="0" applyFont="1" applyFill="1" applyAlignment="1">
      <alignment horizontal="right" vertical="center"/>
    </xf>
    <xf numFmtId="168" fontId="0" fillId="9" borderId="49" xfId="0" applyNumberFormat="1" applyFont="1" applyFill="1" applyBorder="1" applyAlignment="1">
      <alignment vertical="center"/>
    </xf>
    <xf numFmtId="0" fontId="10" fillId="5" borderId="25" xfId="0" applyFont="1" applyFill="1" applyBorder="1" applyAlignment="1">
      <alignment vertical="center"/>
    </xf>
    <xf numFmtId="0" fontId="0" fillId="5" borderId="35" xfId="0" applyFont="1" applyFill="1" applyBorder="1" applyAlignment="1" applyProtection="1">
      <alignment horizontal="center" vertical="center"/>
      <protection locked="0"/>
    </xf>
    <xf numFmtId="0" fontId="0" fillId="5" borderId="31" xfId="0" applyFont="1" applyFill="1" applyBorder="1" applyAlignment="1" applyProtection="1">
      <alignment horizontal="center" vertical="center"/>
      <protection locked="0"/>
    </xf>
    <xf numFmtId="182" fontId="46" fillId="3" borderId="6" xfId="0" applyNumberFormat="1" applyFont="1" applyFill="1" applyBorder="1" applyAlignment="1" applyProtection="1">
      <alignment horizontal="right" vertical="center"/>
    </xf>
    <xf numFmtId="0" fontId="11" fillId="3" borderId="0" xfId="0" applyFont="1" applyFill="1" applyBorder="1" applyAlignment="1" applyProtection="1">
      <alignment horizontal="right" vertical="center"/>
    </xf>
    <xf numFmtId="0" fontId="5" fillId="14" borderId="0" xfId="0" applyFont="1" applyFill="1" applyBorder="1" applyAlignment="1">
      <alignment vertical="center"/>
    </xf>
    <xf numFmtId="6" fontId="0" fillId="17" borderId="0" xfId="0" applyNumberFormat="1" applyFill="1" applyAlignment="1">
      <alignment horizontal="center" vertical="center"/>
    </xf>
    <xf numFmtId="0" fontId="0" fillId="17" borderId="0" xfId="0" applyFill="1" applyAlignment="1">
      <alignment vertical="center"/>
    </xf>
    <xf numFmtId="9" fontId="0" fillId="5" borderId="21" xfId="0" applyNumberFormat="1" applyFont="1" applyFill="1" applyBorder="1" applyAlignment="1" applyProtection="1">
      <alignment vertical="center"/>
      <protection locked="0"/>
    </xf>
    <xf numFmtId="3" fontId="0" fillId="18" borderId="66" xfId="0" applyNumberFormat="1" applyFont="1" applyFill="1" applyBorder="1" applyAlignment="1" applyProtection="1">
      <alignment horizontal="right" vertical="center"/>
    </xf>
    <xf numFmtId="3" fontId="0" fillId="25" borderId="20" xfId="0" applyNumberFormat="1" applyFont="1" applyFill="1" applyBorder="1" applyAlignment="1" applyProtection="1">
      <alignment horizontal="right" vertical="center"/>
    </xf>
    <xf numFmtId="9" fontId="68" fillId="3" borderId="0" xfId="0" applyNumberFormat="1" applyFont="1" applyFill="1" applyBorder="1" applyAlignment="1" applyProtection="1">
      <alignment horizontal="center" vertical="center" wrapText="1"/>
    </xf>
    <xf numFmtId="3" fontId="0" fillId="25" borderId="21" xfId="0" applyNumberFormat="1" applyFont="1" applyFill="1" applyBorder="1" applyAlignment="1" applyProtection="1">
      <alignment horizontal="right" vertical="center"/>
    </xf>
    <xf numFmtId="10" fontId="68" fillId="3" borderId="0" xfId="0" applyNumberFormat="1" applyFont="1" applyFill="1" applyBorder="1" applyAlignment="1" applyProtection="1">
      <alignment horizontal="center" vertical="center" wrapText="1"/>
    </xf>
    <xf numFmtId="3" fontId="0" fillId="25" borderId="24" xfId="0" applyNumberFormat="1" applyFont="1" applyFill="1" applyBorder="1" applyAlignment="1" applyProtection="1">
      <alignment horizontal="right" vertical="center"/>
    </xf>
    <xf numFmtId="3" fontId="0" fillId="25" borderId="66" xfId="0" applyNumberFormat="1" applyFont="1" applyFill="1" applyBorder="1" applyAlignment="1" applyProtection="1">
      <alignment horizontal="right" vertical="center"/>
    </xf>
    <xf numFmtId="3" fontId="0" fillId="25" borderId="67" xfId="0" applyNumberFormat="1" applyFont="1" applyFill="1" applyBorder="1" applyAlignment="1" applyProtection="1">
      <alignment horizontal="right" vertical="center"/>
    </xf>
    <xf numFmtId="0" fontId="4" fillId="10" borderId="29" xfId="0" applyFont="1" applyFill="1" applyBorder="1" applyAlignment="1">
      <alignment horizontal="right" vertical="center" indent="3"/>
    </xf>
    <xf numFmtId="0" fontId="0" fillId="18" borderId="6" xfId="0" applyFill="1" applyBorder="1" applyAlignment="1">
      <alignment horizontal="center" vertical="center" wrapText="1"/>
    </xf>
    <xf numFmtId="0" fontId="5" fillId="14" borderId="0" xfId="0" applyFont="1" applyFill="1" applyBorder="1" applyAlignment="1">
      <alignment vertical="top" wrapText="1"/>
    </xf>
    <xf numFmtId="0" fontId="5" fillId="3" borderId="6"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28" fillId="2" borderId="10"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9" fillId="2" borderId="29" xfId="0" applyFont="1" applyFill="1" applyBorder="1" applyAlignment="1" applyProtection="1">
      <alignment horizontal="center" vertical="center"/>
    </xf>
    <xf numFmtId="0" fontId="0" fillId="3" borderId="0" xfId="0" applyFont="1" applyFill="1" applyBorder="1" applyAlignment="1" applyProtection="1">
      <alignment horizontal="left" vertical="center" indent="20"/>
    </xf>
    <xf numFmtId="0" fontId="25" fillId="14" borderId="0" xfId="0" applyFont="1" applyFill="1" applyBorder="1" applyAlignment="1" applyProtection="1">
      <alignment vertical="center" wrapText="1"/>
    </xf>
    <xf numFmtId="0" fontId="25" fillId="14" borderId="0" xfId="0" applyFont="1" applyFill="1" applyBorder="1" applyAlignment="1" applyProtection="1">
      <alignment vertical="top" wrapText="1"/>
    </xf>
    <xf numFmtId="0" fontId="41" fillId="14" borderId="0" xfId="0" applyFont="1" applyFill="1" applyBorder="1" applyAlignment="1" applyProtection="1">
      <alignment horizontal="center" vertical="center" wrapText="1"/>
    </xf>
    <xf numFmtId="0" fontId="32" fillId="14" borderId="0" xfId="0" applyFont="1" applyFill="1" applyBorder="1" applyAlignment="1" applyProtection="1">
      <alignment horizontal="center" vertical="center" wrapText="1"/>
    </xf>
    <xf numFmtId="0" fontId="19" fillId="3" borderId="0" xfId="5" applyFill="1" applyBorder="1" applyAlignment="1">
      <alignment horizontal="left" vertical="center"/>
    </xf>
    <xf numFmtId="0" fontId="0" fillId="28" borderId="12" xfId="0" applyFont="1" applyFill="1" applyBorder="1" applyAlignment="1">
      <alignment horizontal="left" vertical="top" wrapText="1"/>
    </xf>
    <xf numFmtId="0" fontId="5" fillId="17" borderId="0" xfId="0" applyFont="1" applyFill="1" applyBorder="1" applyAlignment="1" applyProtection="1">
      <alignment horizontal="left" vertical="center" wrapText="1"/>
    </xf>
    <xf numFmtId="0" fontId="5" fillId="17" borderId="0" xfId="0" applyFont="1" applyFill="1" applyBorder="1" applyAlignment="1" applyProtection="1">
      <alignment horizontal="left" vertical="center" wrapText="1" indent="1"/>
    </xf>
    <xf numFmtId="0" fontId="0" fillId="28" borderId="0" xfId="0" applyFont="1" applyFill="1" applyBorder="1" applyAlignment="1">
      <alignment horizontal="left" vertical="top" wrapText="1"/>
    </xf>
    <xf numFmtId="0" fontId="0" fillId="28" borderId="28" xfId="0" applyFont="1" applyFill="1" applyBorder="1" applyAlignment="1">
      <alignment horizontal="left" vertical="top" wrapText="1"/>
    </xf>
    <xf numFmtId="0" fontId="5" fillId="3" borderId="0" xfId="0" applyFont="1" applyFill="1" applyBorder="1" applyAlignment="1" applyProtection="1">
      <alignment horizontal="left" vertical="top" wrapText="1"/>
      <protection locked="0"/>
    </xf>
    <xf numFmtId="0" fontId="5" fillId="28" borderId="0" xfId="0" applyFont="1" applyFill="1" applyBorder="1" applyAlignment="1">
      <alignment horizontal="left" vertical="center" wrapText="1"/>
    </xf>
    <xf numFmtId="0" fontId="0" fillId="28"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9" fillId="3" borderId="0" xfId="5"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xf>
    <xf numFmtId="0" fontId="15" fillId="2" borderId="13" xfId="0" applyFont="1" applyFill="1" applyBorder="1" applyAlignment="1" applyProtection="1">
      <alignment horizontal="left" vertical="center"/>
    </xf>
    <xf numFmtId="0" fontId="15" fillId="2" borderId="54" xfId="0" applyFont="1" applyFill="1" applyBorder="1" applyAlignment="1" applyProtection="1">
      <alignment horizontal="left" vertical="center"/>
    </xf>
    <xf numFmtId="0" fontId="15" fillId="27" borderId="1" xfId="0" applyFont="1" applyFill="1" applyBorder="1" applyAlignment="1" applyProtection="1">
      <alignment horizontal="left" vertical="center"/>
    </xf>
    <xf numFmtId="0" fontId="15" fillId="27" borderId="13" xfId="0" applyFont="1" applyFill="1" applyBorder="1" applyAlignment="1" applyProtection="1">
      <alignment horizontal="left" vertical="center"/>
    </xf>
    <xf numFmtId="0" fontId="15" fillId="27" borderId="54" xfId="0" applyFont="1" applyFill="1" applyBorder="1" applyAlignment="1" applyProtection="1">
      <alignment horizontal="left" vertical="center"/>
    </xf>
    <xf numFmtId="0" fontId="5" fillId="17" borderId="8" xfId="0" applyFont="1" applyFill="1" applyBorder="1" applyAlignment="1" applyProtection="1">
      <alignment horizontal="left" vertical="center" wrapText="1" indent="1"/>
    </xf>
    <xf numFmtId="0" fontId="18" fillId="17" borderId="46" xfId="0" applyFont="1" applyFill="1" applyBorder="1" applyAlignment="1" applyProtection="1">
      <alignment horizontal="center" vertical="center"/>
    </xf>
    <xf numFmtId="0" fontId="18" fillId="17" borderId="45" xfId="0" applyFont="1" applyFill="1" applyBorder="1" applyAlignment="1" applyProtection="1">
      <alignment horizontal="center" vertical="center"/>
    </xf>
    <xf numFmtId="0" fontId="2" fillId="3" borderId="9" xfId="0" applyFont="1" applyFill="1" applyBorder="1" applyAlignment="1">
      <alignment vertical="center"/>
    </xf>
    <xf numFmtId="0" fontId="0" fillId="28" borderId="10" xfId="0" applyFont="1" applyFill="1" applyBorder="1" applyAlignment="1">
      <alignment horizontal="center" vertical="center"/>
    </xf>
    <xf numFmtId="0" fontId="0" fillId="28" borderId="12" xfId="0" applyFont="1" applyFill="1" applyBorder="1" applyAlignment="1">
      <alignment horizontal="center" vertical="center"/>
    </xf>
    <xf numFmtId="0" fontId="0" fillId="28" borderId="29" xfId="0" applyFont="1" applyFill="1" applyBorder="1" applyAlignment="1">
      <alignment horizontal="center" vertical="center"/>
    </xf>
    <xf numFmtId="0" fontId="5" fillId="17" borderId="0" xfId="0" applyFont="1" applyFill="1" applyBorder="1" applyAlignment="1" applyProtection="1">
      <alignment horizontal="left" vertical="top" wrapText="1"/>
    </xf>
    <xf numFmtId="0" fontId="19" fillId="14" borderId="0" xfId="5" applyFill="1" applyBorder="1" applyAlignment="1" applyProtection="1">
      <alignment horizontal="left" vertical="center" wrapText="1"/>
      <protection locked="0"/>
    </xf>
    <xf numFmtId="0" fontId="0" fillId="3" borderId="0" xfId="0" applyFont="1" applyFill="1" applyBorder="1" applyAlignment="1" applyProtection="1">
      <alignment vertical="center" wrapText="1"/>
      <protection locked="0"/>
    </xf>
    <xf numFmtId="0" fontId="19" fillId="14" borderId="0" xfId="5" applyFill="1" applyBorder="1" applyAlignment="1" applyProtection="1">
      <alignment horizontal="left" vertical="center"/>
      <protection locked="0"/>
    </xf>
    <xf numFmtId="0" fontId="0" fillId="3" borderId="0" xfId="0" applyFont="1" applyFill="1" applyBorder="1" applyAlignment="1" applyProtection="1">
      <alignment vertical="center" wrapText="1"/>
    </xf>
    <xf numFmtId="0" fontId="0" fillId="3" borderId="0" xfId="0" applyFont="1" applyFill="1" applyBorder="1" applyAlignment="1" applyProtection="1">
      <alignment horizontal="left" vertical="center" wrapText="1"/>
    </xf>
    <xf numFmtId="0" fontId="2" fillId="3" borderId="6" xfId="0" applyFont="1" applyFill="1" applyBorder="1" applyAlignment="1">
      <alignment horizontal="left" vertical="center" indent="1"/>
    </xf>
    <xf numFmtId="0" fontId="17" fillId="5" borderId="3" xfId="0" applyFont="1" applyFill="1" applyBorder="1" applyAlignment="1" applyProtection="1">
      <alignment horizontal="left" vertical="center" wrapText="1"/>
      <protection locked="0"/>
    </xf>
    <xf numFmtId="0" fontId="17" fillId="5" borderId="4" xfId="0" applyFont="1" applyFill="1" applyBorder="1" applyAlignment="1" applyProtection="1">
      <alignment horizontal="left" vertical="center" wrapText="1"/>
      <protection locked="0"/>
    </xf>
    <xf numFmtId="0" fontId="17" fillId="5" borderId="5" xfId="0" applyFont="1" applyFill="1" applyBorder="1" applyAlignment="1" applyProtection="1">
      <alignment horizontal="left" vertical="center" wrapText="1"/>
      <protection locked="0"/>
    </xf>
    <xf numFmtId="0" fontId="5" fillId="3" borderId="10" xfId="0" applyFont="1" applyFill="1" applyBorder="1" applyAlignment="1" applyProtection="1">
      <alignment horizontal="center" vertical="center" wrapText="1"/>
    </xf>
    <xf numFmtId="0" fontId="5" fillId="3" borderId="29" xfId="0" applyFont="1" applyFill="1" applyBorder="1" applyAlignment="1" applyProtection="1">
      <alignment horizontal="center" vertical="center" wrapText="1"/>
    </xf>
    <xf numFmtId="0" fontId="5" fillId="3" borderId="26" xfId="0" applyFont="1" applyFill="1" applyBorder="1" applyAlignment="1" applyProtection="1">
      <alignment horizontal="center" vertical="center" wrapText="1"/>
    </xf>
    <xf numFmtId="0" fontId="5" fillId="3" borderId="18" xfId="0" applyFont="1" applyFill="1" applyBorder="1" applyAlignment="1" applyProtection="1">
      <alignment horizontal="center" vertical="center" wrapText="1"/>
    </xf>
    <xf numFmtId="0" fontId="5" fillId="3" borderId="27" xfId="0" applyFont="1" applyFill="1" applyBorder="1" applyAlignment="1" applyProtection="1">
      <alignment horizontal="center" vertical="center" wrapText="1"/>
    </xf>
    <xf numFmtId="0" fontId="5" fillId="3" borderId="11" xfId="0" applyFont="1" applyFill="1" applyBorder="1" applyAlignment="1" applyProtection="1">
      <alignment horizontal="center" vertical="center" wrapText="1"/>
    </xf>
    <xf numFmtId="3" fontId="5" fillId="5" borderId="3" xfId="0" applyNumberFormat="1" applyFont="1" applyFill="1" applyBorder="1" applyAlignment="1" applyProtection="1">
      <alignment horizontal="left" vertical="center" wrapText="1"/>
      <protection locked="0"/>
    </xf>
    <xf numFmtId="3" fontId="5" fillId="5" borderId="5" xfId="0" applyNumberFormat="1" applyFont="1" applyFill="1" applyBorder="1" applyAlignment="1" applyProtection="1">
      <alignment horizontal="left" vertical="center" wrapText="1"/>
      <protection locked="0"/>
    </xf>
    <xf numFmtId="0" fontId="5" fillId="5" borderId="3" xfId="0" applyFont="1" applyFill="1" applyBorder="1" applyAlignment="1" applyProtection="1">
      <alignment horizontal="left" vertical="center" wrapText="1"/>
      <protection locked="0"/>
    </xf>
    <xf numFmtId="0" fontId="5" fillId="5" borderId="4" xfId="0" applyFont="1" applyFill="1" applyBorder="1" applyAlignment="1" applyProtection="1">
      <alignment horizontal="left" vertical="center" wrapText="1"/>
      <protection locked="0"/>
    </xf>
    <xf numFmtId="0" fontId="5" fillId="5" borderId="5" xfId="0" applyFont="1" applyFill="1" applyBorder="1" applyAlignment="1" applyProtection="1">
      <alignment horizontal="left" vertical="center" wrapText="1"/>
      <protection locked="0"/>
    </xf>
    <xf numFmtId="0" fontId="0" fillId="3" borderId="6" xfId="0" applyFont="1" applyFill="1" applyBorder="1" applyAlignment="1">
      <alignment horizontal="left" vertical="center" wrapText="1" indent="1"/>
    </xf>
    <xf numFmtId="0" fontId="5" fillId="5" borderId="6" xfId="0" applyFont="1" applyFill="1" applyBorder="1" applyAlignment="1" applyProtection="1">
      <alignment horizontal="left" vertical="center" wrapText="1"/>
      <protection locked="0"/>
    </xf>
    <xf numFmtId="0" fontId="5" fillId="3" borderId="6" xfId="0" applyFont="1" applyFill="1" applyBorder="1" applyAlignment="1">
      <alignment horizontal="left" vertical="center" wrapText="1" indent="1"/>
    </xf>
    <xf numFmtId="0" fontId="10" fillId="14" borderId="8" xfId="0" applyFont="1" applyFill="1" applyBorder="1" applyAlignment="1">
      <alignment horizontal="left" vertical="center" wrapText="1" indent="1"/>
    </xf>
    <xf numFmtId="0" fontId="10" fillId="14" borderId="0" xfId="0" applyFont="1" applyFill="1" applyBorder="1" applyAlignment="1">
      <alignment horizontal="left" vertical="center" wrapText="1" indent="1"/>
    </xf>
    <xf numFmtId="0" fontId="2" fillId="3" borderId="0" xfId="0" applyFont="1" applyFill="1" applyBorder="1" applyAlignment="1">
      <alignment horizontal="right" vertical="center" wrapText="1"/>
    </xf>
    <xf numFmtId="0" fontId="0" fillId="5" borderId="6" xfId="0" applyFont="1" applyFill="1" applyBorder="1" applyAlignment="1" applyProtection="1">
      <alignment horizontal="left" vertical="center" wrapText="1"/>
      <protection locked="0"/>
    </xf>
    <xf numFmtId="0" fontId="10" fillId="14" borderId="0" xfId="0" applyFont="1" applyFill="1" applyBorder="1" applyAlignment="1">
      <alignment horizontal="center" vertical="center" wrapText="1"/>
    </xf>
    <xf numFmtId="0" fontId="10" fillId="14" borderId="0" xfId="0" applyFont="1" applyFill="1" applyBorder="1" applyAlignment="1" applyProtection="1">
      <alignment horizontal="left" vertical="center" wrapText="1"/>
    </xf>
    <xf numFmtId="0" fontId="5" fillId="5" borderId="3"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5" xfId="0" applyFont="1" applyFill="1" applyBorder="1" applyAlignment="1" applyProtection="1">
      <alignment horizontal="center" vertical="center" wrapText="1"/>
      <protection locked="0"/>
    </xf>
    <xf numFmtId="0" fontId="5" fillId="3" borderId="0" xfId="0" applyFont="1" applyFill="1" applyBorder="1" applyAlignment="1">
      <alignment horizontal="left" vertical="top" wrapText="1" indent="1"/>
    </xf>
    <xf numFmtId="173" fontId="5" fillId="17" borderId="3" xfId="0" applyNumberFormat="1" applyFont="1" applyFill="1" applyBorder="1" applyAlignment="1" applyProtection="1">
      <alignment horizontal="left" vertical="center" wrapText="1"/>
    </xf>
    <xf numFmtId="173" fontId="5" fillId="17" borderId="4" xfId="0" applyNumberFormat="1" applyFont="1" applyFill="1" applyBorder="1" applyAlignment="1" applyProtection="1">
      <alignment horizontal="left" vertical="center" wrapText="1"/>
    </xf>
    <xf numFmtId="173" fontId="5" fillId="17" borderId="5" xfId="0" applyNumberFormat="1" applyFont="1" applyFill="1" applyBorder="1" applyAlignment="1" applyProtection="1">
      <alignment horizontal="left" vertical="center" wrapText="1"/>
    </xf>
    <xf numFmtId="0" fontId="5" fillId="3" borderId="0" xfId="0" applyFont="1" applyFill="1" applyBorder="1" applyAlignment="1">
      <alignment vertical="center" wrapText="1"/>
    </xf>
    <xf numFmtId="14" fontId="5" fillId="5" borderId="3" xfId="0" applyNumberFormat="1" applyFont="1" applyFill="1" applyBorder="1" applyAlignment="1" applyProtection="1">
      <alignment horizontal="center" vertical="center" wrapText="1"/>
      <protection locked="0"/>
    </xf>
    <xf numFmtId="14" fontId="5" fillId="5" borderId="5" xfId="0" applyNumberFormat="1" applyFont="1" applyFill="1" applyBorder="1" applyAlignment="1" applyProtection="1">
      <alignment horizontal="center" vertical="center" wrapText="1"/>
      <protection locked="0"/>
    </xf>
    <xf numFmtId="0" fontId="5" fillId="3" borderId="10"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8" fillId="5" borderId="3" xfId="0" applyFont="1" applyFill="1" applyBorder="1" applyAlignment="1" applyProtection="1">
      <alignment horizontal="center" vertical="center" wrapText="1"/>
      <protection locked="0"/>
    </xf>
    <xf numFmtId="0" fontId="18" fillId="5" borderId="4" xfId="0" applyFont="1" applyFill="1" applyBorder="1" applyAlignment="1" applyProtection="1">
      <alignment horizontal="center" vertical="center" wrapText="1"/>
      <protection locked="0"/>
    </xf>
    <xf numFmtId="0" fontId="18" fillId="5" borderId="5" xfId="0" applyFont="1" applyFill="1" applyBorder="1" applyAlignment="1" applyProtection="1">
      <alignment horizontal="center" vertical="center" wrapText="1"/>
      <protection locked="0"/>
    </xf>
    <xf numFmtId="0" fontId="0" fillId="5" borderId="3" xfId="0" applyFont="1" applyFill="1" applyBorder="1" applyAlignment="1" applyProtection="1">
      <alignment horizontal="left" vertical="center" wrapText="1"/>
      <protection locked="0"/>
    </xf>
    <xf numFmtId="0" fontId="0" fillId="5" borderId="4" xfId="0" applyFont="1" applyFill="1" applyBorder="1" applyAlignment="1" applyProtection="1">
      <alignment horizontal="left" vertical="center" wrapText="1"/>
      <protection locked="0"/>
    </xf>
    <xf numFmtId="0" fontId="0" fillId="5" borderId="5" xfId="0" applyFont="1" applyFill="1" applyBorder="1" applyAlignment="1" applyProtection="1">
      <alignment horizontal="left" vertical="center" wrapText="1"/>
      <protection locked="0"/>
    </xf>
    <xf numFmtId="174" fontId="0" fillId="5" borderId="6" xfId="0" applyNumberFormat="1" applyFont="1" applyFill="1" applyBorder="1" applyAlignment="1" applyProtection="1">
      <alignment horizontal="center" vertical="center" wrapText="1"/>
      <protection locked="0"/>
    </xf>
    <xf numFmtId="14" fontId="0" fillId="5" borderId="3" xfId="0" applyNumberFormat="1" applyFont="1" applyFill="1" applyBorder="1" applyAlignment="1" applyProtection="1">
      <alignment horizontal="center" vertical="center" wrapText="1"/>
      <protection locked="0"/>
    </xf>
    <xf numFmtId="14" fontId="0" fillId="5" borderId="5" xfId="0" applyNumberFormat="1" applyFont="1" applyFill="1" applyBorder="1" applyAlignment="1" applyProtection="1">
      <alignment horizontal="center" vertical="center" wrapText="1"/>
      <protection locked="0"/>
    </xf>
    <xf numFmtId="0" fontId="0" fillId="0" borderId="75" xfId="0" applyBorder="1" applyAlignment="1" applyProtection="1">
      <alignment horizontal="left" vertical="center" wrapText="1"/>
      <protection locked="0"/>
    </xf>
    <xf numFmtId="0" fontId="0" fillId="0" borderId="76" xfId="0" applyBorder="1" applyAlignment="1" applyProtection="1">
      <alignment horizontal="left" vertical="center" wrapText="1"/>
      <protection locked="0"/>
    </xf>
    <xf numFmtId="0" fontId="0" fillId="0" borderId="77" xfId="0" applyBorder="1" applyAlignment="1" applyProtection="1">
      <alignment horizontal="left" vertical="center" wrapText="1"/>
      <protection locked="0"/>
    </xf>
    <xf numFmtId="0" fontId="5" fillId="3" borderId="0" xfId="0" applyFont="1" applyFill="1" applyBorder="1" applyAlignment="1">
      <alignment horizontal="center" vertical="center"/>
    </xf>
    <xf numFmtId="14" fontId="5" fillId="5" borderId="4" xfId="0" applyNumberFormat="1" applyFont="1" applyFill="1" applyBorder="1" applyAlignment="1" applyProtection="1">
      <alignment horizontal="center" vertical="center" wrapText="1"/>
      <protection locked="0"/>
    </xf>
    <xf numFmtId="0" fontId="5" fillId="3" borderId="0" xfId="0" applyFont="1" applyFill="1" applyBorder="1" applyAlignment="1">
      <alignment horizontal="left" vertical="center" wrapText="1" indent="1"/>
    </xf>
    <xf numFmtId="174" fontId="5" fillId="5" borderId="3" xfId="0" applyNumberFormat="1" applyFont="1" applyFill="1" applyBorder="1" applyAlignment="1" applyProtection="1">
      <alignment horizontal="center" vertical="center" wrapText="1"/>
      <protection locked="0"/>
    </xf>
    <xf numFmtId="174" fontId="5" fillId="5" borderId="4" xfId="0" applyNumberFormat="1" applyFont="1" applyFill="1" applyBorder="1" applyAlignment="1" applyProtection="1">
      <alignment horizontal="center" vertical="center" wrapText="1"/>
      <protection locked="0"/>
    </xf>
    <xf numFmtId="174" fontId="5" fillId="5" borderId="5" xfId="0" applyNumberFormat="1" applyFont="1" applyFill="1" applyBorder="1" applyAlignment="1" applyProtection="1">
      <alignment horizontal="center" vertical="center" wrapText="1"/>
      <protection locked="0"/>
    </xf>
    <xf numFmtId="174" fontId="0" fillId="5" borderId="3" xfId="0" applyNumberFormat="1" applyFont="1" applyFill="1" applyBorder="1" applyAlignment="1" applyProtection="1">
      <alignment horizontal="center" vertical="center" wrapText="1"/>
      <protection locked="0"/>
    </xf>
    <xf numFmtId="174" fontId="0" fillId="5" borderId="4" xfId="0" applyNumberFormat="1" applyFont="1" applyFill="1" applyBorder="1" applyAlignment="1" applyProtection="1">
      <alignment horizontal="center" vertical="center" wrapText="1"/>
      <protection locked="0"/>
    </xf>
    <xf numFmtId="174" fontId="0" fillId="5" borderId="5" xfId="0" applyNumberFormat="1" applyFont="1" applyFill="1" applyBorder="1" applyAlignment="1" applyProtection="1">
      <alignment horizontal="center" vertical="center" wrapText="1"/>
      <protection locked="0"/>
    </xf>
    <xf numFmtId="0" fontId="0" fillId="5" borderId="6" xfId="0" applyFont="1" applyFill="1" applyBorder="1" applyAlignment="1" applyProtection="1">
      <alignment horizontal="center" vertical="center" wrapText="1"/>
      <protection locked="0"/>
    </xf>
    <xf numFmtId="0" fontId="17" fillId="11" borderId="3" xfId="0" applyFont="1" applyFill="1" applyBorder="1" applyAlignment="1" applyProtection="1">
      <alignment vertical="center" wrapText="1"/>
    </xf>
    <xf numFmtId="0" fontId="17" fillId="11" borderId="4" xfId="0" applyFont="1" applyFill="1" applyBorder="1" applyAlignment="1" applyProtection="1">
      <alignment vertical="center" wrapText="1"/>
    </xf>
    <xf numFmtId="0" fontId="17" fillId="11" borderId="5" xfId="0" applyFont="1" applyFill="1" applyBorder="1" applyAlignment="1" applyProtection="1">
      <alignment vertical="center" wrapText="1"/>
    </xf>
    <xf numFmtId="173" fontId="5" fillId="0" borderId="3" xfId="0" applyNumberFormat="1" applyFont="1" applyFill="1" applyBorder="1" applyAlignment="1" applyProtection="1">
      <alignment horizontal="center" vertical="center" wrapText="1"/>
      <protection locked="0"/>
    </xf>
    <xf numFmtId="173" fontId="5" fillId="0" borderId="4" xfId="0" applyNumberFormat="1" applyFont="1" applyFill="1" applyBorder="1" applyAlignment="1" applyProtection="1">
      <alignment horizontal="center" vertical="center" wrapText="1"/>
      <protection locked="0"/>
    </xf>
    <xf numFmtId="173" fontId="5" fillId="0" borderId="5" xfId="0" applyNumberFormat="1" applyFont="1" applyFill="1" applyBorder="1" applyAlignment="1" applyProtection="1">
      <alignment horizontal="center" vertical="center" wrapText="1"/>
      <protection locked="0"/>
    </xf>
    <xf numFmtId="0" fontId="18" fillId="3" borderId="0" xfId="0" applyFont="1" applyFill="1" applyBorder="1" applyAlignment="1">
      <alignment horizontal="left" vertical="center" wrapText="1" indent="1"/>
    </xf>
    <xf numFmtId="0" fontId="19" fillId="14" borderId="26" xfId="5" applyFill="1" applyBorder="1" applyAlignment="1" applyProtection="1">
      <alignment horizontal="left" vertical="center"/>
      <protection locked="0"/>
    </xf>
    <xf numFmtId="0" fontId="19" fillId="24" borderId="0" xfId="5" applyFill="1" applyBorder="1" applyAlignment="1">
      <alignment horizontal="center" vertical="center"/>
    </xf>
    <xf numFmtId="0" fontId="15" fillId="2" borderId="33" xfId="0" applyFont="1" applyFill="1" applyBorder="1" applyAlignment="1" applyProtection="1">
      <alignment horizontal="left" vertical="center"/>
    </xf>
    <xf numFmtId="0" fontId="15" fillId="2" borderId="4" xfId="0" applyFont="1" applyFill="1" applyBorder="1" applyAlignment="1" applyProtection="1">
      <alignment horizontal="left" vertical="center"/>
    </xf>
    <xf numFmtId="0" fontId="15" fillId="2" borderId="5" xfId="0" applyFont="1" applyFill="1" applyBorder="1" applyAlignment="1" applyProtection="1">
      <alignment horizontal="left" vertical="center"/>
    </xf>
    <xf numFmtId="0" fontId="10" fillId="14" borderId="26" xfId="0" applyFont="1" applyFill="1" applyBorder="1" applyAlignment="1">
      <alignment horizontal="left" vertical="center"/>
    </xf>
    <xf numFmtId="0" fontId="10" fillId="14" borderId="0" xfId="0" applyFont="1" applyFill="1" applyBorder="1" applyAlignment="1">
      <alignment horizontal="left" vertical="center"/>
    </xf>
    <xf numFmtId="0" fontId="5" fillId="17" borderId="26" xfId="0" applyFont="1" applyFill="1" applyBorder="1" applyAlignment="1" applyProtection="1">
      <alignment horizontal="left" vertical="center" wrapText="1"/>
    </xf>
    <xf numFmtId="0" fontId="5" fillId="17" borderId="9" xfId="0" applyFont="1" applyFill="1" applyBorder="1" applyAlignment="1" applyProtection="1">
      <alignment horizontal="left" vertical="center" wrapText="1"/>
    </xf>
    <xf numFmtId="0" fontId="5" fillId="3" borderId="26"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5" fillId="3" borderId="33" xfId="0" applyFont="1" applyFill="1" applyBorder="1" applyAlignment="1">
      <alignment horizontal="left"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5" borderId="3" xfId="0" applyFont="1" applyFill="1" applyBorder="1" applyAlignment="1" applyProtection="1">
      <alignment horizontal="center" vertical="center"/>
      <protection locked="0"/>
    </xf>
    <xf numFmtId="0" fontId="5" fillId="5" borderId="5" xfId="0" applyFont="1" applyFill="1" applyBorder="1" applyAlignment="1" applyProtection="1">
      <alignment horizontal="center" vertical="center"/>
      <protection locked="0"/>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0" fillId="14" borderId="8" xfId="0" applyFont="1" applyFill="1" applyBorder="1" applyAlignment="1">
      <alignment horizontal="left" vertical="center" wrapText="1"/>
    </xf>
    <xf numFmtId="0" fontId="10" fillId="14" borderId="0" xfId="0" applyFont="1" applyFill="1" applyBorder="1" applyAlignment="1">
      <alignment horizontal="left" vertical="center" wrapText="1"/>
    </xf>
    <xf numFmtId="0" fontId="5" fillId="5" borderId="8"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5" fillId="5" borderId="9" xfId="0" applyFont="1" applyFill="1" applyBorder="1" applyAlignment="1" applyProtection="1">
      <alignment horizontal="center" vertical="center"/>
      <protection locked="0"/>
    </xf>
    <xf numFmtId="0" fontId="5" fillId="5" borderId="4" xfId="0" applyFont="1" applyFill="1" applyBorder="1" applyAlignment="1" applyProtection="1">
      <alignment horizontal="center" vertical="center"/>
      <protection locked="0"/>
    </xf>
    <xf numFmtId="0" fontId="5" fillId="3" borderId="6"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0" xfId="0" applyFont="1" applyFill="1" applyBorder="1" applyAlignment="1">
      <alignment horizontal="center" vertical="center"/>
    </xf>
    <xf numFmtId="0" fontId="18" fillId="3" borderId="47" xfId="0" applyFont="1" applyFill="1" applyBorder="1" applyAlignment="1">
      <alignment horizontal="center" vertical="center"/>
    </xf>
    <xf numFmtId="0" fontId="18" fillId="3" borderId="50" xfId="0" applyFont="1" applyFill="1" applyBorder="1" applyAlignment="1">
      <alignment horizontal="center" vertical="center"/>
    </xf>
    <xf numFmtId="0" fontId="18" fillId="3" borderId="59" xfId="0" applyFont="1" applyFill="1" applyBorder="1" applyAlignment="1">
      <alignment horizontal="center" vertical="center"/>
    </xf>
    <xf numFmtId="0" fontId="18" fillId="3" borderId="48" xfId="0" applyFont="1" applyFill="1" applyBorder="1" applyAlignment="1">
      <alignment horizontal="center" vertical="center"/>
    </xf>
    <xf numFmtId="0" fontId="18" fillId="3" borderId="52"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33" xfId="0" applyFont="1" applyFill="1" applyBorder="1" applyAlignment="1">
      <alignment horizontal="center" vertical="center"/>
    </xf>
    <xf numFmtId="0" fontId="18" fillId="3" borderId="4" xfId="0" applyFont="1" applyFill="1" applyBorder="1" applyAlignment="1">
      <alignment horizontal="center" vertical="center"/>
    </xf>
    <xf numFmtId="0" fontId="5" fillId="3" borderId="26" xfId="0" applyFont="1" applyFill="1" applyBorder="1" applyAlignment="1">
      <alignment horizontal="left" vertical="center" wrapText="1"/>
    </xf>
    <xf numFmtId="0" fontId="5" fillId="3" borderId="0" xfId="0" applyFont="1" applyFill="1" applyBorder="1" applyAlignment="1">
      <alignment horizontal="left" vertical="center" wrapText="1"/>
    </xf>
    <xf numFmtId="0" fontId="10" fillId="14" borderId="8" xfId="0" applyFont="1" applyFill="1" applyBorder="1" applyAlignment="1">
      <alignment horizontal="center" vertical="center" wrapText="1"/>
    </xf>
    <xf numFmtId="0" fontId="10" fillId="14" borderId="0" xfId="0" applyFont="1" applyFill="1" applyBorder="1" applyAlignment="1">
      <alignment horizontal="center" vertical="center"/>
    </xf>
    <xf numFmtId="0" fontId="10" fillId="14" borderId="8" xfId="0" applyFont="1" applyFill="1" applyBorder="1" applyAlignment="1">
      <alignment horizontal="center" vertical="center"/>
    </xf>
    <xf numFmtId="0" fontId="5" fillId="3" borderId="9" xfId="0" applyFont="1" applyFill="1" applyBorder="1" applyAlignment="1" applyProtection="1">
      <alignment horizontal="left" vertical="center" wrapText="1"/>
    </xf>
    <xf numFmtId="0" fontId="5" fillId="5" borderId="3" xfId="0" applyFont="1" applyFill="1" applyBorder="1" applyAlignment="1" applyProtection="1">
      <alignment vertical="center" wrapText="1"/>
      <protection locked="0"/>
    </xf>
    <xf numFmtId="0" fontId="5" fillId="5" borderId="4" xfId="0" applyFont="1" applyFill="1" applyBorder="1" applyAlignment="1" applyProtection="1">
      <alignment vertical="center" wrapText="1"/>
      <protection locked="0"/>
    </xf>
    <xf numFmtId="0" fontId="5" fillId="5" borderId="5" xfId="0" applyFont="1" applyFill="1" applyBorder="1" applyAlignment="1" applyProtection="1">
      <alignment vertical="center" wrapText="1"/>
      <protection locked="0"/>
    </xf>
    <xf numFmtId="14" fontId="5" fillId="0" borderId="6" xfId="0" applyNumberFormat="1" applyFont="1" applyBorder="1" applyAlignment="1" applyProtection="1">
      <alignment horizontal="center" vertical="center"/>
      <protection locked="0"/>
    </xf>
    <xf numFmtId="0" fontId="10" fillId="14" borderId="0" xfId="0" applyFont="1" applyFill="1" applyBorder="1" applyAlignment="1">
      <alignment vertical="center" wrapText="1"/>
    </xf>
    <xf numFmtId="0" fontId="10" fillId="14" borderId="8" xfId="0" applyFont="1" applyFill="1" applyBorder="1" applyAlignment="1">
      <alignment vertical="center" wrapText="1"/>
    </xf>
    <xf numFmtId="0" fontId="10" fillId="5" borderId="6" xfId="0" applyFont="1" applyFill="1" applyBorder="1" applyAlignment="1" applyProtection="1">
      <alignment horizontal="left" vertical="center" wrapText="1"/>
      <protection locked="0"/>
    </xf>
    <xf numFmtId="0" fontId="5" fillId="17" borderId="0" xfId="0" applyFont="1" applyFill="1" applyBorder="1" applyAlignment="1" applyProtection="1">
      <alignment horizontal="center" vertical="center"/>
    </xf>
    <xf numFmtId="0" fontId="5" fillId="17" borderId="9" xfId="0" applyFont="1" applyFill="1" applyBorder="1" applyAlignment="1" applyProtection="1">
      <alignment horizontal="center" vertical="center"/>
    </xf>
    <xf numFmtId="0" fontId="5" fillId="17" borderId="0" xfId="0" applyFont="1" applyFill="1" applyBorder="1" applyAlignment="1" applyProtection="1">
      <alignment vertical="center" wrapText="1"/>
    </xf>
    <xf numFmtId="14" fontId="5" fillId="5" borderId="3" xfId="0" applyNumberFormat="1" applyFont="1" applyFill="1" applyBorder="1" applyAlignment="1" applyProtection="1">
      <alignment horizontal="center" vertical="center"/>
      <protection locked="0"/>
    </xf>
    <xf numFmtId="14" fontId="5" fillId="5" borderId="4" xfId="0" applyNumberFormat="1" applyFont="1" applyFill="1" applyBorder="1" applyAlignment="1" applyProtection="1">
      <alignment horizontal="center" vertical="center"/>
      <protection locked="0"/>
    </xf>
    <xf numFmtId="14" fontId="5" fillId="5" borderId="5" xfId="0" applyNumberFormat="1" applyFont="1" applyFill="1" applyBorder="1" applyAlignment="1" applyProtection="1">
      <alignment horizontal="center" vertical="center"/>
      <protection locked="0"/>
    </xf>
    <xf numFmtId="0" fontId="5" fillId="5" borderId="49" xfId="0" applyFont="1" applyFill="1" applyBorder="1" applyAlignment="1" applyProtection="1">
      <alignment horizontal="left" vertical="center" wrapText="1"/>
      <protection locked="0"/>
    </xf>
    <xf numFmtId="0" fontId="5" fillId="5" borderId="47" xfId="0" applyFont="1" applyFill="1" applyBorder="1" applyAlignment="1" applyProtection="1">
      <alignment horizontal="left" vertical="center" wrapText="1"/>
      <protection locked="0"/>
    </xf>
    <xf numFmtId="0" fontId="5" fillId="5" borderId="50" xfId="0" applyFont="1" applyFill="1" applyBorder="1" applyAlignment="1" applyProtection="1">
      <alignment horizontal="left" vertical="center" wrapText="1"/>
      <protection locked="0"/>
    </xf>
    <xf numFmtId="0" fontId="5" fillId="5" borderId="8" xfId="0" applyFont="1" applyFill="1" applyBorder="1" applyAlignment="1" applyProtection="1">
      <alignment horizontal="left" vertical="center" wrapText="1"/>
      <protection locked="0"/>
    </xf>
    <xf numFmtId="0" fontId="5" fillId="5" borderId="0" xfId="0" applyFont="1" applyFill="1" applyBorder="1" applyAlignment="1" applyProtection="1">
      <alignment horizontal="left" vertical="center" wrapText="1"/>
      <protection locked="0"/>
    </xf>
    <xf numFmtId="0" fontId="5" fillId="5" borderId="9" xfId="0" applyFont="1" applyFill="1" applyBorder="1" applyAlignment="1" applyProtection="1">
      <alignment horizontal="left" vertical="center" wrapText="1"/>
      <protection locked="0"/>
    </xf>
    <xf numFmtId="0" fontId="5" fillId="5" borderId="51" xfId="0" applyFont="1" applyFill="1" applyBorder="1" applyAlignment="1" applyProtection="1">
      <alignment horizontal="left" vertical="center" wrapText="1"/>
      <protection locked="0"/>
    </xf>
    <xf numFmtId="0" fontId="5" fillId="5" borderId="48" xfId="0" applyFont="1" applyFill="1" applyBorder="1" applyAlignment="1" applyProtection="1">
      <alignment horizontal="left" vertical="center" wrapText="1"/>
      <protection locked="0"/>
    </xf>
    <xf numFmtId="0" fontId="5" fillId="5" borderId="52" xfId="0" applyFont="1" applyFill="1" applyBorder="1" applyAlignment="1" applyProtection="1">
      <alignment horizontal="left" vertical="center" wrapText="1"/>
      <protection locked="0"/>
    </xf>
    <xf numFmtId="0" fontId="5" fillId="5" borderId="49" xfId="0" quotePrefix="1" applyFont="1" applyFill="1" applyBorder="1" applyAlignment="1" applyProtection="1">
      <alignment horizontal="left" vertical="center" wrapText="1"/>
      <protection locked="0"/>
    </xf>
    <xf numFmtId="0" fontId="5" fillId="5" borderId="47" xfId="0" quotePrefix="1" applyFont="1" applyFill="1" applyBorder="1" applyAlignment="1" applyProtection="1">
      <alignment horizontal="left" vertical="center" wrapText="1"/>
      <protection locked="0"/>
    </xf>
    <xf numFmtId="0" fontId="5" fillId="5" borderId="50" xfId="0" quotePrefix="1" applyFont="1" applyFill="1" applyBorder="1" applyAlignment="1" applyProtection="1">
      <alignment horizontal="left" vertical="center" wrapText="1"/>
      <protection locked="0"/>
    </xf>
    <xf numFmtId="0" fontId="5" fillId="5" borderId="8" xfId="0" quotePrefix="1" applyFont="1" applyFill="1" applyBorder="1" applyAlignment="1" applyProtection="1">
      <alignment horizontal="left" vertical="center" wrapText="1"/>
      <protection locked="0"/>
    </xf>
    <xf numFmtId="0" fontId="5" fillId="5" borderId="0" xfId="0" quotePrefix="1" applyFont="1" applyFill="1" applyBorder="1" applyAlignment="1" applyProtection="1">
      <alignment horizontal="left" vertical="center" wrapText="1"/>
      <protection locked="0"/>
    </xf>
    <xf numFmtId="0" fontId="5" fillId="5" borderId="9" xfId="0" quotePrefix="1" applyFont="1" applyFill="1" applyBorder="1" applyAlignment="1" applyProtection="1">
      <alignment horizontal="left" vertical="center" wrapText="1"/>
      <protection locked="0"/>
    </xf>
    <xf numFmtId="0" fontId="5" fillId="5" borderId="51" xfId="0" quotePrefix="1" applyFont="1" applyFill="1" applyBorder="1" applyAlignment="1" applyProtection="1">
      <alignment horizontal="left" vertical="center" wrapText="1"/>
      <protection locked="0"/>
    </xf>
    <xf numFmtId="0" fontId="5" fillId="5" borderId="48" xfId="0" quotePrefix="1" applyFont="1" applyFill="1" applyBorder="1" applyAlignment="1" applyProtection="1">
      <alignment horizontal="left" vertical="center" wrapText="1"/>
      <protection locked="0"/>
    </xf>
    <xf numFmtId="0" fontId="5" fillId="5" borderId="52" xfId="0" quotePrefix="1" applyFont="1" applyFill="1" applyBorder="1" applyAlignment="1" applyProtection="1">
      <alignment horizontal="left" vertical="center" wrapText="1"/>
      <protection locked="0"/>
    </xf>
    <xf numFmtId="0" fontId="5" fillId="3" borderId="0" xfId="0" quotePrefix="1" applyFont="1" applyFill="1" applyBorder="1" applyAlignment="1" applyProtection="1">
      <alignment horizontal="left" vertical="center" wrapText="1"/>
    </xf>
    <xf numFmtId="0" fontId="5" fillId="3" borderId="9" xfId="0" quotePrefix="1" applyFont="1" applyFill="1" applyBorder="1" applyAlignment="1" applyProtection="1">
      <alignment horizontal="left" vertical="center" wrapText="1"/>
    </xf>
    <xf numFmtId="0" fontId="19" fillId="14" borderId="0" xfId="5" applyFill="1" applyBorder="1" applyAlignment="1" applyProtection="1">
      <alignment horizontal="left" vertical="center"/>
    </xf>
    <xf numFmtId="0" fontId="5" fillId="3" borderId="9" xfId="0" applyFont="1" applyFill="1" applyBorder="1" applyAlignment="1" applyProtection="1">
      <alignment horizontal="center" vertical="center" wrapText="1"/>
    </xf>
    <xf numFmtId="0" fontId="5" fillId="23" borderId="10" xfId="0" applyFont="1" applyFill="1" applyBorder="1" applyAlignment="1" applyProtection="1">
      <alignment horizontal="center" vertical="center" wrapText="1"/>
    </xf>
    <xf numFmtId="0" fontId="5" fillId="23" borderId="29" xfId="0" applyFont="1" applyFill="1" applyBorder="1" applyAlignment="1" applyProtection="1">
      <alignment horizontal="center" vertical="center" wrapText="1"/>
    </xf>
    <xf numFmtId="0" fontId="5" fillId="23" borderId="26" xfId="0" applyFont="1" applyFill="1" applyBorder="1" applyAlignment="1" applyProtection="1">
      <alignment horizontal="center" vertical="center" wrapText="1"/>
    </xf>
    <xf numFmtId="0" fontId="5" fillId="23" borderId="18" xfId="0" applyFont="1" applyFill="1" applyBorder="1" applyAlignment="1" applyProtection="1">
      <alignment horizontal="center" vertical="center" wrapText="1"/>
    </xf>
    <xf numFmtId="0" fontId="5" fillId="23" borderId="27" xfId="0" applyFont="1" applyFill="1" applyBorder="1" applyAlignment="1" applyProtection="1">
      <alignment horizontal="center" vertical="center" wrapText="1"/>
    </xf>
    <xf numFmtId="0" fontId="5" fillId="23" borderId="11" xfId="0" applyFont="1" applyFill="1" applyBorder="1" applyAlignment="1" applyProtection="1">
      <alignment horizontal="center" vertical="center" wrapText="1"/>
    </xf>
    <xf numFmtId="179" fontId="5" fillId="5" borderId="3" xfId="0" applyNumberFormat="1" applyFont="1" applyFill="1" applyBorder="1" applyAlignment="1" applyProtection="1">
      <alignment horizontal="center" vertical="center"/>
      <protection locked="0"/>
    </xf>
    <xf numFmtId="179" fontId="5" fillId="5" borderId="5" xfId="0" applyNumberFormat="1" applyFont="1" applyFill="1" applyBorder="1" applyAlignment="1" applyProtection="1">
      <alignment horizontal="center" vertical="center"/>
      <protection locked="0"/>
    </xf>
    <xf numFmtId="0" fontId="5" fillId="5" borderId="6" xfId="0" quotePrefix="1" applyFont="1" applyFill="1" applyBorder="1" applyAlignment="1" applyProtection="1">
      <alignment horizontal="left" vertical="center" wrapText="1"/>
      <protection locked="0"/>
    </xf>
    <xf numFmtId="177" fontId="5" fillId="5" borderId="3" xfId="0" applyNumberFormat="1" applyFont="1" applyFill="1" applyBorder="1" applyAlignment="1" applyProtection="1">
      <alignment horizontal="center" vertical="center"/>
      <protection locked="0"/>
    </xf>
    <xf numFmtId="177" fontId="5" fillId="5" borderId="5" xfId="0" applyNumberFormat="1" applyFont="1" applyFill="1" applyBorder="1" applyAlignment="1" applyProtection="1">
      <alignment horizontal="center" vertical="center"/>
      <protection locked="0"/>
    </xf>
    <xf numFmtId="0" fontId="5" fillId="3" borderId="49" xfId="0" applyFont="1" applyFill="1" applyBorder="1" applyAlignment="1" applyProtection="1">
      <alignment horizontal="center" vertical="center" wrapText="1"/>
    </xf>
    <xf numFmtId="0" fontId="5" fillId="3" borderId="50" xfId="0" applyFont="1" applyFill="1" applyBorder="1" applyAlignment="1" applyProtection="1">
      <alignment horizontal="center" vertical="center" wrapText="1"/>
    </xf>
    <xf numFmtId="0" fontId="5" fillId="3" borderId="51" xfId="0" applyFont="1" applyFill="1" applyBorder="1" applyAlignment="1" applyProtection="1">
      <alignment horizontal="center" vertical="center" wrapText="1"/>
    </xf>
    <xf numFmtId="0" fontId="5" fillId="3" borderId="52" xfId="0" applyFont="1" applyFill="1" applyBorder="1" applyAlignment="1" applyProtection="1">
      <alignment horizontal="center" vertical="center" wrapText="1"/>
    </xf>
    <xf numFmtId="0" fontId="5" fillId="3" borderId="0" xfId="0" applyFont="1" applyFill="1" applyBorder="1" applyAlignment="1" applyProtection="1">
      <alignment vertical="center" wrapText="1"/>
    </xf>
    <xf numFmtId="180" fontId="5" fillId="5" borderId="3" xfId="0" applyNumberFormat="1" applyFont="1" applyFill="1" applyBorder="1" applyAlignment="1" applyProtection="1">
      <alignment horizontal="center" vertical="center"/>
      <protection locked="0"/>
    </xf>
    <xf numFmtId="180" fontId="5" fillId="5" borderId="5" xfId="0" applyNumberFormat="1"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xf>
    <xf numFmtId="0" fontId="5" fillId="3" borderId="45" xfId="0" applyFont="1" applyFill="1" applyBorder="1" applyAlignment="1" applyProtection="1">
      <alignment horizontal="center" vertical="center"/>
    </xf>
    <xf numFmtId="0" fontId="5" fillId="3" borderId="50" xfId="0" applyFont="1" applyFill="1" applyBorder="1" applyAlignment="1" applyProtection="1">
      <alignment horizontal="center" vertical="center"/>
    </xf>
    <xf numFmtId="0" fontId="5" fillId="3" borderId="51" xfId="0" applyFont="1" applyFill="1" applyBorder="1" applyAlignment="1" applyProtection="1">
      <alignment horizontal="center" vertical="center"/>
    </xf>
    <xf numFmtId="0" fontId="5" fillId="3" borderId="52" xfId="0" applyFont="1" applyFill="1" applyBorder="1" applyAlignment="1" applyProtection="1">
      <alignment horizontal="center" vertical="center"/>
    </xf>
    <xf numFmtId="0" fontId="5" fillId="17" borderId="10" xfId="0" applyFont="1" applyFill="1" applyBorder="1" applyAlignment="1">
      <alignment horizontal="center" vertical="center" wrapText="1"/>
    </xf>
    <xf numFmtId="0" fontId="5" fillId="17" borderId="29" xfId="0" applyFont="1" applyFill="1" applyBorder="1" applyAlignment="1">
      <alignment horizontal="center" vertical="center" wrapText="1"/>
    </xf>
    <xf numFmtId="0" fontId="5" fillId="17" borderId="26" xfId="0" applyFont="1" applyFill="1" applyBorder="1" applyAlignment="1">
      <alignment horizontal="center" vertical="center" wrapText="1"/>
    </xf>
    <xf numFmtId="0" fontId="5" fillId="17" borderId="18" xfId="0" applyFont="1" applyFill="1" applyBorder="1" applyAlignment="1">
      <alignment horizontal="center" vertical="center" wrapText="1"/>
    </xf>
    <xf numFmtId="0" fontId="5" fillId="17" borderId="27" xfId="0" applyFont="1" applyFill="1" applyBorder="1" applyAlignment="1">
      <alignment horizontal="center" vertical="center" wrapText="1"/>
    </xf>
    <xf numFmtId="0" fontId="5" fillId="17" borderId="11" xfId="0" applyFont="1" applyFill="1" applyBorder="1" applyAlignment="1">
      <alignment horizontal="center" vertical="center" wrapText="1"/>
    </xf>
    <xf numFmtId="0" fontId="10" fillId="14" borderId="0" xfId="0" applyFont="1" applyFill="1" applyBorder="1" applyAlignment="1" applyProtection="1">
      <alignment horizontal="left" vertical="center" wrapText="1" indent="1"/>
    </xf>
    <xf numFmtId="0" fontId="10" fillId="14" borderId="9" xfId="0" applyFont="1" applyFill="1" applyBorder="1" applyAlignment="1" applyProtection="1">
      <alignment horizontal="left" vertical="center" wrapText="1" indent="1"/>
    </xf>
    <xf numFmtId="0" fontId="5" fillId="3" borderId="46" xfId="0" applyFont="1" applyFill="1" applyBorder="1" applyAlignment="1" applyProtection="1">
      <alignment horizontal="left" vertical="center" wrapText="1"/>
    </xf>
    <xf numFmtId="0" fontId="5" fillId="3" borderId="45" xfId="0" applyFont="1" applyFill="1" applyBorder="1" applyAlignment="1" applyProtection="1">
      <alignment horizontal="left" vertical="center"/>
    </xf>
    <xf numFmtId="10" fontId="5" fillId="5" borderId="49" xfId="0" applyNumberFormat="1" applyFont="1" applyFill="1" applyBorder="1" applyAlignment="1" applyProtection="1">
      <alignment horizontal="center" vertical="center"/>
      <protection locked="0"/>
    </xf>
    <xf numFmtId="10" fontId="5" fillId="5" borderId="50" xfId="0" applyNumberFormat="1" applyFont="1" applyFill="1" applyBorder="1" applyAlignment="1" applyProtection="1">
      <alignment horizontal="center" vertical="center"/>
      <protection locked="0"/>
    </xf>
    <xf numFmtId="10" fontId="5" fillId="5" borderId="51" xfId="0" applyNumberFormat="1" applyFont="1" applyFill="1" applyBorder="1" applyAlignment="1" applyProtection="1">
      <alignment horizontal="center" vertical="center"/>
      <protection locked="0"/>
    </xf>
    <xf numFmtId="10" fontId="5" fillId="5" borderId="52" xfId="0" applyNumberFormat="1"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wrapText="1"/>
    </xf>
    <xf numFmtId="0" fontId="5" fillId="3" borderId="54" xfId="0" applyFont="1" applyFill="1" applyBorder="1" applyAlignment="1" applyProtection="1">
      <alignment horizontal="center" vertical="center" wrapText="1"/>
    </xf>
    <xf numFmtId="0" fontId="56" fillId="3" borderId="8" xfId="0" applyFont="1" applyFill="1" applyBorder="1" applyAlignment="1" applyProtection="1">
      <alignment vertical="center" wrapText="1"/>
    </xf>
    <xf numFmtId="0" fontId="56" fillId="3" borderId="0" xfId="0" applyFont="1" applyFill="1" applyBorder="1" applyAlignment="1" applyProtection="1">
      <alignment vertical="center" wrapText="1"/>
    </xf>
    <xf numFmtId="0" fontId="5" fillId="3" borderId="0" xfId="0" applyFont="1" applyFill="1" applyBorder="1" applyAlignment="1" applyProtection="1">
      <alignment horizontal="right" vertical="center" wrapText="1"/>
    </xf>
    <xf numFmtId="0" fontId="5" fillId="3" borderId="9" xfId="0" applyFont="1" applyFill="1" applyBorder="1" applyAlignment="1" applyProtection="1">
      <alignment horizontal="right" vertical="center" wrapText="1"/>
    </xf>
    <xf numFmtId="170" fontId="5" fillId="6" borderId="3" xfId="1" applyNumberFormat="1" applyFont="1" applyFill="1" applyBorder="1" applyAlignment="1" applyProtection="1">
      <alignment horizontal="center" vertical="center" wrapText="1"/>
      <protection locked="0"/>
    </xf>
    <xf numFmtId="170" fontId="5" fillId="6" borderId="5" xfId="1" applyNumberFormat="1" applyFont="1" applyFill="1" applyBorder="1" applyAlignment="1" applyProtection="1">
      <alignment horizontal="center" vertical="center" wrapText="1"/>
      <protection locked="0"/>
    </xf>
    <xf numFmtId="0" fontId="18" fillId="3" borderId="0" xfId="0" applyFont="1" applyFill="1" applyBorder="1" applyAlignment="1" applyProtection="1">
      <alignment horizontal="right" vertical="center" wrapText="1" indent="4"/>
    </xf>
    <xf numFmtId="0" fontId="17" fillId="11" borderId="6" xfId="0" applyFont="1" applyFill="1" applyBorder="1" applyAlignment="1" applyProtection="1">
      <alignment vertical="center" wrapText="1"/>
    </xf>
    <xf numFmtId="0" fontId="5" fillId="3" borderId="0" xfId="0" applyFont="1" applyFill="1" applyBorder="1" applyAlignment="1" applyProtection="1">
      <alignment horizontal="right" vertical="center" wrapText="1" indent="4"/>
    </xf>
    <xf numFmtId="0" fontId="5" fillId="3" borderId="9" xfId="0" applyFont="1" applyFill="1" applyBorder="1" applyAlignment="1" applyProtection="1">
      <alignment horizontal="right" vertical="center" wrapText="1" indent="4"/>
    </xf>
    <xf numFmtId="0" fontId="51" fillId="3" borderId="8" xfId="0" applyFont="1" applyFill="1" applyBorder="1" applyAlignment="1" applyProtection="1">
      <alignment vertical="center" wrapText="1"/>
    </xf>
    <xf numFmtId="0" fontId="51" fillId="3" borderId="0" xfId="0" applyFont="1" applyFill="1" applyBorder="1" applyAlignment="1" applyProtection="1">
      <alignment vertical="center" wrapText="1"/>
    </xf>
    <xf numFmtId="3" fontId="10" fillId="0" borderId="3" xfId="0" applyNumberFormat="1" applyFont="1" applyBorder="1" applyAlignment="1" applyProtection="1">
      <alignment horizontal="left" vertical="center" wrapText="1"/>
      <protection locked="0"/>
    </xf>
    <xf numFmtId="3" fontId="10" fillId="0" borderId="4" xfId="0" applyNumberFormat="1" applyFont="1" applyBorder="1" applyAlignment="1" applyProtection="1">
      <alignment horizontal="left" vertical="center" wrapText="1"/>
      <protection locked="0"/>
    </xf>
    <xf numFmtId="3" fontId="10" fillId="0" borderId="5" xfId="0" applyNumberFormat="1" applyFont="1" applyBorder="1" applyAlignment="1" applyProtection="1">
      <alignment horizontal="left" vertical="center" wrapText="1"/>
      <protection locked="0"/>
    </xf>
    <xf numFmtId="170" fontId="5" fillId="6" borderId="49" xfId="1" applyNumberFormat="1" applyFont="1" applyFill="1" applyBorder="1" applyAlignment="1" applyProtection="1">
      <alignment horizontal="center" vertical="center" wrapText="1"/>
      <protection locked="0"/>
    </xf>
    <xf numFmtId="170" fontId="5" fillId="6" borderId="50" xfId="1" applyNumberFormat="1" applyFont="1" applyFill="1" applyBorder="1" applyAlignment="1" applyProtection="1">
      <alignment horizontal="center" vertical="center" wrapText="1"/>
      <protection locked="0"/>
    </xf>
    <xf numFmtId="170" fontId="18" fillId="18" borderId="1" xfId="1" applyNumberFormat="1" applyFont="1" applyFill="1" applyBorder="1" applyAlignment="1" applyProtection="1">
      <alignment horizontal="center" vertical="center" wrapText="1"/>
    </xf>
    <xf numFmtId="170" fontId="18" fillId="18" borderId="54" xfId="1" applyNumberFormat="1" applyFont="1" applyFill="1" applyBorder="1" applyAlignment="1" applyProtection="1">
      <alignment horizontal="center" vertical="center" wrapText="1"/>
    </xf>
    <xf numFmtId="4" fontId="18" fillId="18" borderId="6" xfId="0" applyNumberFormat="1" applyFont="1" applyFill="1" applyBorder="1" applyAlignment="1" applyProtection="1">
      <alignment horizontal="center" vertical="center"/>
    </xf>
    <xf numFmtId="4" fontId="5" fillId="18" borderId="6" xfId="0" applyNumberFormat="1" applyFont="1" applyFill="1" applyBorder="1" applyAlignment="1" applyProtection="1">
      <alignment horizontal="center" vertical="center"/>
    </xf>
    <xf numFmtId="164" fontId="18" fillId="4" borderId="0" xfId="1" applyFont="1" applyFill="1" applyBorder="1" applyAlignment="1" applyProtection="1">
      <alignment horizontal="right" vertical="center" wrapText="1"/>
    </xf>
    <xf numFmtId="164" fontId="18" fillId="4" borderId="18" xfId="1" applyFont="1" applyFill="1" applyBorder="1" applyAlignment="1" applyProtection="1">
      <alignment horizontal="right" vertical="center" wrapText="1"/>
    </xf>
    <xf numFmtId="0" fontId="18" fillId="25" borderId="6" xfId="0" applyFont="1" applyFill="1" applyBorder="1" applyAlignment="1">
      <alignment horizontal="center" vertical="center" wrapText="1"/>
    </xf>
    <xf numFmtId="0" fontId="18" fillId="18" borderId="3" xfId="0" applyFont="1" applyFill="1" applyBorder="1" applyAlignment="1" applyProtection="1">
      <alignment horizontal="center" vertical="center" wrapText="1"/>
    </xf>
    <xf numFmtId="0" fontId="18" fillId="18" borderId="5" xfId="0" applyFont="1" applyFill="1" applyBorder="1" applyAlignment="1" applyProtection="1">
      <alignment horizontal="center" vertical="center" wrapText="1"/>
    </xf>
    <xf numFmtId="0" fontId="18" fillId="3" borderId="0" xfId="0" applyFont="1" applyFill="1" applyBorder="1" applyAlignment="1" applyProtection="1">
      <alignment horizontal="right" vertical="center" wrapText="1"/>
    </xf>
    <xf numFmtId="3" fontId="18" fillId="18" borderId="3" xfId="0" applyNumberFormat="1" applyFont="1" applyFill="1" applyBorder="1" applyAlignment="1" applyProtection="1">
      <alignment horizontal="center" vertical="center"/>
    </xf>
    <xf numFmtId="3" fontId="18" fillId="18" borderId="5" xfId="0" applyNumberFormat="1" applyFont="1" applyFill="1" applyBorder="1" applyAlignment="1" applyProtection="1">
      <alignment horizontal="center" vertical="center"/>
    </xf>
    <xf numFmtId="3" fontId="5" fillId="5" borderId="3" xfId="0" applyNumberFormat="1" applyFont="1" applyFill="1" applyBorder="1" applyAlignment="1" applyProtection="1">
      <alignment horizontal="center" vertical="center"/>
      <protection locked="0"/>
    </xf>
    <xf numFmtId="3" fontId="5" fillId="5" borderId="5" xfId="0" applyNumberFormat="1" applyFont="1" applyFill="1" applyBorder="1" applyAlignment="1" applyProtection="1">
      <alignment horizontal="center" vertical="center"/>
      <protection locked="0"/>
    </xf>
    <xf numFmtId="3" fontId="5" fillId="0" borderId="3" xfId="0" applyNumberFormat="1" applyFont="1" applyBorder="1" applyAlignment="1" applyProtection="1">
      <alignment horizontal="center" vertical="center" wrapText="1"/>
      <protection locked="0"/>
    </xf>
    <xf numFmtId="3" fontId="5" fillId="0" borderId="5" xfId="0" applyNumberFormat="1" applyFont="1" applyBorder="1" applyAlignment="1" applyProtection="1">
      <alignment horizontal="center" vertical="center" wrapText="1"/>
      <protection locked="0"/>
    </xf>
    <xf numFmtId="171" fontId="5" fillId="8" borderId="3" xfId="0" applyNumberFormat="1" applyFont="1" applyFill="1" applyBorder="1" applyAlignment="1" applyProtection="1">
      <alignment horizontal="center" vertical="center"/>
    </xf>
    <xf numFmtId="171" fontId="5" fillId="8" borderId="5" xfId="0" applyNumberFormat="1" applyFont="1" applyFill="1" applyBorder="1" applyAlignment="1" applyProtection="1">
      <alignment horizontal="center" vertical="center"/>
    </xf>
    <xf numFmtId="0" fontId="18" fillId="8" borderId="6" xfId="0" applyFont="1" applyFill="1" applyBorder="1" applyAlignment="1">
      <alignment horizontal="center" vertical="center" wrapText="1"/>
    </xf>
    <xf numFmtId="0" fontId="2" fillId="18" borderId="32" xfId="0" applyFont="1" applyFill="1" applyBorder="1" applyAlignment="1">
      <alignment horizontal="center" vertical="center" wrapText="1"/>
    </xf>
    <xf numFmtId="0" fontId="0" fillId="18" borderId="7" xfId="0" applyFont="1" applyFill="1" applyBorder="1" applyAlignment="1">
      <alignment horizontal="center" vertical="center" wrapText="1"/>
    </xf>
    <xf numFmtId="0" fontId="0" fillId="18" borderId="16" xfId="0" applyFont="1" applyFill="1" applyBorder="1" applyAlignment="1">
      <alignment horizontal="center" vertical="center" wrapText="1"/>
    </xf>
    <xf numFmtId="3" fontId="0" fillId="25" borderId="32" xfId="0" applyNumberFormat="1" applyFont="1" applyFill="1" applyBorder="1" applyAlignment="1">
      <alignment horizontal="center" vertical="center" wrapText="1"/>
    </xf>
    <xf numFmtId="3" fontId="0" fillId="25" borderId="16" xfId="0" applyNumberFormat="1" applyFont="1" applyFill="1" applyBorder="1" applyAlignment="1">
      <alignment horizontal="center" vertical="center" wrapText="1"/>
    </xf>
    <xf numFmtId="0" fontId="19" fillId="14" borderId="0" xfId="5" applyFill="1" applyBorder="1" applyAlignment="1" applyProtection="1">
      <alignment vertical="center" wrapText="1"/>
    </xf>
    <xf numFmtId="3" fontId="0" fillId="8" borderId="32" xfId="0" applyNumberFormat="1" applyFont="1" applyFill="1" applyBorder="1" applyAlignment="1">
      <alignment horizontal="center" vertical="center" wrapText="1"/>
    </xf>
    <xf numFmtId="3" fontId="0" fillId="8" borderId="16" xfId="0" applyNumberFormat="1" applyFont="1" applyFill="1" applyBorder="1" applyAlignment="1">
      <alignment horizontal="center" vertical="center" wrapText="1"/>
    </xf>
    <xf numFmtId="3" fontId="0" fillId="8" borderId="34" xfId="0" applyNumberFormat="1" applyFont="1" applyFill="1" applyBorder="1" applyAlignment="1">
      <alignment horizontal="center" vertical="center" wrapText="1"/>
    </xf>
    <xf numFmtId="3" fontId="0" fillId="8" borderId="58" xfId="0" applyNumberFormat="1" applyFont="1" applyFill="1" applyBorder="1" applyAlignment="1">
      <alignment horizontal="center" vertical="center" wrapText="1"/>
    </xf>
    <xf numFmtId="3" fontId="0" fillId="25" borderId="34" xfId="0" applyNumberFormat="1" applyFont="1" applyFill="1" applyBorder="1" applyAlignment="1">
      <alignment horizontal="center" vertical="center" wrapText="1"/>
    </xf>
    <xf numFmtId="3" fontId="0" fillId="25" borderId="58" xfId="0" applyNumberFormat="1" applyFont="1" applyFill="1" applyBorder="1" applyAlignment="1">
      <alignment horizontal="center" vertical="center" wrapText="1"/>
    </xf>
    <xf numFmtId="0" fontId="0" fillId="18" borderId="32" xfId="0" applyFont="1" applyFill="1" applyBorder="1" applyAlignment="1">
      <alignment horizontal="center" vertical="center" wrapText="1"/>
    </xf>
    <xf numFmtId="0" fontId="67" fillId="3" borderId="0" xfId="0" applyFont="1" applyFill="1" applyAlignment="1">
      <alignment horizontal="left" vertical="center"/>
    </xf>
    <xf numFmtId="3" fontId="18" fillId="19" borderId="6" xfId="0" applyNumberFormat="1" applyFont="1" applyFill="1" applyBorder="1" applyAlignment="1">
      <alignment horizontal="center" vertical="center"/>
    </xf>
    <xf numFmtId="4" fontId="0" fillId="16" borderId="6" xfId="0" applyNumberFormat="1" applyFont="1" applyFill="1" applyBorder="1" applyAlignment="1">
      <alignment horizontal="center" vertical="center"/>
    </xf>
    <xf numFmtId="0" fontId="8" fillId="3" borderId="10" xfId="0" applyFont="1" applyFill="1" applyBorder="1" applyAlignment="1" applyProtection="1">
      <alignment horizontal="right" vertical="center" wrapText="1"/>
    </xf>
    <xf numFmtId="0" fontId="8" fillId="3" borderId="29" xfId="0" applyFont="1" applyFill="1" applyBorder="1" applyAlignment="1" applyProtection="1">
      <alignment horizontal="right" vertical="center" wrapText="1"/>
    </xf>
    <xf numFmtId="0" fontId="18" fillId="3" borderId="10"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34" fillId="15" borderId="1" xfId="0" applyFont="1" applyFill="1" applyBorder="1" applyAlignment="1" applyProtection="1">
      <alignment horizontal="right" vertical="center" wrapText="1"/>
    </xf>
    <xf numFmtId="0" fontId="34" fillId="15" borderId="54" xfId="0" applyFont="1" applyFill="1" applyBorder="1" applyAlignment="1" applyProtection="1">
      <alignment horizontal="right" vertical="center" wrapText="1"/>
    </xf>
    <xf numFmtId="0" fontId="0" fillId="3" borderId="0" xfId="0" applyFont="1" applyFill="1" applyBorder="1" applyAlignment="1">
      <alignment horizontal="center" vertical="center"/>
    </xf>
    <xf numFmtId="0" fontId="0" fillId="3" borderId="18" xfId="0" applyFont="1" applyFill="1" applyBorder="1" applyAlignment="1">
      <alignment horizontal="center" vertical="center"/>
    </xf>
    <xf numFmtId="0" fontId="36" fillId="22" borderId="0" xfId="0" applyFont="1" applyFill="1" applyBorder="1" applyAlignment="1">
      <alignment horizontal="left" vertical="center" indent="1"/>
    </xf>
    <xf numFmtId="0" fontId="36" fillId="22" borderId="9" xfId="0" applyFont="1" applyFill="1" applyBorder="1" applyAlignment="1">
      <alignment horizontal="left" vertical="center" indent="1"/>
    </xf>
    <xf numFmtId="0" fontId="43" fillId="3" borderId="0" xfId="0" applyFont="1" applyFill="1" applyBorder="1" applyAlignment="1">
      <alignment horizontal="right" vertical="center" indent="1"/>
    </xf>
    <xf numFmtId="0" fontId="43" fillId="3" borderId="9" xfId="0" applyFont="1" applyFill="1" applyBorder="1" applyAlignment="1">
      <alignment horizontal="right" vertical="center" indent="1"/>
    </xf>
    <xf numFmtId="0" fontId="7" fillId="3" borderId="32" xfId="0" quotePrefix="1" applyFont="1" applyFill="1" applyBorder="1" applyAlignment="1" applyProtection="1">
      <alignment horizontal="right" vertical="center"/>
    </xf>
    <xf numFmtId="0" fontId="7" fillId="3" borderId="7" xfId="0" quotePrefix="1" applyFont="1" applyFill="1" applyBorder="1" applyAlignment="1" applyProtection="1">
      <alignment horizontal="right" vertical="center"/>
    </xf>
    <xf numFmtId="0" fontId="7" fillId="3" borderId="16" xfId="0" quotePrefix="1" applyFont="1" applyFill="1" applyBorder="1" applyAlignment="1" applyProtection="1">
      <alignment horizontal="right" vertical="center"/>
    </xf>
    <xf numFmtId="2" fontId="0" fillId="8" borderId="6" xfId="0" applyNumberFormat="1" applyFont="1" applyFill="1" applyBorder="1" applyAlignment="1">
      <alignment horizontal="center" vertical="center"/>
    </xf>
    <xf numFmtId="0" fontId="0" fillId="17" borderId="0" xfId="0" applyFont="1" applyFill="1" applyBorder="1" applyAlignment="1">
      <alignment horizontal="right" vertical="center" wrapText="1"/>
    </xf>
    <xf numFmtId="3" fontId="3" fillId="15" borderId="6" xfId="0" applyNumberFormat="1" applyFont="1" applyFill="1" applyBorder="1" applyAlignment="1">
      <alignment horizontal="center" vertical="center"/>
    </xf>
    <xf numFmtId="0" fontId="5" fillId="17" borderId="1" xfId="0" applyFont="1" applyFill="1" applyBorder="1" applyAlignment="1" applyProtection="1">
      <alignment horizontal="right" vertical="center" wrapText="1"/>
    </xf>
    <xf numFmtId="0" fontId="5" fillId="17" borderId="13" xfId="0" applyFont="1" applyFill="1" applyBorder="1" applyAlignment="1" applyProtection="1">
      <alignment horizontal="right" vertical="center" wrapText="1"/>
    </xf>
    <xf numFmtId="0" fontId="5" fillId="17" borderId="54" xfId="0" applyFont="1" applyFill="1" applyBorder="1" applyAlignment="1" applyProtection="1">
      <alignment horizontal="right" vertical="center" wrapText="1"/>
    </xf>
    <xf numFmtId="0" fontId="13" fillId="3" borderId="0" xfId="0" applyFont="1" applyFill="1" applyBorder="1" applyAlignment="1" applyProtection="1">
      <alignment horizontal="center" vertical="center"/>
    </xf>
    <xf numFmtId="0" fontId="0" fillId="14" borderId="0" xfId="0" applyFont="1" applyFill="1" applyBorder="1" applyAlignment="1" applyProtection="1">
      <alignment horizontal="center" vertical="center" wrapText="1"/>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10" fillId="14" borderId="0" xfId="0" applyFont="1" applyFill="1" applyBorder="1" applyAlignment="1" applyProtection="1">
      <alignment vertical="center" wrapText="1"/>
    </xf>
    <xf numFmtId="169" fontId="0" fillId="3" borderId="3" xfId="0" applyNumberFormat="1" applyFont="1" applyFill="1" applyBorder="1" applyAlignment="1">
      <alignment horizontal="center" vertical="center"/>
    </xf>
    <xf numFmtId="169" fontId="0" fillId="3" borderId="5" xfId="0" applyNumberFormat="1" applyFont="1" applyFill="1" applyBorder="1" applyAlignment="1">
      <alignment horizontal="center" vertical="center"/>
    </xf>
    <xf numFmtId="0" fontId="10" fillId="14" borderId="0" xfId="0" applyFont="1" applyFill="1" applyAlignment="1">
      <alignment vertical="center" wrapText="1"/>
    </xf>
    <xf numFmtId="0" fontId="10" fillId="14" borderId="0" xfId="0" applyFont="1" applyFill="1" applyAlignment="1">
      <alignment horizontal="left" vertical="center" wrapText="1"/>
    </xf>
    <xf numFmtId="0" fontId="0" fillId="25" borderId="3" xfId="0" applyFont="1" applyFill="1" applyBorder="1" applyAlignment="1" applyProtection="1">
      <alignment horizontal="center" vertical="center"/>
    </xf>
    <xf numFmtId="0" fontId="0" fillId="25" borderId="5" xfId="0" applyFont="1" applyFill="1" applyBorder="1" applyAlignment="1" applyProtection="1">
      <alignment horizontal="center" vertical="center"/>
    </xf>
    <xf numFmtId="0" fontId="0" fillId="25" borderId="6" xfId="0" applyFont="1" applyFill="1" applyBorder="1" applyAlignment="1" applyProtection="1">
      <alignment horizontal="right" vertical="center" wrapText="1"/>
    </xf>
    <xf numFmtId="0" fontId="5" fillId="5" borderId="6" xfId="0" applyFont="1" applyFill="1" applyBorder="1" applyAlignment="1" applyProtection="1">
      <alignment horizontal="center" vertical="center" wrapText="1"/>
      <protection locked="0"/>
    </xf>
    <xf numFmtId="0" fontId="2" fillId="25" borderId="3" xfId="0" applyFont="1" applyFill="1" applyBorder="1" applyAlignment="1" applyProtection="1">
      <alignment horizontal="left" vertical="center" wrapText="1"/>
    </xf>
    <xf numFmtId="0" fontId="2" fillId="25" borderId="5" xfId="0" applyFont="1" applyFill="1" applyBorder="1" applyAlignment="1" applyProtection="1">
      <alignment horizontal="left" vertical="center" wrapText="1"/>
    </xf>
    <xf numFmtId="0" fontId="2" fillId="25" borderId="3" xfId="0" applyFont="1" applyFill="1" applyBorder="1" applyAlignment="1" applyProtection="1">
      <alignment horizontal="center" vertical="center" wrapText="1"/>
    </xf>
    <xf numFmtId="0" fontId="2" fillId="25" borderId="5" xfId="0" applyFont="1" applyFill="1" applyBorder="1" applyAlignment="1" applyProtection="1">
      <alignment horizontal="center" vertical="center" wrapText="1"/>
    </xf>
    <xf numFmtId="0" fontId="0" fillId="25" borderId="3" xfId="0" applyFont="1" applyFill="1" applyBorder="1" applyAlignment="1">
      <alignment horizontal="center" vertical="center" wrapText="1"/>
    </xf>
    <xf numFmtId="0" fontId="0" fillId="25" borderId="5" xfId="0" applyFont="1" applyFill="1" applyBorder="1" applyAlignment="1">
      <alignment horizontal="center" vertical="center" wrapText="1"/>
    </xf>
    <xf numFmtId="0" fontId="2" fillId="25" borderId="6" xfId="0" applyFont="1" applyFill="1" applyBorder="1" applyAlignment="1" applyProtection="1">
      <alignment horizontal="left" vertical="center" wrapText="1"/>
    </xf>
    <xf numFmtId="0" fontId="2" fillId="25" borderId="6" xfId="0" applyFont="1" applyFill="1" applyBorder="1" applyAlignment="1" applyProtection="1">
      <alignment horizontal="center" vertical="center" wrapText="1"/>
    </xf>
    <xf numFmtId="0" fontId="10" fillId="5" borderId="6" xfId="0" applyFont="1" applyFill="1" applyBorder="1" applyAlignment="1" applyProtection="1">
      <alignment horizontal="center" vertical="center" wrapText="1"/>
      <protection locked="0"/>
    </xf>
    <xf numFmtId="0" fontId="0" fillId="3" borderId="9" xfId="0" applyFont="1" applyFill="1" applyBorder="1" applyAlignment="1" applyProtection="1">
      <alignment horizontal="left" vertical="center" wrapText="1"/>
    </xf>
    <xf numFmtId="4" fontId="0" fillId="5" borderId="6" xfId="0" applyNumberFormat="1" applyFont="1" applyFill="1" applyBorder="1" applyAlignment="1" applyProtection="1">
      <alignment horizontal="center" vertical="center"/>
      <protection locked="0"/>
    </xf>
    <xf numFmtId="0" fontId="5" fillId="3" borderId="0" xfId="0" applyFont="1" applyFill="1" applyBorder="1" applyAlignment="1">
      <alignment horizontal="right" vertical="center" wrapText="1" indent="1"/>
    </xf>
    <xf numFmtId="0" fontId="5" fillId="3" borderId="9" xfId="0" applyFont="1" applyFill="1" applyBorder="1" applyAlignment="1">
      <alignment horizontal="right" vertical="center" wrapText="1" indent="1"/>
    </xf>
    <xf numFmtId="0" fontId="0" fillId="5" borderId="10"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19" fillId="14" borderId="26" xfId="5" applyFill="1" applyBorder="1" applyAlignment="1">
      <alignment horizontal="left" vertical="center" wrapText="1"/>
    </xf>
    <xf numFmtId="0" fontId="19" fillId="14" borderId="0" xfId="5" applyFill="1" applyBorder="1" applyAlignment="1">
      <alignment horizontal="left" vertical="center" wrapText="1"/>
    </xf>
    <xf numFmtId="0" fontId="19" fillId="14" borderId="26" xfId="5" applyFill="1" applyBorder="1" applyAlignment="1" applyProtection="1">
      <alignment horizontal="left" vertical="center" wrapText="1"/>
    </xf>
    <xf numFmtId="0" fontId="19" fillId="14" borderId="0" xfId="5" applyFill="1" applyBorder="1" applyAlignment="1" applyProtection="1">
      <alignment horizontal="left" vertical="center" wrapText="1"/>
    </xf>
    <xf numFmtId="0" fontId="5" fillId="3" borderId="48" xfId="0" applyFont="1" applyFill="1" applyBorder="1" applyAlignment="1">
      <alignment horizontal="center" vertical="center" wrapText="1"/>
    </xf>
    <xf numFmtId="175" fontId="0" fillId="5" borderId="6" xfId="0" applyNumberFormat="1" applyFont="1" applyFill="1" applyBorder="1" applyAlignment="1" applyProtection="1">
      <alignment horizontal="center" vertical="center"/>
      <protection locked="0"/>
    </xf>
    <xf numFmtId="3" fontId="0" fillId="5" borderId="6" xfId="0" applyNumberFormat="1" applyFont="1" applyFill="1" applyBorder="1" applyAlignment="1" applyProtection="1">
      <alignment horizontal="center" vertical="center"/>
      <protection locked="0"/>
    </xf>
    <xf numFmtId="0" fontId="5" fillId="3" borderId="0" xfId="0" applyFont="1" applyFill="1" applyBorder="1" applyAlignment="1">
      <alignment horizontal="right" vertical="center" wrapText="1"/>
    </xf>
    <xf numFmtId="0" fontId="5" fillId="3" borderId="9" xfId="0" applyFont="1" applyFill="1" applyBorder="1" applyAlignment="1">
      <alignment horizontal="right" vertical="center" wrapText="1"/>
    </xf>
    <xf numFmtId="0" fontId="10" fillId="14" borderId="0" xfId="0" applyFont="1" applyFill="1" applyBorder="1" applyAlignment="1">
      <alignment horizontal="left" vertical="top" wrapText="1"/>
    </xf>
    <xf numFmtId="172" fontId="0" fillId="5" borderId="6" xfId="0" applyNumberFormat="1" applyFont="1" applyFill="1" applyBorder="1" applyAlignment="1" applyProtection="1">
      <alignment horizontal="center" vertical="center"/>
      <protection locked="0"/>
    </xf>
    <xf numFmtId="4" fontId="21" fillId="15" borderId="6" xfId="0" applyNumberFormat="1" applyFont="1" applyFill="1" applyBorder="1" applyAlignment="1" applyProtection="1">
      <alignment horizontal="center" vertical="center"/>
    </xf>
    <xf numFmtId="0" fontId="10" fillId="5" borderId="73"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left" vertical="center" wrapText="1"/>
      <protection locked="0"/>
    </xf>
    <xf numFmtId="0" fontId="10" fillId="5" borderId="54" xfId="0" applyFont="1" applyFill="1" applyBorder="1" applyAlignment="1" applyProtection="1">
      <alignment horizontal="left" vertical="center" wrapText="1"/>
      <protection locked="0"/>
    </xf>
    <xf numFmtId="0" fontId="17" fillId="3" borderId="0" xfId="0" applyFont="1" applyFill="1" applyBorder="1" applyAlignment="1">
      <alignment horizontal="right" vertical="center" wrapText="1"/>
    </xf>
    <xf numFmtId="0" fontId="19" fillId="3" borderId="0" xfId="5" applyFill="1" applyBorder="1" applyAlignment="1">
      <alignment horizontal="center" vertical="center" wrapText="1"/>
    </xf>
    <xf numFmtId="0" fontId="10" fillId="3" borderId="0" xfId="0" applyFont="1" applyFill="1" applyBorder="1" applyAlignment="1">
      <alignment vertical="center" wrapText="1"/>
    </xf>
    <xf numFmtId="0" fontId="33" fillId="22" borderId="0" xfId="0" applyFont="1" applyFill="1" applyBorder="1" applyAlignment="1">
      <alignment horizontal="right" vertical="center" wrapText="1"/>
    </xf>
    <xf numFmtId="0" fontId="0" fillId="23" borderId="0" xfId="0" applyFont="1" applyFill="1" applyBorder="1" applyAlignment="1">
      <alignment horizontal="center" vertical="center" wrapText="1"/>
    </xf>
    <xf numFmtId="14" fontId="0" fillId="5" borderId="0" xfId="0" applyNumberFormat="1"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3" fontId="0" fillId="3" borderId="0" xfId="0" applyNumberFormat="1" applyFont="1" applyFill="1" applyBorder="1" applyAlignment="1" applyProtection="1">
      <alignment horizontal="center" vertical="center"/>
    </xf>
    <xf numFmtId="0" fontId="11" fillId="3" borderId="6" xfId="0" applyFont="1" applyFill="1" applyBorder="1" applyAlignment="1" applyProtection="1">
      <alignment horizontal="left" vertical="center"/>
    </xf>
    <xf numFmtId="0" fontId="0" fillId="3" borderId="0" xfId="0" applyFont="1" applyFill="1" applyBorder="1" applyAlignment="1">
      <alignment horizontal="right" vertical="center" wrapText="1"/>
    </xf>
    <xf numFmtId="0" fontId="0" fillId="3" borderId="9" xfId="0" applyFont="1" applyFill="1" applyBorder="1" applyAlignment="1">
      <alignment horizontal="right" vertical="center" wrapText="1"/>
    </xf>
    <xf numFmtId="0" fontId="0" fillId="3" borderId="12" xfId="0" applyFont="1" applyFill="1" applyBorder="1" applyAlignment="1">
      <alignment horizontal="center" vertical="center"/>
    </xf>
    <xf numFmtId="0" fontId="12" fillId="10" borderId="6" xfId="0" applyFont="1" applyFill="1" applyBorder="1" applyAlignment="1">
      <alignment horizontal="center" vertical="center" wrapText="1"/>
    </xf>
    <xf numFmtId="0" fontId="12" fillId="10" borderId="6" xfId="0" applyFont="1" applyFill="1" applyBorder="1" applyAlignment="1">
      <alignment horizontal="center" vertical="center"/>
    </xf>
    <xf numFmtId="3" fontId="0" fillId="10" borderId="6" xfId="0" applyNumberFormat="1" applyFont="1" applyFill="1" applyBorder="1" applyAlignment="1">
      <alignment horizontal="center" vertical="center"/>
    </xf>
    <xf numFmtId="0" fontId="46" fillId="25" borderId="3" xfId="0" applyFont="1" applyFill="1" applyBorder="1" applyAlignment="1">
      <alignment horizontal="center" vertical="center" wrapText="1"/>
    </xf>
    <xf numFmtId="0" fontId="46" fillId="25" borderId="5" xfId="0" applyFont="1" applyFill="1" applyBorder="1" applyAlignment="1">
      <alignment horizontal="center" vertical="center" wrapText="1"/>
    </xf>
    <xf numFmtId="3" fontId="5" fillId="25" borderId="3" xfId="0" applyNumberFormat="1" applyFont="1" applyFill="1" applyBorder="1" applyAlignment="1" applyProtection="1">
      <alignment horizontal="center" vertical="center"/>
      <protection locked="0"/>
    </xf>
    <xf numFmtId="3" fontId="5" fillId="25" borderId="5" xfId="0" applyNumberFormat="1" applyFont="1" applyFill="1" applyBorder="1" applyAlignment="1" applyProtection="1">
      <alignment horizontal="center" vertical="center"/>
      <protection locked="0"/>
    </xf>
    <xf numFmtId="3" fontId="5" fillId="25" borderId="3" xfId="0" applyNumberFormat="1" applyFont="1" applyFill="1" applyBorder="1" applyAlignment="1" applyProtection="1">
      <alignment horizontal="center" vertical="center"/>
    </xf>
    <xf numFmtId="3" fontId="5" fillId="25" borderId="5" xfId="0" applyNumberFormat="1" applyFont="1" applyFill="1" applyBorder="1" applyAlignment="1" applyProtection="1">
      <alignment horizontal="center" vertical="center"/>
    </xf>
    <xf numFmtId="0" fontId="0" fillId="5" borderId="3" xfId="0" applyFont="1" applyFill="1" applyBorder="1" applyAlignment="1" applyProtection="1">
      <alignment vertical="center" wrapText="1"/>
      <protection locked="0"/>
    </xf>
    <xf numFmtId="0" fontId="0" fillId="5" borderId="4" xfId="0" applyFont="1" applyFill="1" applyBorder="1" applyAlignment="1" applyProtection="1">
      <alignment vertical="center" wrapText="1"/>
      <protection locked="0"/>
    </xf>
    <xf numFmtId="0" fontId="0" fillId="5" borderId="5" xfId="0" applyFont="1" applyFill="1" applyBorder="1" applyAlignment="1" applyProtection="1">
      <alignment vertical="center" wrapText="1"/>
      <protection locked="0"/>
    </xf>
    <xf numFmtId="0" fontId="0" fillId="3" borderId="0" xfId="0" applyFont="1" applyFill="1" applyBorder="1" applyAlignment="1">
      <alignment vertical="center" wrapText="1"/>
    </xf>
    <xf numFmtId="0" fontId="0" fillId="3" borderId="9" xfId="0" applyFont="1" applyFill="1" applyBorder="1" applyAlignment="1">
      <alignment vertical="center" wrapText="1"/>
    </xf>
    <xf numFmtId="0" fontId="0" fillId="3" borderId="3"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5" xfId="0" applyFont="1" applyFill="1" applyBorder="1" applyAlignment="1">
      <alignment horizontal="center" vertical="center"/>
    </xf>
  </cellXfs>
  <cellStyles count="6">
    <cellStyle name="Euro" xfId="3" xr:uid="{00000000-0005-0000-0000-000000000000}"/>
    <cellStyle name="Lien hypertexte" xfId="5" builtinId="8"/>
    <cellStyle name="Milliers" xfId="1" builtinId="3"/>
    <cellStyle name="Normal" xfId="0" builtinId="0"/>
    <cellStyle name="Normal 2" xfId="2" xr:uid="{00000000-0005-0000-0000-000004000000}"/>
    <cellStyle name="Pourcentage" xfId="4" builtinId="5"/>
  </cellStyles>
  <dxfs count="12">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dxf>
    <dxf>
      <fill>
        <patternFill>
          <bgColor rgb="FFFF0000"/>
        </patternFill>
      </fill>
    </dxf>
    <dxf>
      <fill>
        <patternFill>
          <bgColor rgb="FFFF0000"/>
        </patternFill>
      </fill>
    </dxf>
    <dxf>
      <font>
        <b/>
        <i val="0"/>
        <u val="double"/>
        <color rgb="FFFF0000"/>
      </font>
      <fill>
        <patternFill>
          <bgColor rgb="FFFFFF00"/>
        </patternFill>
      </fill>
    </dxf>
    <dxf>
      <font>
        <color theme="1"/>
      </font>
      <fill>
        <patternFill patternType="none">
          <bgColor auto="1"/>
        </patternFill>
      </fill>
    </dxf>
    <dxf>
      <font>
        <color rgb="FFFF0000"/>
      </font>
    </dxf>
    <dxf>
      <font>
        <color theme="1"/>
      </font>
    </dxf>
    <dxf>
      <font>
        <color theme="1"/>
      </font>
    </dxf>
    <dxf>
      <font>
        <color theme="1"/>
      </font>
    </dxf>
  </dxfs>
  <tableStyles count="0" defaultTableStyle="TableStyleMedium2" defaultPivotStyle="PivotStyleLight16"/>
  <colors>
    <mruColors>
      <color rgb="FFFFFFCC"/>
      <color rgb="FFFF9900"/>
      <color rgb="FF00FF00"/>
      <color rgb="FFFF00FF"/>
      <color rgb="FFC0C0C0"/>
      <color rgb="FF76933C"/>
      <color rgb="FF969696"/>
      <color rgb="FF8DB4E2"/>
      <color rgb="FF99CCFF"/>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8_Attestation'!A1"/><Relationship Id="rId13" Type="http://schemas.openxmlformats.org/officeDocument/2006/relationships/image" Target="../media/image1.png"/><Relationship Id="rId3" Type="http://schemas.openxmlformats.org/officeDocument/2006/relationships/hyperlink" Target="#'3_Offre'!A1"/><Relationship Id="rId7" Type="http://schemas.openxmlformats.org/officeDocument/2006/relationships/hyperlink" Target="#'7_Financement'!A1"/><Relationship Id="rId12" Type="http://schemas.openxmlformats.org/officeDocument/2006/relationships/hyperlink" Target="#A_Eligibilit&#233;!A1"/><Relationship Id="rId2" Type="http://schemas.openxmlformats.org/officeDocument/2006/relationships/hyperlink" Target="#'2_Identit&#233;'!A1"/><Relationship Id="rId1" Type="http://schemas.openxmlformats.org/officeDocument/2006/relationships/hyperlink" Target="#'1_Pr&#233;sentation'!A1"/><Relationship Id="rId6" Type="http://schemas.openxmlformats.org/officeDocument/2006/relationships/hyperlink" Target="#'6_Co&#251;ts'!A1"/><Relationship Id="rId11" Type="http://schemas.openxmlformats.org/officeDocument/2006/relationships/hyperlink" Target="#C_Pi&#232;ces!A1"/><Relationship Id="rId5" Type="http://schemas.openxmlformats.org/officeDocument/2006/relationships/hyperlink" Target="#'5_CapacitaireEtSurfaces'!A1"/><Relationship Id="rId10" Type="http://schemas.openxmlformats.org/officeDocument/2006/relationships/hyperlink" Target="#B_Bonus!A1"/><Relationship Id="rId4" Type="http://schemas.openxmlformats.org/officeDocument/2006/relationships/hyperlink" Target="#'4_DescriptionTechnique'!A1"/><Relationship Id="rId9" Type="http://schemas.openxmlformats.org/officeDocument/2006/relationships/hyperlink" Target="#'9_R&#233;cap'!A1"/></Relationships>
</file>

<file path=xl/drawings/_rels/drawing10.xml.rels><?xml version="1.0" encoding="UTF-8" standalone="yes"?>
<Relationships xmlns="http://schemas.openxmlformats.org/package/2006/relationships"><Relationship Id="rId8" Type="http://schemas.openxmlformats.org/officeDocument/2006/relationships/hyperlink" Target="#'7_Financement'!A1"/><Relationship Id="rId13" Type="http://schemas.openxmlformats.org/officeDocument/2006/relationships/hyperlink" Target="#A_Eligibilit&#233;!A1"/><Relationship Id="rId3" Type="http://schemas.openxmlformats.org/officeDocument/2006/relationships/hyperlink" Target="#'6_Co&#251;ts'!A1"/><Relationship Id="rId7" Type="http://schemas.openxmlformats.org/officeDocument/2006/relationships/hyperlink" Target="#'5_CapacitaireEtSurfaces'!A1"/><Relationship Id="rId12" Type="http://schemas.openxmlformats.org/officeDocument/2006/relationships/hyperlink" Target="#C_Pi&#232;ces!A1"/><Relationship Id="rId2" Type="http://schemas.openxmlformats.org/officeDocument/2006/relationships/hyperlink" Target="#'4_DescriptionTechnique'!A1"/><Relationship Id="rId1" Type="http://schemas.openxmlformats.org/officeDocument/2006/relationships/hyperlink" Target="#'6a_Cl&#233;R&#233;partition'!A1"/><Relationship Id="rId6" Type="http://schemas.openxmlformats.org/officeDocument/2006/relationships/hyperlink" Target="#'3_Offre'!A1"/><Relationship Id="rId11" Type="http://schemas.openxmlformats.org/officeDocument/2006/relationships/hyperlink" Target="#B_Bonus!A1"/><Relationship Id="rId5" Type="http://schemas.openxmlformats.org/officeDocument/2006/relationships/hyperlink" Target="#'2_Identit&#233;'!A1"/><Relationship Id="rId15" Type="http://schemas.openxmlformats.org/officeDocument/2006/relationships/image" Target="../media/image1.png"/><Relationship Id="rId10" Type="http://schemas.openxmlformats.org/officeDocument/2006/relationships/hyperlink" Target="#'9_R&#233;cap'!A1"/><Relationship Id="rId4" Type="http://schemas.openxmlformats.org/officeDocument/2006/relationships/hyperlink" Target="#'1_Pr&#233;sentation'!A1"/><Relationship Id="rId9" Type="http://schemas.openxmlformats.org/officeDocument/2006/relationships/hyperlink" Target="#'8_Attestation'!A1"/><Relationship Id="rId14" Type="http://schemas.openxmlformats.org/officeDocument/2006/relationships/hyperlink" Target="#'0_Accueil'!A1"/></Relationships>
</file>

<file path=xl/drawings/_rels/drawing11.xml.rels><?xml version="1.0" encoding="UTF-8" standalone="yes"?>
<Relationships xmlns="http://schemas.openxmlformats.org/package/2006/relationships"><Relationship Id="rId8" Type="http://schemas.openxmlformats.org/officeDocument/2006/relationships/hyperlink" Target="#'6_Co&#251;ts'!A1"/><Relationship Id="rId13" Type="http://schemas.openxmlformats.org/officeDocument/2006/relationships/hyperlink" Target="#'0_Accueil'!A1"/><Relationship Id="rId3" Type="http://schemas.openxmlformats.org/officeDocument/2006/relationships/hyperlink" Target="#'7_Financement'!A1"/><Relationship Id="rId7" Type="http://schemas.openxmlformats.org/officeDocument/2006/relationships/hyperlink" Target="#'4_DescriptionTechnique'!A1"/><Relationship Id="rId12" Type="http://schemas.openxmlformats.org/officeDocument/2006/relationships/hyperlink" Target="#A_Eligibilit&#233;!A1"/><Relationship Id="rId2" Type="http://schemas.openxmlformats.org/officeDocument/2006/relationships/hyperlink" Target="#'5_CapacitaireEtSurfaces'!A1"/><Relationship Id="rId1" Type="http://schemas.openxmlformats.org/officeDocument/2006/relationships/hyperlink" Target="#'6a_Cl&#233;R&#233;partition'!A1"/><Relationship Id="rId6" Type="http://schemas.openxmlformats.org/officeDocument/2006/relationships/hyperlink" Target="#'3_Offre'!A1"/><Relationship Id="rId11" Type="http://schemas.openxmlformats.org/officeDocument/2006/relationships/hyperlink" Target="#B_Bonus!A1"/><Relationship Id="rId5" Type="http://schemas.openxmlformats.org/officeDocument/2006/relationships/hyperlink" Target="#'2_Identit&#233;'!A1"/><Relationship Id="rId15" Type="http://schemas.openxmlformats.org/officeDocument/2006/relationships/image" Target="../media/image2.png"/><Relationship Id="rId10" Type="http://schemas.openxmlformats.org/officeDocument/2006/relationships/hyperlink" Target="#'9_R&#233;cap'!A1"/><Relationship Id="rId4" Type="http://schemas.openxmlformats.org/officeDocument/2006/relationships/hyperlink" Target="#'1_Pr&#233;sentation'!A1"/><Relationship Id="rId9" Type="http://schemas.openxmlformats.org/officeDocument/2006/relationships/hyperlink" Target="#'8_Attestation'!A1"/><Relationship Id="rId14" Type="http://schemas.openxmlformats.org/officeDocument/2006/relationships/hyperlink" Target="#C_Pi&#232;ces!A1"/></Relationships>
</file>

<file path=xl/drawings/_rels/drawing12.xml.rels><?xml version="1.0" encoding="UTF-8" standalone="yes"?>
<Relationships xmlns="http://schemas.openxmlformats.org/package/2006/relationships"><Relationship Id="rId8" Type="http://schemas.openxmlformats.org/officeDocument/2006/relationships/hyperlink" Target="#'8_Attestation'!A1"/><Relationship Id="rId13" Type="http://schemas.openxmlformats.org/officeDocument/2006/relationships/hyperlink" Target="#C_Pi&#232;ces!A1"/><Relationship Id="rId3" Type="http://schemas.openxmlformats.org/officeDocument/2006/relationships/hyperlink" Target="#'2_Identit&#233;'!A1"/><Relationship Id="rId7" Type="http://schemas.openxmlformats.org/officeDocument/2006/relationships/hyperlink" Target="#'7_Financement'!A1"/><Relationship Id="rId12" Type="http://schemas.openxmlformats.org/officeDocument/2006/relationships/hyperlink" Target="#'0_Accueil'!A1"/><Relationship Id="rId2" Type="http://schemas.openxmlformats.org/officeDocument/2006/relationships/hyperlink" Target="#'1_Pr&#233;sentation'!A1"/><Relationship Id="rId1" Type="http://schemas.openxmlformats.org/officeDocument/2006/relationships/hyperlink" Target="#'6_Co&#251;ts'!A1"/><Relationship Id="rId6" Type="http://schemas.openxmlformats.org/officeDocument/2006/relationships/hyperlink" Target="#'5_CapacitaireEtSurfaces'!A1"/><Relationship Id="rId11" Type="http://schemas.openxmlformats.org/officeDocument/2006/relationships/hyperlink" Target="#A_Eligibilit&#233;!A1"/><Relationship Id="rId5" Type="http://schemas.openxmlformats.org/officeDocument/2006/relationships/hyperlink" Target="#'4_DescriptionTechnique'!A1"/><Relationship Id="rId10" Type="http://schemas.openxmlformats.org/officeDocument/2006/relationships/hyperlink" Target="#B_Bonus!A1"/><Relationship Id="rId4" Type="http://schemas.openxmlformats.org/officeDocument/2006/relationships/hyperlink" Target="#'3_Offre'!A1"/><Relationship Id="rId9" Type="http://schemas.openxmlformats.org/officeDocument/2006/relationships/hyperlink" Target="#'9_R&#233;cap'!A1"/><Relationship Id="rId14" Type="http://schemas.openxmlformats.org/officeDocument/2006/relationships/image" Target="../media/image1.png"/></Relationships>
</file>

<file path=xl/drawings/_rels/drawing13.xml.rels><?xml version="1.0" encoding="UTF-8" standalone="yes"?>
<Relationships xmlns="http://schemas.openxmlformats.org/package/2006/relationships"><Relationship Id="rId8" Type="http://schemas.openxmlformats.org/officeDocument/2006/relationships/hyperlink" Target="#'7_Financement'!A1"/><Relationship Id="rId13" Type="http://schemas.openxmlformats.org/officeDocument/2006/relationships/hyperlink" Target="#'0_Accueil'!A1"/><Relationship Id="rId3" Type="http://schemas.openxmlformats.org/officeDocument/2006/relationships/hyperlink" Target="#'1_Pr&#233;sentation'!A1"/><Relationship Id="rId7" Type="http://schemas.openxmlformats.org/officeDocument/2006/relationships/hyperlink" Target="#'5_CapacitaireEtSurfaces'!A1"/><Relationship Id="rId12" Type="http://schemas.openxmlformats.org/officeDocument/2006/relationships/hyperlink" Target="#A_Eligibilit&#233;!A1"/><Relationship Id="rId2" Type="http://schemas.openxmlformats.org/officeDocument/2006/relationships/hyperlink" Target="#'8_Attestation'!A1"/><Relationship Id="rId1" Type="http://schemas.openxmlformats.org/officeDocument/2006/relationships/hyperlink" Target="#'6_Co&#251;ts'!A1"/><Relationship Id="rId6" Type="http://schemas.openxmlformats.org/officeDocument/2006/relationships/hyperlink" Target="#'4_DescriptionTechnique'!A1"/><Relationship Id="rId11" Type="http://schemas.openxmlformats.org/officeDocument/2006/relationships/hyperlink" Target="#C_Pi&#232;ces!A1"/><Relationship Id="rId5" Type="http://schemas.openxmlformats.org/officeDocument/2006/relationships/hyperlink" Target="#'3_Offre'!A1"/><Relationship Id="rId10" Type="http://schemas.openxmlformats.org/officeDocument/2006/relationships/hyperlink" Target="#B_Bonus!A1"/><Relationship Id="rId4" Type="http://schemas.openxmlformats.org/officeDocument/2006/relationships/hyperlink" Target="#'2_Identit&#233;'!A1"/><Relationship Id="rId9" Type="http://schemas.openxmlformats.org/officeDocument/2006/relationships/hyperlink" Target="#'9_R&#233;cap'!A1"/><Relationship Id="rId14" Type="http://schemas.openxmlformats.org/officeDocument/2006/relationships/image" Target="../media/image1.png"/></Relationships>
</file>

<file path=xl/drawings/_rels/drawing14.xml.rels><?xml version="1.0" encoding="UTF-8" standalone="yes"?>
<Relationships xmlns="http://schemas.openxmlformats.org/package/2006/relationships"><Relationship Id="rId8" Type="http://schemas.openxmlformats.org/officeDocument/2006/relationships/hyperlink" Target="#'6_Co&#251;ts'!A1"/><Relationship Id="rId13" Type="http://schemas.openxmlformats.org/officeDocument/2006/relationships/hyperlink" Target="#'0_Accueil'!A1"/><Relationship Id="rId3" Type="http://schemas.openxmlformats.org/officeDocument/2006/relationships/hyperlink" Target="#'1_Pr&#233;sentation'!A1"/><Relationship Id="rId7" Type="http://schemas.openxmlformats.org/officeDocument/2006/relationships/hyperlink" Target="#'5_CapacitaireEtSurfaces'!A1"/><Relationship Id="rId12" Type="http://schemas.openxmlformats.org/officeDocument/2006/relationships/hyperlink" Target="#A_Eligibilit&#233;!A1"/><Relationship Id="rId2" Type="http://schemas.openxmlformats.org/officeDocument/2006/relationships/hyperlink" Target="#'9_R&#233;cap'!A1"/><Relationship Id="rId1" Type="http://schemas.openxmlformats.org/officeDocument/2006/relationships/hyperlink" Target="#'7_Financement'!A1"/><Relationship Id="rId6" Type="http://schemas.openxmlformats.org/officeDocument/2006/relationships/hyperlink" Target="#'4_DescriptionTechnique'!A1"/><Relationship Id="rId11" Type="http://schemas.openxmlformats.org/officeDocument/2006/relationships/hyperlink" Target="#C_Pi&#232;ces!A1"/><Relationship Id="rId5" Type="http://schemas.openxmlformats.org/officeDocument/2006/relationships/hyperlink" Target="#'3_Offre'!A1"/><Relationship Id="rId10" Type="http://schemas.openxmlformats.org/officeDocument/2006/relationships/hyperlink" Target="#B_Bonus!A1"/><Relationship Id="rId4" Type="http://schemas.openxmlformats.org/officeDocument/2006/relationships/hyperlink" Target="#'2_Identit&#233;'!A1"/><Relationship Id="rId9" Type="http://schemas.openxmlformats.org/officeDocument/2006/relationships/hyperlink" Target="#'8_Attestation'!A1"/><Relationship Id="rId14" Type="http://schemas.openxmlformats.org/officeDocument/2006/relationships/image" Target="../media/image1.png"/></Relationships>
</file>

<file path=xl/drawings/_rels/drawing15.xml.rels><?xml version="1.0" encoding="UTF-8" standalone="yes"?>
<Relationships xmlns="http://schemas.openxmlformats.org/package/2006/relationships"><Relationship Id="rId8" Type="http://schemas.openxmlformats.org/officeDocument/2006/relationships/hyperlink" Target="#'3_Offre'!A1"/><Relationship Id="rId13" Type="http://schemas.openxmlformats.org/officeDocument/2006/relationships/hyperlink" Target="#A_Eligibilit&#233;!A1"/><Relationship Id="rId3" Type="http://schemas.openxmlformats.org/officeDocument/2006/relationships/hyperlink" Target="#'6a_Cl&#233;R&#233;partition'!A1"/><Relationship Id="rId7" Type="http://schemas.openxmlformats.org/officeDocument/2006/relationships/hyperlink" Target="#'2_Identit&#233;'!A1"/><Relationship Id="rId12" Type="http://schemas.openxmlformats.org/officeDocument/2006/relationships/hyperlink" Target="#C_Pi&#232;ces!A1"/><Relationship Id="rId2" Type="http://schemas.openxmlformats.org/officeDocument/2006/relationships/hyperlink" Target="#'7_Financement'!A1"/><Relationship Id="rId1" Type="http://schemas.openxmlformats.org/officeDocument/2006/relationships/hyperlink" Target="#'8_Attestation'!A1"/><Relationship Id="rId6" Type="http://schemas.openxmlformats.org/officeDocument/2006/relationships/hyperlink" Target="#'1_Pr&#233;sentation'!A1"/><Relationship Id="rId11" Type="http://schemas.openxmlformats.org/officeDocument/2006/relationships/hyperlink" Target="#B_Bonus!A1"/><Relationship Id="rId5" Type="http://schemas.openxmlformats.org/officeDocument/2006/relationships/hyperlink" Target="#'5_CapacitaireEtSurfaces'!A1"/><Relationship Id="rId15" Type="http://schemas.openxmlformats.org/officeDocument/2006/relationships/image" Target="../media/image1.png"/><Relationship Id="rId10" Type="http://schemas.openxmlformats.org/officeDocument/2006/relationships/hyperlink" Target="#'9_R&#233;cap'!A1"/><Relationship Id="rId4" Type="http://schemas.openxmlformats.org/officeDocument/2006/relationships/hyperlink" Target="#'6_Co&#251;ts'!A1"/><Relationship Id="rId9" Type="http://schemas.openxmlformats.org/officeDocument/2006/relationships/hyperlink" Target="#'4_DescriptionTechnique'!A1"/><Relationship Id="rId14" Type="http://schemas.openxmlformats.org/officeDocument/2006/relationships/hyperlink" Target="#'0_Accueil'!A1"/></Relationships>
</file>

<file path=xl/drawings/_rels/drawing2.xml.rels><?xml version="1.0" encoding="UTF-8" standalone="yes"?>
<Relationships xmlns="http://schemas.openxmlformats.org/package/2006/relationships"><Relationship Id="rId8" Type="http://schemas.openxmlformats.org/officeDocument/2006/relationships/hyperlink" Target="#'8_Attestation'!A1"/><Relationship Id="rId13" Type="http://schemas.openxmlformats.org/officeDocument/2006/relationships/hyperlink" Target="#'0_Accueil'!A1"/><Relationship Id="rId3" Type="http://schemas.openxmlformats.org/officeDocument/2006/relationships/hyperlink" Target="#'3_Offre'!A1"/><Relationship Id="rId7" Type="http://schemas.openxmlformats.org/officeDocument/2006/relationships/hyperlink" Target="#'7_Financement'!A1"/><Relationship Id="rId12" Type="http://schemas.openxmlformats.org/officeDocument/2006/relationships/hyperlink" Target="#A_Eligibilit&#233;!A1"/><Relationship Id="rId2" Type="http://schemas.openxmlformats.org/officeDocument/2006/relationships/hyperlink" Target="#'2_Identit&#233;'!A1"/><Relationship Id="rId1" Type="http://schemas.openxmlformats.org/officeDocument/2006/relationships/hyperlink" Target="#'1_Pr&#233;sentation'!A1"/><Relationship Id="rId6" Type="http://schemas.openxmlformats.org/officeDocument/2006/relationships/hyperlink" Target="#'6_Co&#251;ts'!A1"/><Relationship Id="rId11" Type="http://schemas.openxmlformats.org/officeDocument/2006/relationships/hyperlink" Target="#C_Pi&#232;ces!A1"/><Relationship Id="rId5" Type="http://schemas.openxmlformats.org/officeDocument/2006/relationships/hyperlink" Target="#'5_CapacitaireEtSurfaces'!A1"/><Relationship Id="rId10" Type="http://schemas.openxmlformats.org/officeDocument/2006/relationships/hyperlink" Target="#B_Bonus!A1"/><Relationship Id="rId4" Type="http://schemas.openxmlformats.org/officeDocument/2006/relationships/hyperlink" Target="#'4_DescriptionTechnique'!A1"/><Relationship Id="rId9" Type="http://schemas.openxmlformats.org/officeDocument/2006/relationships/hyperlink" Target="#'9_R&#233;cap'!A1"/><Relationship Id="rId1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8_Attestation'!A1"/><Relationship Id="rId13" Type="http://schemas.openxmlformats.org/officeDocument/2006/relationships/hyperlink" Target="#'0_Accueil'!A1"/><Relationship Id="rId3" Type="http://schemas.openxmlformats.org/officeDocument/2006/relationships/hyperlink" Target="#'3_Offre'!A1"/><Relationship Id="rId7" Type="http://schemas.openxmlformats.org/officeDocument/2006/relationships/hyperlink" Target="#'7_Financement'!A1"/><Relationship Id="rId12" Type="http://schemas.openxmlformats.org/officeDocument/2006/relationships/hyperlink" Target="#A_Eligibilit&#233;!A1"/><Relationship Id="rId2" Type="http://schemas.openxmlformats.org/officeDocument/2006/relationships/hyperlink" Target="#'2_Identit&#233;'!A1"/><Relationship Id="rId1" Type="http://schemas.openxmlformats.org/officeDocument/2006/relationships/hyperlink" Target="#'1_Pr&#233;sentation'!A1"/><Relationship Id="rId6" Type="http://schemas.openxmlformats.org/officeDocument/2006/relationships/hyperlink" Target="#'6_Co&#251;ts'!A1"/><Relationship Id="rId11" Type="http://schemas.openxmlformats.org/officeDocument/2006/relationships/hyperlink" Target="#C_Pi&#232;ces!A1"/><Relationship Id="rId5" Type="http://schemas.openxmlformats.org/officeDocument/2006/relationships/hyperlink" Target="#'5_CapacitaireEtSurfaces'!A1"/><Relationship Id="rId10" Type="http://schemas.openxmlformats.org/officeDocument/2006/relationships/hyperlink" Target="#B_Bonus!A1"/><Relationship Id="rId4" Type="http://schemas.openxmlformats.org/officeDocument/2006/relationships/hyperlink" Target="#'4_DescriptionTechnique'!A1"/><Relationship Id="rId9" Type="http://schemas.openxmlformats.org/officeDocument/2006/relationships/hyperlink" Target="#'9_R&#233;cap'!A1"/><Relationship Id="rId14"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hyperlink" Target="#'8_Attestation'!A1"/><Relationship Id="rId13" Type="http://schemas.openxmlformats.org/officeDocument/2006/relationships/hyperlink" Target="#'0_Accueil'!A1"/><Relationship Id="rId3" Type="http://schemas.openxmlformats.org/officeDocument/2006/relationships/hyperlink" Target="#'3_Offre'!A1"/><Relationship Id="rId7" Type="http://schemas.openxmlformats.org/officeDocument/2006/relationships/hyperlink" Target="#'7_Financement'!A1"/><Relationship Id="rId12" Type="http://schemas.openxmlformats.org/officeDocument/2006/relationships/hyperlink" Target="#A_Eligibilit&#233;!A1"/><Relationship Id="rId2" Type="http://schemas.openxmlformats.org/officeDocument/2006/relationships/hyperlink" Target="#'2_Identit&#233;'!A1"/><Relationship Id="rId1" Type="http://schemas.openxmlformats.org/officeDocument/2006/relationships/hyperlink" Target="#'1_Pr&#233;sentation'!A1"/><Relationship Id="rId6" Type="http://schemas.openxmlformats.org/officeDocument/2006/relationships/hyperlink" Target="#'6_Co&#251;ts'!A1"/><Relationship Id="rId11" Type="http://schemas.openxmlformats.org/officeDocument/2006/relationships/hyperlink" Target="#C_Pi&#232;ces!A1"/><Relationship Id="rId5" Type="http://schemas.openxmlformats.org/officeDocument/2006/relationships/hyperlink" Target="#'5_CapacitaireEtSurfaces'!A1"/><Relationship Id="rId10" Type="http://schemas.openxmlformats.org/officeDocument/2006/relationships/hyperlink" Target="#B_Bonus!A1"/><Relationship Id="rId4" Type="http://schemas.openxmlformats.org/officeDocument/2006/relationships/hyperlink" Target="#'4_DescriptionTechnique'!A1"/><Relationship Id="rId9" Type="http://schemas.openxmlformats.org/officeDocument/2006/relationships/hyperlink" Target="#'9_R&#233;cap'!A1"/><Relationship Id="rId14"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hyperlink" Target="#'8_Attestation'!A1"/><Relationship Id="rId13" Type="http://schemas.openxmlformats.org/officeDocument/2006/relationships/hyperlink" Target="#'0_Accueil'!A1"/><Relationship Id="rId3" Type="http://schemas.openxmlformats.org/officeDocument/2006/relationships/hyperlink" Target="#'3_Offre'!A1"/><Relationship Id="rId7" Type="http://schemas.openxmlformats.org/officeDocument/2006/relationships/hyperlink" Target="#'7_Financement'!A1"/><Relationship Id="rId12" Type="http://schemas.openxmlformats.org/officeDocument/2006/relationships/hyperlink" Target="#A_Eligibilit&#233;!A1"/><Relationship Id="rId2" Type="http://schemas.openxmlformats.org/officeDocument/2006/relationships/hyperlink" Target="#'1_Pr&#233;sentation'!A1"/><Relationship Id="rId1" Type="http://schemas.openxmlformats.org/officeDocument/2006/relationships/hyperlink" Target="#'2_Identit&#233;'!A1"/><Relationship Id="rId6" Type="http://schemas.openxmlformats.org/officeDocument/2006/relationships/hyperlink" Target="#'6_Co&#251;ts'!A1"/><Relationship Id="rId11" Type="http://schemas.openxmlformats.org/officeDocument/2006/relationships/hyperlink" Target="#C_Pi&#232;ces!A1"/><Relationship Id="rId5" Type="http://schemas.openxmlformats.org/officeDocument/2006/relationships/hyperlink" Target="#'5_CapacitaireEtSurfaces'!A1"/><Relationship Id="rId10" Type="http://schemas.openxmlformats.org/officeDocument/2006/relationships/hyperlink" Target="#B_Bonus!A1"/><Relationship Id="rId4" Type="http://schemas.openxmlformats.org/officeDocument/2006/relationships/hyperlink" Target="#'4_DescriptionTechnique'!A1"/><Relationship Id="rId9" Type="http://schemas.openxmlformats.org/officeDocument/2006/relationships/hyperlink" Target="#'9_R&#233;cap'!A1"/><Relationship Id="rId14" Type="http://schemas.openxmlformats.org/officeDocument/2006/relationships/image" Target="../media/image1.png"/></Relationships>
</file>

<file path=xl/drawings/_rels/drawing6.xml.rels><?xml version="1.0" encoding="UTF-8" standalone="yes"?>
<Relationships xmlns="http://schemas.openxmlformats.org/package/2006/relationships"><Relationship Id="rId8" Type="http://schemas.openxmlformats.org/officeDocument/2006/relationships/hyperlink" Target="#'8_Attestation'!A1"/><Relationship Id="rId13" Type="http://schemas.openxmlformats.org/officeDocument/2006/relationships/hyperlink" Target="#'0_Accueil'!A1"/><Relationship Id="rId3" Type="http://schemas.openxmlformats.org/officeDocument/2006/relationships/hyperlink" Target="#'2_Identit&#233;'!A1"/><Relationship Id="rId7" Type="http://schemas.openxmlformats.org/officeDocument/2006/relationships/hyperlink" Target="#'7_Financement'!A1"/><Relationship Id="rId12" Type="http://schemas.openxmlformats.org/officeDocument/2006/relationships/hyperlink" Target="#A_Eligibilit&#233;!A1"/><Relationship Id="rId2" Type="http://schemas.openxmlformats.org/officeDocument/2006/relationships/hyperlink" Target="#'3_Offre'!A1"/><Relationship Id="rId1" Type="http://schemas.openxmlformats.org/officeDocument/2006/relationships/hyperlink" Target="#'1_Pr&#233;sentation'!A1"/><Relationship Id="rId6" Type="http://schemas.openxmlformats.org/officeDocument/2006/relationships/hyperlink" Target="#'6_Co&#251;ts'!A1"/><Relationship Id="rId11" Type="http://schemas.openxmlformats.org/officeDocument/2006/relationships/hyperlink" Target="#C_Pi&#232;ces!A1"/><Relationship Id="rId5" Type="http://schemas.openxmlformats.org/officeDocument/2006/relationships/hyperlink" Target="#'5_CapacitaireEtSurfaces'!A1"/><Relationship Id="rId10" Type="http://schemas.openxmlformats.org/officeDocument/2006/relationships/hyperlink" Target="#B_Bonus!A1"/><Relationship Id="rId4" Type="http://schemas.openxmlformats.org/officeDocument/2006/relationships/hyperlink" Target="#'4_DescriptionTechnique'!A1"/><Relationship Id="rId9" Type="http://schemas.openxmlformats.org/officeDocument/2006/relationships/hyperlink" Target="#'9_R&#233;cap'!A1"/><Relationship Id="rId14"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hyperlink" Target="#'8_Attestation'!A1"/><Relationship Id="rId13" Type="http://schemas.openxmlformats.org/officeDocument/2006/relationships/hyperlink" Target="#'0_Accueil'!A1"/><Relationship Id="rId3" Type="http://schemas.openxmlformats.org/officeDocument/2006/relationships/hyperlink" Target="#'3_Offre'!A1"/><Relationship Id="rId7" Type="http://schemas.openxmlformats.org/officeDocument/2006/relationships/hyperlink" Target="#'7_Financement'!A1"/><Relationship Id="rId12" Type="http://schemas.openxmlformats.org/officeDocument/2006/relationships/hyperlink" Target="#A_Eligibilit&#233;!A1"/><Relationship Id="rId2" Type="http://schemas.openxmlformats.org/officeDocument/2006/relationships/hyperlink" Target="#'2_Identit&#233;'!A1"/><Relationship Id="rId1" Type="http://schemas.openxmlformats.org/officeDocument/2006/relationships/hyperlink" Target="#'1_Pr&#233;sentation'!A1"/><Relationship Id="rId6" Type="http://schemas.openxmlformats.org/officeDocument/2006/relationships/hyperlink" Target="#'6_Co&#251;ts'!A1"/><Relationship Id="rId11" Type="http://schemas.openxmlformats.org/officeDocument/2006/relationships/hyperlink" Target="#C_Pi&#232;ces!A1"/><Relationship Id="rId5" Type="http://schemas.openxmlformats.org/officeDocument/2006/relationships/hyperlink" Target="#'5_CapacitaireEtSurfaces'!A1"/><Relationship Id="rId15" Type="http://schemas.openxmlformats.org/officeDocument/2006/relationships/image" Target="../media/image1.png"/><Relationship Id="rId10" Type="http://schemas.openxmlformats.org/officeDocument/2006/relationships/hyperlink" Target="#B_Bonus!A1"/><Relationship Id="rId4" Type="http://schemas.openxmlformats.org/officeDocument/2006/relationships/hyperlink" Target="#'4_DescriptionTechnique'!A1"/><Relationship Id="rId9" Type="http://schemas.openxmlformats.org/officeDocument/2006/relationships/hyperlink" Target="#'9_R&#233;cap'!A1"/><Relationship Id="rId14" Type="http://schemas.openxmlformats.org/officeDocument/2006/relationships/hyperlink" Target="#'3a_UHR'!Impression_des_titres"/></Relationships>
</file>

<file path=xl/drawings/_rels/drawing8.xml.rels><?xml version="1.0" encoding="UTF-8" standalone="yes"?>
<Relationships xmlns="http://schemas.openxmlformats.org/package/2006/relationships"><Relationship Id="rId8" Type="http://schemas.openxmlformats.org/officeDocument/2006/relationships/hyperlink" Target="#'8_Attestation'!A1"/><Relationship Id="rId13" Type="http://schemas.openxmlformats.org/officeDocument/2006/relationships/hyperlink" Target="#C_Pi&#232;ces!A1"/><Relationship Id="rId3" Type="http://schemas.openxmlformats.org/officeDocument/2006/relationships/hyperlink" Target="#'3_Offre'!A1"/><Relationship Id="rId7" Type="http://schemas.openxmlformats.org/officeDocument/2006/relationships/hyperlink" Target="#'7_Financement'!A1"/><Relationship Id="rId12" Type="http://schemas.openxmlformats.org/officeDocument/2006/relationships/hyperlink" Target="#'0_Accueil'!A1"/><Relationship Id="rId2" Type="http://schemas.openxmlformats.org/officeDocument/2006/relationships/hyperlink" Target="#'2_Identit&#233;'!A1"/><Relationship Id="rId1" Type="http://schemas.openxmlformats.org/officeDocument/2006/relationships/hyperlink" Target="#'1_Pr&#233;sentation'!A1"/><Relationship Id="rId6" Type="http://schemas.openxmlformats.org/officeDocument/2006/relationships/hyperlink" Target="#'6_Co&#251;ts'!A1"/><Relationship Id="rId11" Type="http://schemas.openxmlformats.org/officeDocument/2006/relationships/hyperlink" Target="#A_Eligibilit&#233;!A1"/><Relationship Id="rId5" Type="http://schemas.openxmlformats.org/officeDocument/2006/relationships/hyperlink" Target="#'5_CapacitaireEtSurfaces'!A1"/><Relationship Id="rId10" Type="http://schemas.openxmlformats.org/officeDocument/2006/relationships/hyperlink" Target="#B_Bonus!A1"/><Relationship Id="rId4" Type="http://schemas.openxmlformats.org/officeDocument/2006/relationships/hyperlink" Target="#'4_DescriptionTechnique'!A1"/><Relationship Id="rId9" Type="http://schemas.openxmlformats.org/officeDocument/2006/relationships/hyperlink" Target="#'9_R&#233;cap'!A1"/><Relationship Id="rId14" Type="http://schemas.openxmlformats.org/officeDocument/2006/relationships/image" Target="../media/image1.png"/></Relationships>
</file>

<file path=xl/drawings/_rels/drawing9.xml.rels><?xml version="1.0" encoding="UTF-8" standalone="yes"?>
<Relationships xmlns="http://schemas.openxmlformats.org/package/2006/relationships"><Relationship Id="rId8" Type="http://schemas.openxmlformats.org/officeDocument/2006/relationships/hyperlink" Target="#'8_Attestation'!A1"/><Relationship Id="rId13" Type="http://schemas.openxmlformats.org/officeDocument/2006/relationships/hyperlink" Target="#'0_Accueil'!A1"/><Relationship Id="rId3" Type="http://schemas.openxmlformats.org/officeDocument/2006/relationships/hyperlink" Target="#'1_Pr&#233;sentation'!A1"/><Relationship Id="rId7" Type="http://schemas.openxmlformats.org/officeDocument/2006/relationships/hyperlink" Target="#'7_Financement'!A1"/><Relationship Id="rId12" Type="http://schemas.openxmlformats.org/officeDocument/2006/relationships/hyperlink" Target="#A_Eligibilit&#233;!A1"/><Relationship Id="rId2" Type="http://schemas.openxmlformats.org/officeDocument/2006/relationships/hyperlink" Target="#'5_CapacitaireEtSurfaces'!A1"/><Relationship Id="rId1" Type="http://schemas.openxmlformats.org/officeDocument/2006/relationships/hyperlink" Target="#'3_Offre'!A1"/><Relationship Id="rId6" Type="http://schemas.openxmlformats.org/officeDocument/2006/relationships/hyperlink" Target="#'6_Co&#251;ts'!A1"/><Relationship Id="rId11" Type="http://schemas.openxmlformats.org/officeDocument/2006/relationships/hyperlink" Target="#C_Pi&#232;ces!A1"/><Relationship Id="rId5" Type="http://schemas.openxmlformats.org/officeDocument/2006/relationships/hyperlink" Target="#'4_DescriptionTechnique'!A1"/><Relationship Id="rId10" Type="http://schemas.openxmlformats.org/officeDocument/2006/relationships/hyperlink" Target="#B_Bonus!A1"/><Relationship Id="rId4" Type="http://schemas.openxmlformats.org/officeDocument/2006/relationships/hyperlink" Target="#'2_Identit&#233;'!A1"/><Relationship Id="rId9" Type="http://schemas.openxmlformats.org/officeDocument/2006/relationships/hyperlink" Target="#'9_R&#233;cap'!A1"/><Relationship Id="rId1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17</xdr:row>
      <xdr:rowOff>90959</xdr:rowOff>
    </xdr:from>
    <xdr:to>
      <xdr:col>6</xdr:col>
      <xdr:colOff>353414</xdr:colOff>
      <xdr:row>18</xdr:row>
      <xdr:rowOff>1268171</xdr:rowOff>
    </xdr:to>
    <xdr:grpSp>
      <xdr:nvGrpSpPr>
        <xdr:cNvPr id="2" name="Groupe 1">
          <a:extLst>
            <a:ext uri="{FF2B5EF4-FFF2-40B4-BE49-F238E27FC236}">
              <a16:creationId xmlns:a16="http://schemas.microsoft.com/office/drawing/2014/main" id="{00000000-0008-0000-0100-000002000000}"/>
            </a:ext>
          </a:extLst>
        </xdr:cNvPr>
        <xdr:cNvGrpSpPr/>
      </xdr:nvGrpSpPr>
      <xdr:grpSpPr>
        <a:xfrm>
          <a:off x="180975" y="6615584"/>
          <a:ext cx="11307164" cy="1367712"/>
          <a:chOff x="180975" y="5729759"/>
          <a:chExt cx="11320499" cy="1367712"/>
        </a:xfrm>
      </xdr:grpSpPr>
      <xdr:cxnSp macro="">
        <xdr:nvCxnSpPr>
          <xdr:cNvPr id="28" name="Connecteur droit 27">
            <a:extLst>
              <a:ext uri="{FF2B5EF4-FFF2-40B4-BE49-F238E27FC236}">
                <a16:creationId xmlns:a16="http://schemas.microsoft.com/office/drawing/2014/main" id="{00000000-0008-0000-0100-00001C000000}"/>
              </a:ext>
            </a:extLst>
          </xdr:cNvPr>
          <xdr:cNvCxnSpPr>
            <a:stCxn id="29" idx="3"/>
            <a:endCxn id="37" idx="1"/>
          </xdr:cNvCxnSpPr>
        </xdr:nvCxnSpPr>
        <xdr:spPr>
          <a:xfrm flipV="1">
            <a:off x="3334575" y="6463621"/>
            <a:ext cx="7233700"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29" name="Rectangle à coins arrondis 28">
            <a:hlinkClick xmlns:r="http://schemas.openxmlformats.org/officeDocument/2006/relationships" r:id="rId1"/>
            <a:extLst>
              <a:ext uri="{FF2B5EF4-FFF2-40B4-BE49-F238E27FC236}">
                <a16:creationId xmlns:a16="http://schemas.microsoft.com/office/drawing/2014/main" id="{00000000-0008-0000-0100-00001D000000}"/>
              </a:ext>
            </a:extLst>
          </xdr:cNvPr>
          <xdr:cNvSpPr/>
        </xdr:nvSpPr>
        <xdr:spPr>
          <a:xfrm>
            <a:off x="2401377" y="5926813"/>
            <a:ext cx="933198" cy="1079997"/>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Fiche 1 : présentation du dossier</a:t>
            </a:r>
          </a:p>
        </xdr:txBody>
      </xdr:sp>
      <xdr:sp macro="" textlink="">
        <xdr:nvSpPr>
          <xdr:cNvPr id="30" name="Rectangle à coins arrondis 29">
            <a:hlinkClick xmlns:r="http://schemas.openxmlformats.org/officeDocument/2006/relationships" r:id="rId2"/>
            <a:extLst>
              <a:ext uri="{FF2B5EF4-FFF2-40B4-BE49-F238E27FC236}">
                <a16:creationId xmlns:a16="http://schemas.microsoft.com/office/drawing/2014/main" id="{00000000-0008-0000-0100-00001E000000}"/>
              </a:ext>
            </a:extLst>
          </xdr:cNvPr>
          <xdr:cNvSpPr/>
        </xdr:nvSpPr>
        <xdr:spPr>
          <a:xfrm>
            <a:off x="3419708" y="5925511"/>
            <a:ext cx="936000" cy="1079997"/>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Fiche 2 : identité des intervenants</a:t>
            </a:r>
          </a:p>
        </xdr:txBody>
      </xdr:sp>
      <xdr:sp macro="" textlink="">
        <xdr:nvSpPr>
          <xdr:cNvPr id="31" name="Rectangle à coins arrondis 30">
            <a:hlinkClick xmlns:r="http://schemas.openxmlformats.org/officeDocument/2006/relationships" r:id="rId3"/>
            <a:extLst>
              <a:ext uri="{FF2B5EF4-FFF2-40B4-BE49-F238E27FC236}">
                <a16:creationId xmlns:a16="http://schemas.microsoft.com/office/drawing/2014/main" id="{00000000-0008-0000-0100-00001F000000}"/>
              </a:ext>
            </a:extLst>
          </xdr:cNvPr>
          <xdr:cNvSpPr/>
        </xdr:nvSpPr>
        <xdr:spPr>
          <a:xfrm>
            <a:off x="4438630" y="5926163"/>
            <a:ext cx="936000" cy="1079997"/>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Fiche 3 : adaptation de l'offre aux besoins du territoire</a:t>
            </a:r>
            <a:r>
              <a:rPr lang="fr-FR" sz="800">
                <a:solidFill>
                  <a:sysClr val="windowText" lastClr="000000"/>
                </a:solidFill>
              </a:rPr>
              <a:t> </a:t>
            </a:r>
            <a:br>
              <a:rPr lang="fr-FR" sz="800">
                <a:solidFill>
                  <a:sysClr val="windowText" lastClr="000000"/>
                </a:solidFill>
              </a:rPr>
            </a:br>
            <a:r>
              <a:rPr lang="fr-FR" sz="800">
                <a:solidFill>
                  <a:sysClr val="windowText" lastClr="000000"/>
                </a:solidFill>
              </a:rPr>
              <a:t>(dont UHR)</a:t>
            </a:r>
            <a:endParaRPr lang="fr-FR" sz="1050">
              <a:solidFill>
                <a:sysClr val="windowText" lastClr="000000"/>
              </a:solidFill>
            </a:endParaRPr>
          </a:p>
        </xdr:txBody>
      </xdr:sp>
      <xdr:sp macro="" textlink="">
        <xdr:nvSpPr>
          <xdr:cNvPr id="32" name="Rectangle à coins arrondis 31">
            <a:hlinkClick xmlns:r="http://schemas.openxmlformats.org/officeDocument/2006/relationships" r:id="rId4"/>
            <a:extLst>
              <a:ext uri="{FF2B5EF4-FFF2-40B4-BE49-F238E27FC236}">
                <a16:creationId xmlns:a16="http://schemas.microsoft.com/office/drawing/2014/main" id="{00000000-0008-0000-0100-000020000000}"/>
              </a:ext>
            </a:extLst>
          </xdr:cNvPr>
          <xdr:cNvSpPr/>
        </xdr:nvSpPr>
        <xdr:spPr>
          <a:xfrm>
            <a:off x="5462566" y="5926161"/>
            <a:ext cx="936000" cy="1079997"/>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Fiche 4 : description technique de l'opération</a:t>
            </a:r>
          </a:p>
        </xdr:txBody>
      </xdr:sp>
      <xdr:sp macro="" textlink="">
        <xdr:nvSpPr>
          <xdr:cNvPr id="33" name="Rectangle à coins arrondis 32">
            <a:hlinkClick xmlns:r="http://schemas.openxmlformats.org/officeDocument/2006/relationships" r:id="rId5"/>
            <a:extLst>
              <a:ext uri="{FF2B5EF4-FFF2-40B4-BE49-F238E27FC236}">
                <a16:creationId xmlns:a16="http://schemas.microsoft.com/office/drawing/2014/main" id="{00000000-0008-0000-0100-000021000000}"/>
              </a:ext>
            </a:extLst>
          </xdr:cNvPr>
          <xdr:cNvSpPr/>
        </xdr:nvSpPr>
        <xdr:spPr>
          <a:xfrm>
            <a:off x="6484400" y="5924862"/>
            <a:ext cx="936000" cy="1079997"/>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Fiche 5 : capacitaire et surfaces</a:t>
            </a:r>
            <a:r>
              <a:rPr lang="fr-FR" sz="1100" baseline="0">
                <a:solidFill>
                  <a:sysClr val="windowText" lastClr="000000"/>
                </a:solidFill>
              </a:rPr>
              <a:t> de l'opération</a:t>
            </a:r>
            <a:endParaRPr lang="fr-FR" sz="1100">
              <a:solidFill>
                <a:sysClr val="windowText" lastClr="000000"/>
              </a:solidFill>
            </a:endParaRPr>
          </a:p>
        </xdr:txBody>
      </xdr:sp>
      <xdr:sp macro="" textlink="">
        <xdr:nvSpPr>
          <xdr:cNvPr id="34" name="Rectangle à coins arrondis 33">
            <a:hlinkClick xmlns:r="http://schemas.openxmlformats.org/officeDocument/2006/relationships" r:id="rId6"/>
            <a:extLst>
              <a:ext uri="{FF2B5EF4-FFF2-40B4-BE49-F238E27FC236}">
                <a16:creationId xmlns:a16="http://schemas.microsoft.com/office/drawing/2014/main" id="{00000000-0008-0000-0100-000022000000}"/>
              </a:ext>
            </a:extLst>
          </xdr:cNvPr>
          <xdr:cNvSpPr/>
        </xdr:nvSpPr>
        <xdr:spPr>
          <a:xfrm>
            <a:off x="7501220" y="5925511"/>
            <a:ext cx="936000" cy="1079997"/>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Fiche 6 : coût de l'opération</a:t>
            </a:r>
            <a:r>
              <a:rPr lang="fr-FR" sz="900" baseline="0">
                <a:solidFill>
                  <a:sysClr val="windowText" lastClr="000000"/>
                </a:solidFill>
              </a:rPr>
              <a:t> </a:t>
            </a:r>
            <a:r>
              <a:rPr lang="fr-FR" sz="800" baseline="0">
                <a:solidFill>
                  <a:sysClr val="windowText" lastClr="000000"/>
                </a:solidFill>
              </a:rPr>
              <a:t>(dont périmètre non éligible)</a:t>
            </a:r>
            <a:endParaRPr lang="fr-FR" sz="1050">
              <a:solidFill>
                <a:sysClr val="windowText" lastClr="000000"/>
              </a:solidFill>
            </a:endParaRPr>
          </a:p>
        </xdr:txBody>
      </xdr:sp>
      <xdr:sp macro="" textlink="">
        <xdr:nvSpPr>
          <xdr:cNvPr id="35" name="Rectangle à coins arrondis 34">
            <a:hlinkClick xmlns:r="http://schemas.openxmlformats.org/officeDocument/2006/relationships" r:id="rId7"/>
            <a:extLst>
              <a:ext uri="{FF2B5EF4-FFF2-40B4-BE49-F238E27FC236}">
                <a16:creationId xmlns:a16="http://schemas.microsoft.com/office/drawing/2014/main" id="{00000000-0008-0000-0100-000023000000}"/>
              </a:ext>
            </a:extLst>
          </xdr:cNvPr>
          <xdr:cNvSpPr/>
        </xdr:nvSpPr>
        <xdr:spPr>
          <a:xfrm>
            <a:off x="8520840" y="5925511"/>
            <a:ext cx="936000" cy="1079997"/>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Fiche 7 : </a:t>
            </a:r>
            <a:br>
              <a:rPr lang="fr-FR" sz="1100">
                <a:solidFill>
                  <a:sysClr val="windowText" lastClr="000000"/>
                </a:solidFill>
              </a:rPr>
            </a:br>
            <a:r>
              <a:rPr lang="fr-FR" sz="1100">
                <a:solidFill>
                  <a:sysClr val="windowText" lastClr="000000"/>
                </a:solidFill>
              </a:rPr>
              <a:t>plan de financement de l'opération</a:t>
            </a:r>
          </a:p>
        </xdr:txBody>
      </xdr:sp>
      <xdr:sp macro="" textlink="">
        <xdr:nvSpPr>
          <xdr:cNvPr id="36" name="Rectangle à coins arrondis 35">
            <a:hlinkClick xmlns:r="http://schemas.openxmlformats.org/officeDocument/2006/relationships" r:id="rId8"/>
            <a:extLst>
              <a:ext uri="{FF2B5EF4-FFF2-40B4-BE49-F238E27FC236}">
                <a16:creationId xmlns:a16="http://schemas.microsoft.com/office/drawing/2014/main" id="{00000000-0008-0000-0100-000024000000}"/>
              </a:ext>
            </a:extLst>
          </xdr:cNvPr>
          <xdr:cNvSpPr/>
        </xdr:nvSpPr>
        <xdr:spPr>
          <a:xfrm>
            <a:off x="9546610" y="5926875"/>
            <a:ext cx="933198" cy="1079997"/>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Fiche 8 : attestation</a:t>
            </a:r>
            <a:r>
              <a:rPr lang="fr-FR" sz="1100" baseline="0">
                <a:solidFill>
                  <a:sysClr val="windowText" lastClr="000000"/>
                </a:solidFill>
              </a:rPr>
              <a:t> du demandeur</a:t>
            </a:r>
            <a:endParaRPr lang="fr-FR" sz="1100">
              <a:solidFill>
                <a:sysClr val="windowText" lastClr="000000"/>
              </a:solidFill>
            </a:endParaRPr>
          </a:p>
        </xdr:txBody>
      </xdr:sp>
      <xdr:sp macro="" textlink="">
        <xdr:nvSpPr>
          <xdr:cNvPr id="37" name="Rectangle à coins arrondis 36">
            <a:hlinkClick xmlns:r="http://schemas.openxmlformats.org/officeDocument/2006/relationships" r:id="rId9"/>
            <a:extLst>
              <a:ext uri="{FF2B5EF4-FFF2-40B4-BE49-F238E27FC236}">
                <a16:creationId xmlns:a16="http://schemas.microsoft.com/office/drawing/2014/main" id="{00000000-0008-0000-0100-000025000000}"/>
              </a:ext>
            </a:extLst>
          </xdr:cNvPr>
          <xdr:cNvSpPr/>
        </xdr:nvSpPr>
        <xdr:spPr>
          <a:xfrm>
            <a:off x="10568275" y="5923622"/>
            <a:ext cx="933199" cy="1079997"/>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Fiche 9 : récapitulatif de la demande</a:t>
            </a:r>
          </a:p>
        </xdr:txBody>
      </xdr:sp>
      <xdr:sp macro="" textlink="">
        <xdr:nvSpPr>
          <xdr:cNvPr id="38" name="Rectangle à coins arrondis 37">
            <a:hlinkClick xmlns:r="http://schemas.openxmlformats.org/officeDocument/2006/relationships" r:id="rId10"/>
            <a:extLst>
              <a:ext uri="{FF2B5EF4-FFF2-40B4-BE49-F238E27FC236}">
                <a16:creationId xmlns:a16="http://schemas.microsoft.com/office/drawing/2014/main" id="{00000000-0008-0000-0100-000026000000}"/>
              </a:ext>
            </a:extLst>
          </xdr:cNvPr>
          <xdr:cNvSpPr/>
        </xdr:nvSpPr>
        <xdr:spPr>
          <a:xfrm>
            <a:off x="183849" y="6199770"/>
            <a:ext cx="1585681" cy="431999"/>
          </a:xfrm>
          <a:prstGeom prst="roundRect">
            <a:avLst/>
          </a:prstGeom>
          <a:solidFill>
            <a:srgbClr val="00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de bonification du taux d'aide</a:t>
            </a:r>
            <a:endParaRPr lang="fr-FR" sz="1000" i="1">
              <a:solidFill>
                <a:sysClr val="windowText" lastClr="000000"/>
              </a:solidFill>
            </a:endParaRPr>
          </a:p>
        </xdr:txBody>
      </xdr:sp>
      <xdr:sp macro="" textlink="">
        <xdr:nvSpPr>
          <xdr:cNvPr id="39" name="Rectangle à coins arrondis 38">
            <a:hlinkClick xmlns:r="http://schemas.openxmlformats.org/officeDocument/2006/relationships" r:id="rId11"/>
            <a:extLst>
              <a:ext uri="{FF2B5EF4-FFF2-40B4-BE49-F238E27FC236}">
                <a16:creationId xmlns:a16="http://schemas.microsoft.com/office/drawing/2014/main" id="{00000000-0008-0000-0100-000027000000}"/>
              </a:ext>
            </a:extLst>
          </xdr:cNvPr>
          <xdr:cNvSpPr/>
        </xdr:nvSpPr>
        <xdr:spPr>
          <a:xfrm>
            <a:off x="185911" y="6665472"/>
            <a:ext cx="1585681" cy="431999"/>
          </a:xfrm>
          <a:prstGeom prst="roundRect">
            <a:avLst/>
          </a:prstGeom>
          <a:solidFill>
            <a:srgbClr val="99CC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a:t>
            </a:r>
            <a:r>
              <a:rPr lang="fr-FR" sz="1000" i="1" baseline="0">
                <a:solidFill>
                  <a:sysClr val="windowText" lastClr="000000"/>
                </a:solidFill>
              </a:rPr>
              <a:t> la l</a:t>
            </a:r>
            <a:r>
              <a:rPr lang="fr-FR" sz="1000" i="1">
                <a:solidFill>
                  <a:sysClr val="windowText" lastClr="000000"/>
                </a:solidFill>
              </a:rPr>
              <a:t>iste complète</a:t>
            </a:r>
            <a:r>
              <a:rPr lang="fr-FR" sz="1000" i="1" baseline="0">
                <a:solidFill>
                  <a:sysClr val="windowText" lastClr="000000"/>
                </a:solidFill>
              </a:rPr>
              <a:t> </a:t>
            </a:r>
            <a:r>
              <a:rPr lang="fr-FR" sz="1000" i="1">
                <a:solidFill>
                  <a:sysClr val="windowText" lastClr="000000"/>
                </a:solidFill>
              </a:rPr>
              <a:t>des pièces à joindre</a:t>
            </a:r>
          </a:p>
        </xdr:txBody>
      </xdr:sp>
      <xdr:sp macro="" textlink="">
        <xdr:nvSpPr>
          <xdr:cNvPr id="40" name="Rectangle à coins arrondis 39">
            <a:hlinkClick xmlns:r="http://schemas.openxmlformats.org/officeDocument/2006/relationships" r:id="rId12"/>
            <a:extLst>
              <a:ext uri="{FF2B5EF4-FFF2-40B4-BE49-F238E27FC236}">
                <a16:creationId xmlns:a16="http://schemas.microsoft.com/office/drawing/2014/main" id="{00000000-0008-0000-0100-000028000000}"/>
              </a:ext>
            </a:extLst>
          </xdr:cNvPr>
          <xdr:cNvSpPr/>
        </xdr:nvSpPr>
        <xdr:spPr>
          <a:xfrm>
            <a:off x="180975" y="5729759"/>
            <a:ext cx="1585681" cy="431999"/>
          </a:xfrm>
          <a:prstGeom prst="roundRect">
            <a:avLst/>
          </a:prstGeom>
          <a:solidFill>
            <a:srgbClr val="99CC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d'éligibilité</a:t>
            </a:r>
            <a:endParaRPr lang="fr-FR" sz="1000" i="1">
              <a:solidFill>
                <a:sysClr val="windowText" lastClr="000000"/>
              </a:solidFill>
            </a:endParaRPr>
          </a:p>
        </xdr:txBody>
      </xdr:sp>
    </xdr:grpSp>
    <xdr:clientData/>
  </xdr:twoCellAnchor>
  <xdr:twoCellAnchor editAs="oneCell">
    <xdr:from>
      <xdr:col>3</xdr:col>
      <xdr:colOff>1669582</xdr:colOff>
      <xdr:row>11</xdr:row>
      <xdr:rowOff>139211</xdr:rowOff>
    </xdr:from>
    <xdr:to>
      <xdr:col>4</xdr:col>
      <xdr:colOff>5021707</xdr:colOff>
      <xdr:row>12</xdr:row>
      <xdr:rowOff>596711</xdr:rowOff>
    </xdr:to>
    <xdr:sp macro="" textlink="">
      <xdr:nvSpPr>
        <xdr:cNvPr id="41" name="Rectangle à coins arrondis 40">
          <a:hlinkClick xmlns:r="http://schemas.openxmlformats.org/officeDocument/2006/relationships" r:id="rId1"/>
          <a:extLst>
            <a:ext uri="{FF2B5EF4-FFF2-40B4-BE49-F238E27FC236}">
              <a16:creationId xmlns:a16="http://schemas.microsoft.com/office/drawing/2014/main" id="{00000000-0008-0000-0100-000029000000}"/>
            </a:ext>
          </a:extLst>
        </xdr:cNvPr>
        <xdr:cNvSpPr/>
      </xdr:nvSpPr>
      <xdr:spPr>
        <a:xfrm>
          <a:off x="2412532" y="4263536"/>
          <a:ext cx="5400000" cy="638475"/>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400" b="1">
              <a:solidFill>
                <a:sysClr val="windowText" lastClr="000000"/>
              </a:solidFill>
            </a:rPr>
            <a:t>Cliquer ici pour démarrer</a:t>
          </a:r>
          <a:r>
            <a:rPr lang="fr-FR" sz="1400" b="1" baseline="0">
              <a:solidFill>
                <a:sysClr val="windowText" lastClr="000000"/>
              </a:solidFill>
            </a:rPr>
            <a:t>       </a:t>
          </a:r>
          <a:r>
            <a:rPr lang="fr-FR" sz="1400" b="1">
              <a:solidFill>
                <a:sysClr val="windowText" lastClr="000000"/>
              </a:solidFill>
              <a:effectLst/>
              <a:latin typeface="+mn-lt"/>
              <a:ea typeface="+mn-ea"/>
              <a:cs typeface="+mn-cs"/>
              <a:sym typeface="Wingdings" panose="05000000000000000000" pitchFamily="2" charset="2"/>
            </a:rPr>
            <a:t></a:t>
          </a:r>
          <a:endParaRPr lang="fr-FR" sz="1400" b="1">
            <a:solidFill>
              <a:sysClr val="windowText" lastClr="000000"/>
            </a:solidFill>
            <a:effectLst/>
          </a:endParaRPr>
        </a:p>
      </xdr:txBody>
    </xdr:sp>
    <xdr:clientData/>
  </xdr:twoCellAnchor>
  <xdr:twoCellAnchor editAs="oneCell">
    <xdr:from>
      <xdr:col>5</xdr:col>
      <xdr:colOff>219075</xdr:colOff>
      <xdr:row>0</xdr:row>
      <xdr:rowOff>76200</xdr:rowOff>
    </xdr:from>
    <xdr:to>
      <xdr:col>8</xdr:col>
      <xdr:colOff>133350</xdr:colOff>
      <xdr:row>2</xdr:row>
      <xdr:rowOff>167285</xdr:rowOff>
    </xdr:to>
    <xdr:pic>
      <xdr:nvPicPr>
        <xdr:cNvPr id="6" name="Image 5">
          <a:extLst>
            <a:ext uri="{FF2B5EF4-FFF2-40B4-BE49-F238E27FC236}">
              <a16:creationId xmlns:a16="http://schemas.microsoft.com/office/drawing/2014/main" id="{29844ABA-CCD2-448C-83DD-952D66CBCCD4}"/>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39425" y="76200"/>
          <a:ext cx="2057400" cy="50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1000124</xdr:colOff>
      <xdr:row>9</xdr:row>
      <xdr:rowOff>1638299</xdr:rowOff>
    </xdr:from>
    <xdr:to>
      <xdr:col>3</xdr:col>
      <xdr:colOff>1314450</xdr:colOff>
      <xdr:row>9</xdr:row>
      <xdr:rowOff>1933574</xdr:rowOff>
    </xdr:to>
    <xdr:sp macro="" textlink="">
      <xdr:nvSpPr>
        <xdr:cNvPr id="3" name="Rectangle à coins arrondis 43">
          <a:extLst>
            <a:ext uri="{FF2B5EF4-FFF2-40B4-BE49-F238E27FC236}">
              <a16:creationId xmlns:a16="http://schemas.microsoft.com/office/drawing/2014/main" id="{39E48A97-E48B-4A67-AD4E-E6C8D35A2AE1}"/>
            </a:ext>
          </a:extLst>
        </xdr:cNvPr>
        <xdr:cNvSpPr/>
      </xdr:nvSpPr>
      <xdr:spPr>
        <a:xfrm>
          <a:off x="1181099" y="4552949"/>
          <a:ext cx="1790701" cy="295275"/>
        </a:xfrm>
        <a:prstGeom prst="wedgeRoundRectCallout">
          <a:avLst>
            <a:gd name="adj1" fmla="val -58658"/>
            <a:gd name="adj2" fmla="val 17533"/>
            <a:gd name="adj3" fmla="val 16667"/>
          </a:avLst>
        </a:prstGeom>
        <a:solidFill>
          <a:srgbClr val="FFFF00"/>
        </a:solidFill>
        <a:ln w="25400" cap="flat" cmpd="sng" algn="ctr">
          <a:solidFill>
            <a:srgbClr val="777777"/>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800" b="0" i="1" u="none" strike="noStrike" kern="0" cap="none" spc="0" normalizeH="0" baseline="0" noProof="0">
              <a:ln>
                <a:noFill/>
              </a:ln>
              <a:solidFill>
                <a:srgbClr val="777777"/>
              </a:solidFill>
              <a:effectLst/>
              <a:uLnTx/>
              <a:uFillTx/>
              <a:latin typeface="Calibri" panose="020F0502020204030204"/>
              <a:ea typeface="+mn-ea"/>
              <a:cs typeface="+mn-cs"/>
            </a:rPr>
            <a:t>Nouveauté 2025 :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800" b="0" i="1" u="none" strike="noStrike" kern="0" cap="none" spc="0" normalizeH="0" baseline="0" noProof="0">
              <a:ln>
                <a:noFill/>
              </a:ln>
              <a:solidFill>
                <a:srgbClr val="777777"/>
              </a:solidFill>
              <a:effectLst/>
              <a:uLnTx/>
              <a:uFillTx/>
              <a:latin typeface="Calibri" panose="020F0502020204030204"/>
              <a:ea typeface="+mn-ea"/>
              <a:cs typeface="+mn-cs"/>
            </a:rPr>
            <a:t>Modalité de fonctionnement de la  CNSA</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28575</xdr:colOff>
      <xdr:row>0</xdr:row>
      <xdr:rowOff>28575</xdr:rowOff>
    </xdr:from>
    <xdr:to>
      <xdr:col>5</xdr:col>
      <xdr:colOff>277125</xdr:colOff>
      <xdr:row>1</xdr:row>
      <xdr:rowOff>239821</xdr:rowOff>
    </xdr:to>
    <xdr:sp macro="" textlink="">
      <xdr:nvSpPr>
        <xdr:cNvPr id="24" name="ZoneTexte 23">
          <a:extLst>
            <a:ext uri="{FF2B5EF4-FFF2-40B4-BE49-F238E27FC236}">
              <a16:creationId xmlns:a16="http://schemas.microsoft.com/office/drawing/2014/main" id="{00000000-0008-0000-0A00-000018000000}"/>
            </a:ext>
          </a:extLst>
        </xdr:cNvPr>
        <xdr:cNvSpPr txBox="1"/>
      </xdr:nvSpPr>
      <xdr:spPr>
        <a:xfrm>
          <a:off x="28575" y="28575"/>
          <a:ext cx="1953525" cy="5065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400" b="1">
              <a:solidFill>
                <a:srgbClr val="FF0000"/>
              </a:solidFill>
            </a:rPr>
            <a:t>COMPLETER SEULEMENT LES CELLULES BLANCHES</a:t>
          </a:r>
        </a:p>
      </xdr:txBody>
    </xdr:sp>
    <xdr:clientData fPrintsWithSheet="0"/>
  </xdr:twoCellAnchor>
  <xdr:twoCellAnchor editAs="oneCell">
    <xdr:from>
      <xdr:col>11</xdr:col>
      <xdr:colOff>756750</xdr:colOff>
      <xdr:row>20</xdr:row>
      <xdr:rowOff>24764</xdr:rowOff>
    </xdr:from>
    <xdr:to>
      <xdr:col>15</xdr:col>
      <xdr:colOff>373530</xdr:colOff>
      <xdr:row>21</xdr:row>
      <xdr:rowOff>546644</xdr:rowOff>
    </xdr:to>
    <xdr:sp macro="" textlink="">
      <xdr:nvSpPr>
        <xdr:cNvPr id="15" name="ZoneTexte 14">
          <a:hlinkClick xmlns:r="http://schemas.openxmlformats.org/officeDocument/2006/relationships" r:id="rId1"/>
          <a:extLst>
            <a:ext uri="{FF2B5EF4-FFF2-40B4-BE49-F238E27FC236}">
              <a16:creationId xmlns:a16="http://schemas.microsoft.com/office/drawing/2014/main" id="{00000000-0008-0000-0A00-00000F000000}"/>
            </a:ext>
          </a:extLst>
        </xdr:cNvPr>
        <xdr:cNvSpPr txBox="1"/>
      </xdr:nvSpPr>
      <xdr:spPr>
        <a:xfrm>
          <a:off x="8734890" y="5495924"/>
          <a:ext cx="2588580" cy="720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lang="fr-FR" sz="1100">
              <a:solidFill>
                <a:srgbClr val="FF0000"/>
              </a:solidFill>
              <a:effectLst/>
              <a:latin typeface="+mn-lt"/>
              <a:ea typeface="+mn-ea"/>
              <a:cs typeface="+mn-cs"/>
            </a:rPr>
            <a:t>Cliquer</a:t>
          </a:r>
          <a:r>
            <a:rPr lang="fr-FR" sz="1100" baseline="0">
              <a:solidFill>
                <a:srgbClr val="FF0000"/>
              </a:solidFill>
              <a:effectLst/>
              <a:latin typeface="+mn-lt"/>
              <a:ea typeface="+mn-ea"/>
              <a:cs typeface="+mn-cs"/>
            </a:rPr>
            <a:t> ici pour </a:t>
          </a:r>
          <a:r>
            <a:rPr lang="fr-FR" sz="1100">
              <a:solidFill>
                <a:srgbClr val="FF0000"/>
              </a:solidFill>
              <a:effectLst/>
              <a:latin typeface="+mn-lt"/>
              <a:ea typeface="+mn-ea"/>
              <a:cs typeface="+mn-cs"/>
            </a:rPr>
            <a:t>renseigner la fiche 6a </a:t>
          </a:r>
          <a:br>
            <a:rPr lang="fr-FR" sz="1100">
              <a:solidFill>
                <a:srgbClr val="FF0000"/>
              </a:solidFill>
              <a:effectLst/>
              <a:latin typeface="+mn-lt"/>
              <a:ea typeface="+mn-ea"/>
              <a:cs typeface="+mn-cs"/>
            </a:rPr>
          </a:br>
          <a:r>
            <a:rPr lang="fr-FR" sz="1100">
              <a:solidFill>
                <a:srgbClr val="FF0000"/>
              </a:solidFill>
              <a:effectLst/>
              <a:latin typeface="+mn-lt"/>
              <a:ea typeface="+mn-ea"/>
              <a:cs typeface="+mn-cs"/>
            </a:rPr>
            <a:t>e</a:t>
          </a:r>
          <a:r>
            <a:rPr lang="fr-FR" sz="1100">
              <a:solidFill>
                <a:srgbClr val="FF0000"/>
              </a:solidFill>
            </a:rPr>
            <a:t>n</a:t>
          </a:r>
          <a:r>
            <a:rPr lang="fr-FR" sz="1100" baseline="0">
              <a:solidFill>
                <a:srgbClr val="FF0000"/>
              </a:solidFill>
            </a:rPr>
            <a:t> cas de </a:t>
          </a:r>
          <a:r>
            <a:rPr lang="fr-FR" sz="1100">
              <a:solidFill>
                <a:srgbClr val="FF0000"/>
              </a:solidFill>
            </a:rPr>
            <a:t>part non éligible </a:t>
          </a:r>
          <a:r>
            <a:rPr lang="fr-FR" sz="1100">
              <a:solidFill>
                <a:srgbClr val="FF0000"/>
              </a:solidFill>
              <a:effectLst/>
              <a:latin typeface="+mn-lt"/>
              <a:ea typeface="+mn-ea"/>
              <a:cs typeface="+mn-cs"/>
            </a:rPr>
            <a:t>dans l'opération </a:t>
          </a:r>
          <a:br>
            <a:rPr lang="fr-FR" sz="1100">
              <a:solidFill>
                <a:srgbClr val="FF0000"/>
              </a:solidFill>
            </a:rPr>
          </a:br>
          <a:r>
            <a:rPr lang="fr-FR" sz="1100">
              <a:solidFill>
                <a:srgbClr val="FF0000"/>
              </a:solidFill>
            </a:rPr>
            <a:t>(par exemple un projet d'EHPA, des lits d'USLD, une crèche…)</a:t>
          </a:r>
        </a:p>
      </xdr:txBody>
    </xdr:sp>
    <xdr:clientData fPrintsWithSheet="0"/>
  </xdr:twoCellAnchor>
  <xdr:twoCellAnchor editAs="oneCell">
    <xdr:from>
      <xdr:col>1</xdr:col>
      <xdr:colOff>0</xdr:colOff>
      <xdr:row>105</xdr:row>
      <xdr:rowOff>0</xdr:rowOff>
    </xdr:from>
    <xdr:to>
      <xdr:col>4</xdr:col>
      <xdr:colOff>170373</xdr:colOff>
      <xdr:row>105</xdr:row>
      <xdr:rowOff>252000</xdr:rowOff>
    </xdr:to>
    <xdr:sp macro="" textlink="">
      <xdr:nvSpPr>
        <xdr:cNvPr id="13" name="Rectangle à coins arrondis 12">
          <a:hlinkClick xmlns:r="http://schemas.openxmlformats.org/officeDocument/2006/relationships" r:id="rId2"/>
          <a:extLst>
            <a:ext uri="{FF2B5EF4-FFF2-40B4-BE49-F238E27FC236}">
              <a16:creationId xmlns:a16="http://schemas.microsoft.com/office/drawing/2014/main" id="{00000000-0008-0000-0A00-00000D000000}"/>
            </a:ext>
          </a:extLst>
        </xdr:cNvPr>
        <xdr:cNvSpPr/>
      </xdr:nvSpPr>
      <xdr:spPr>
        <a:xfrm>
          <a:off x="180975" y="26146125"/>
          <a:ext cx="1446723"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sym typeface="Wingdings"/>
            </a:rPr>
            <a:t></a:t>
          </a:r>
          <a:r>
            <a:rPr lang="fr-FR" sz="1100">
              <a:solidFill>
                <a:sysClr val="windowText" lastClr="000000"/>
              </a:solidFill>
            </a:rPr>
            <a:t>    Page précédente</a:t>
          </a:r>
        </a:p>
      </xdr:txBody>
    </xdr:sp>
    <xdr:clientData/>
  </xdr:twoCellAnchor>
  <xdr:twoCellAnchor editAs="oneCell">
    <xdr:from>
      <xdr:col>13</xdr:col>
      <xdr:colOff>1208510</xdr:colOff>
      <xdr:row>105</xdr:row>
      <xdr:rowOff>0</xdr:rowOff>
    </xdr:from>
    <xdr:to>
      <xdr:col>15</xdr:col>
      <xdr:colOff>1182444</xdr:colOff>
      <xdr:row>105</xdr:row>
      <xdr:rowOff>252000</xdr:rowOff>
    </xdr:to>
    <xdr:sp macro="" textlink="">
      <xdr:nvSpPr>
        <xdr:cNvPr id="14" name="Rectangle à coins arrondis 13">
          <a:hlinkClick xmlns:r="http://schemas.openxmlformats.org/officeDocument/2006/relationships" r:id="rId3"/>
          <a:extLst>
            <a:ext uri="{FF2B5EF4-FFF2-40B4-BE49-F238E27FC236}">
              <a16:creationId xmlns:a16="http://schemas.microsoft.com/office/drawing/2014/main" id="{00000000-0008-0000-0A00-00000E000000}"/>
            </a:ext>
          </a:extLst>
        </xdr:cNvPr>
        <xdr:cNvSpPr/>
      </xdr:nvSpPr>
      <xdr:spPr>
        <a:xfrm>
          <a:off x="10428710" y="26146125"/>
          <a:ext cx="1448404"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Page suivante    </a:t>
          </a:r>
          <a:r>
            <a:rPr lang="fr-FR" sz="1100">
              <a:solidFill>
                <a:sysClr val="windowText" lastClr="000000"/>
              </a:solidFill>
              <a:sym typeface="Wingdings"/>
            </a:rPr>
            <a:t></a:t>
          </a:r>
          <a:endParaRPr lang="fr-FR" sz="1100">
            <a:solidFill>
              <a:sysClr val="windowText" lastClr="000000"/>
            </a:solidFill>
          </a:endParaRPr>
        </a:p>
      </xdr:txBody>
    </xdr:sp>
    <xdr:clientData/>
  </xdr:twoCellAnchor>
  <xdr:twoCellAnchor editAs="absolute">
    <xdr:from>
      <xdr:col>0</xdr:col>
      <xdr:colOff>47622</xdr:colOff>
      <xdr:row>3</xdr:row>
      <xdr:rowOff>0</xdr:rowOff>
    </xdr:from>
    <xdr:to>
      <xdr:col>15</xdr:col>
      <xdr:colOff>1107691</xdr:colOff>
      <xdr:row>3</xdr:row>
      <xdr:rowOff>1624854</xdr:rowOff>
    </xdr:to>
    <xdr:grpSp>
      <xdr:nvGrpSpPr>
        <xdr:cNvPr id="16" name="Groupe 15">
          <a:extLst>
            <a:ext uri="{FF2B5EF4-FFF2-40B4-BE49-F238E27FC236}">
              <a16:creationId xmlns:a16="http://schemas.microsoft.com/office/drawing/2014/main" id="{00000000-0008-0000-0A00-000010000000}"/>
            </a:ext>
          </a:extLst>
        </xdr:cNvPr>
        <xdr:cNvGrpSpPr/>
      </xdr:nvGrpSpPr>
      <xdr:grpSpPr>
        <a:xfrm>
          <a:off x="47622" y="647700"/>
          <a:ext cx="11747119" cy="1624854"/>
          <a:chOff x="34836" y="930089"/>
          <a:chExt cx="11745487" cy="1624854"/>
        </a:xfrm>
      </xdr:grpSpPr>
      <xdr:cxnSp macro="">
        <xdr:nvCxnSpPr>
          <xdr:cNvPr id="17" name="Connecteur droit 16">
            <a:extLst>
              <a:ext uri="{FF2B5EF4-FFF2-40B4-BE49-F238E27FC236}">
                <a16:creationId xmlns:a16="http://schemas.microsoft.com/office/drawing/2014/main" id="{00000000-0008-0000-0A00-000011000000}"/>
              </a:ext>
            </a:extLst>
          </xdr:cNvPr>
          <xdr:cNvCxnSpPr>
            <a:stCxn id="18" idx="3"/>
            <a:endCxn id="36" idx="1"/>
          </xdr:cNvCxnSpPr>
        </xdr:nvCxnSpPr>
        <xdr:spPr>
          <a:xfrm flipV="1">
            <a:off x="3377105" y="1944310"/>
            <a:ext cx="7440463" cy="3432"/>
          </a:xfrm>
          <a:prstGeom prst="line">
            <a:avLst/>
          </a:prstGeom>
          <a:ln w="38100">
            <a:solidFill>
              <a:srgbClr val="969696"/>
            </a:solidFill>
          </a:ln>
        </xdr:spPr>
        <xdr:style>
          <a:lnRef idx="1">
            <a:schemeClr val="accent1"/>
          </a:lnRef>
          <a:fillRef idx="0">
            <a:schemeClr val="accent1"/>
          </a:fillRef>
          <a:effectRef idx="0">
            <a:schemeClr val="accent1"/>
          </a:effectRef>
          <a:fontRef idx="minor">
            <a:schemeClr val="tx1"/>
          </a:fontRef>
        </xdr:style>
      </xdr:cxnSp>
      <xdr:sp macro="" textlink="">
        <xdr:nvSpPr>
          <xdr:cNvPr id="18" name="Rectangle à coins arrondis 17">
            <a:hlinkClick xmlns:r="http://schemas.openxmlformats.org/officeDocument/2006/relationships" r:id="rId4"/>
            <a:extLst>
              <a:ext uri="{FF2B5EF4-FFF2-40B4-BE49-F238E27FC236}">
                <a16:creationId xmlns:a16="http://schemas.microsoft.com/office/drawing/2014/main" id="{00000000-0008-0000-0A00-000012000000}"/>
              </a:ext>
            </a:extLst>
          </xdr:cNvPr>
          <xdr:cNvSpPr/>
        </xdr:nvSpPr>
        <xdr:spPr>
          <a:xfrm>
            <a:off x="2414351" y="14077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1 : présentation du dossier</a:t>
            </a:r>
          </a:p>
        </xdr:txBody>
      </xdr:sp>
      <xdr:sp macro="" textlink="">
        <xdr:nvSpPr>
          <xdr:cNvPr id="21" name="Rectangle à coins arrondis 20">
            <a:hlinkClick xmlns:r="http://schemas.openxmlformats.org/officeDocument/2006/relationships" r:id="rId5"/>
            <a:extLst>
              <a:ext uri="{FF2B5EF4-FFF2-40B4-BE49-F238E27FC236}">
                <a16:creationId xmlns:a16="http://schemas.microsoft.com/office/drawing/2014/main" id="{00000000-0008-0000-0A00-000015000000}"/>
              </a:ext>
            </a:extLst>
          </xdr:cNvPr>
          <xdr:cNvSpPr/>
        </xdr:nvSpPr>
        <xdr:spPr>
          <a:xfrm>
            <a:off x="3464669" y="14063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2 : identité </a:t>
            </a:r>
            <a:r>
              <a:rPr lang="fr-FR" sz="1100">
                <a:solidFill>
                  <a:srgbClr val="969696"/>
                </a:solidFill>
                <a:effectLst/>
                <a:latin typeface="+mn-lt"/>
                <a:ea typeface="+mn-ea"/>
                <a:cs typeface="+mn-cs"/>
              </a:rPr>
              <a:t>de l'établissement et</a:t>
            </a:r>
            <a:r>
              <a:rPr lang="fr-FR" sz="1100">
                <a:solidFill>
                  <a:srgbClr val="969696"/>
                </a:solidFill>
              </a:rPr>
              <a:t> des intervenants</a:t>
            </a:r>
          </a:p>
        </xdr:txBody>
      </xdr:sp>
      <xdr:sp macro="" textlink="">
        <xdr:nvSpPr>
          <xdr:cNvPr id="22" name="Rectangle à coins arrondis 21">
            <a:hlinkClick xmlns:r="http://schemas.openxmlformats.org/officeDocument/2006/relationships" r:id="rId6"/>
            <a:extLst>
              <a:ext uri="{FF2B5EF4-FFF2-40B4-BE49-F238E27FC236}">
                <a16:creationId xmlns:a16="http://schemas.microsoft.com/office/drawing/2014/main" id="{00000000-0008-0000-0A00-000016000000}"/>
              </a:ext>
            </a:extLst>
          </xdr:cNvPr>
          <xdr:cNvSpPr/>
        </xdr:nvSpPr>
        <xdr:spPr>
          <a:xfrm>
            <a:off x="4512717" y="14070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ctr"/>
            <a:r>
              <a:rPr lang="fr-FR" sz="1100">
                <a:solidFill>
                  <a:srgbClr val="969696"/>
                </a:solidFill>
              </a:rPr>
              <a:t>Fiche 3 : adaptation de l'offre aux besoins du territoire</a:t>
            </a:r>
            <a:r>
              <a:rPr lang="fr-FR" sz="800">
                <a:solidFill>
                  <a:srgbClr val="969696"/>
                </a:solidFill>
              </a:rPr>
              <a:t> </a:t>
            </a:r>
            <a:br>
              <a:rPr lang="fr-FR" sz="800">
                <a:solidFill>
                  <a:srgbClr val="969696"/>
                </a:solidFill>
              </a:rPr>
            </a:br>
            <a:r>
              <a:rPr lang="fr-FR" sz="800">
                <a:solidFill>
                  <a:srgbClr val="969696"/>
                </a:solidFill>
              </a:rPr>
              <a:t>(dont UHR)</a:t>
            </a:r>
            <a:endParaRPr lang="fr-FR" sz="1050">
              <a:solidFill>
                <a:srgbClr val="969696"/>
              </a:solidFill>
            </a:endParaRPr>
          </a:p>
        </xdr:txBody>
      </xdr:sp>
      <xdr:sp macro="" textlink="">
        <xdr:nvSpPr>
          <xdr:cNvPr id="23" name="Rectangle à coins arrondis 22">
            <a:hlinkClick xmlns:r="http://schemas.openxmlformats.org/officeDocument/2006/relationships" r:id="rId2"/>
            <a:extLst>
              <a:ext uri="{FF2B5EF4-FFF2-40B4-BE49-F238E27FC236}">
                <a16:creationId xmlns:a16="http://schemas.microsoft.com/office/drawing/2014/main" id="{00000000-0008-0000-0A00-000017000000}"/>
              </a:ext>
            </a:extLst>
          </xdr:cNvPr>
          <xdr:cNvSpPr/>
        </xdr:nvSpPr>
        <xdr:spPr>
          <a:xfrm>
            <a:off x="5565920" y="14070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4 : informations techniques sur l'opération</a:t>
            </a:r>
          </a:p>
        </xdr:txBody>
      </xdr:sp>
      <xdr:sp macro="" textlink="">
        <xdr:nvSpPr>
          <xdr:cNvPr id="31" name="Rectangle à coins arrondis 30">
            <a:hlinkClick xmlns:r="http://schemas.openxmlformats.org/officeDocument/2006/relationships" r:id="rId7"/>
            <a:extLst>
              <a:ext uri="{FF2B5EF4-FFF2-40B4-BE49-F238E27FC236}">
                <a16:creationId xmlns:a16="http://schemas.microsoft.com/office/drawing/2014/main" id="{00000000-0008-0000-0A00-00001F000000}"/>
              </a:ext>
            </a:extLst>
          </xdr:cNvPr>
          <xdr:cNvSpPr/>
        </xdr:nvSpPr>
        <xdr:spPr>
          <a:xfrm>
            <a:off x="6616960" y="1405642"/>
            <a:ext cx="962754" cy="1080000"/>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Fiche 5 : état des lieux et projection du capacitaire et des surfaces</a:t>
            </a:r>
          </a:p>
        </xdr:txBody>
      </xdr:sp>
      <xdr:sp macro="" textlink="">
        <xdr:nvSpPr>
          <xdr:cNvPr id="33" name="Rectangle à coins arrondis 32">
            <a:hlinkClick xmlns:r="http://schemas.openxmlformats.org/officeDocument/2006/relationships" r:id="rId3"/>
            <a:extLst>
              <a:ext uri="{FF2B5EF4-FFF2-40B4-BE49-F238E27FC236}">
                <a16:creationId xmlns:a16="http://schemas.microsoft.com/office/drawing/2014/main" id="{00000000-0008-0000-0A00-000021000000}"/>
              </a:ext>
            </a:extLst>
          </xdr:cNvPr>
          <xdr:cNvSpPr/>
        </xdr:nvSpPr>
        <xdr:spPr>
          <a:xfrm>
            <a:off x="7662844" y="14063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fr-FR" sz="1100">
                <a:solidFill>
                  <a:srgbClr val="969696"/>
                </a:solidFill>
              </a:rPr>
              <a:t>Fiche 6 : coût de l'opération</a:t>
            </a:r>
            <a:r>
              <a:rPr lang="fr-FR" sz="800">
                <a:solidFill>
                  <a:srgbClr val="969696"/>
                </a:solidFill>
              </a:rPr>
              <a:t> </a:t>
            </a:r>
            <a:r>
              <a:rPr lang="fr-FR" sz="800">
                <a:solidFill>
                  <a:srgbClr val="969696"/>
                </a:solidFill>
                <a:effectLst/>
                <a:latin typeface="+mn-lt"/>
                <a:ea typeface="+mn-ea"/>
                <a:cs typeface="+mn-cs"/>
              </a:rPr>
              <a:t>(dont </a:t>
            </a:r>
            <a:r>
              <a:rPr lang="fr-FR" sz="800" baseline="0">
                <a:solidFill>
                  <a:srgbClr val="969696"/>
                </a:solidFill>
                <a:effectLst/>
                <a:latin typeface="+mn-lt"/>
                <a:ea typeface="+mn-ea"/>
                <a:cs typeface="+mn-cs"/>
              </a:rPr>
              <a:t>périmètre non éligible</a:t>
            </a:r>
            <a:r>
              <a:rPr lang="fr-FR" sz="800">
                <a:solidFill>
                  <a:srgbClr val="969696"/>
                </a:solidFill>
                <a:effectLst/>
                <a:latin typeface="+mn-lt"/>
                <a:ea typeface="+mn-ea"/>
                <a:cs typeface="+mn-cs"/>
              </a:rPr>
              <a:t>)</a:t>
            </a:r>
            <a:endParaRPr lang="fr-FR">
              <a:solidFill>
                <a:srgbClr val="969696"/>
              </a:solidFill>
              <a:effectLst/>
            </a:endParaRPr>
          </a:p>
        </xdr:txBody>
      </xdr:sp>
      <xdr:sp macro="" textlink="">
        <xdr:nvSpPr>
          <xdr:cNvPr id="34" name="Rectangle à coins arrondis 33">
            <a:hlinkClick xmlns:r="http://schemas.openxmlformats.org/officeDocument/2006/relationships" r:id="rId8"/>
            <a:extLst>
              <a:ext uri="{FF2B5EF4-FFF2-40B4-BE49-F238E27FC236}">
                <a16:creationId xmlns:a16="http://schemas.microsoft.com/office/drawing/2014/main" id="{00000000-0008-0000-0A00-000022000000}"/>
              </a:ext>
            </a:extLst>
          </xdr:cNvPr>
          <xdr:cNvSpPr/>
        </xdr:nvSpPr>
        <xdr:spPr>
          <a:xfrm>
            <a:off x="8711606" y="14063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7 : </a:t>
            </a:r>
            <a:br>
              <a:rPr lang="fr-FR" sz="1100">
                <a:solidFill>
                  <a:srgbClr val="969696"/>
                </a:solidFill>
              </a:rPr>
            </a:br>
            <a:r>
              <a:rPr lang="fr-FR" sz="1100">
                <a:solidFill>
                  <a:srgbClr val="969696"/>
                </a:solidFill>
              </a:rPr>
              <a:t>plan de financement de l'opération</a:t>
            </a:r>
          </a:p>
        </xdr:txBody>
      </xdr:sp>
      <xdr:sp macro="" textlink="">
        <xdr:nvSpPr>
          <xdr:cNvPr id="35" name="Rectangle à coins arrondis 34">
            <a:hlinkClick xmlns:r="http://schemas.openxmlformats.org/officeDocument/2006/relationships" r:id="rId9"/>
            <a:extLst>
              <a:ext uri="{FF2B5EF4-FFF2-40B4-BE49-F238E27FC236}">
                <a16:creationId xmlns:a16="http://schemas.microsoft.com/office/drawing/2014/main" id="{00000000-0008-0000-0A00-000023000000}"/>
              </a:ext>
            </a:extLst>
          </xdr:cNvPr>
          <xdr:cNvSpPr/>
        </xdr:nvSpPr>
        <xdr:spPr>
          <a:xfrm>
            <a:off x="9763813" y="1407811"/>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8 : attestation</a:t>
            </a:r>
            <a:r>
              <a:rPr lang="fr-FR" sz="1100" baseline="0">
                <a:solidFill>
                  <a:srgbClr val="969696"/>
                </a:solidFill>
              </a:rPr>
              <a:t> du demandeur</a:t>
            </a:r>
            <a:endParaRPr lang="fr-FR" sz="1100">
              <a:solidFill>
                <a:srgbClr val="969696"/>
              </a:solidFill>
            </a:endParaRPr>
          </a:p>
        </xdr:txBody>
      </xdr:sp>
      <xdr:sp macro="" textlink="">
        <xdr:nvSpPr>
          <xdr:cNvPr id="36" name="Rectangle à coins arrondis 35">
            <a:hlinkClick xmlns:r="http://schemas.openxmlformats.org/officeDocument/2006/relationships" r:id="rId10"/>
            <a:extLst>
              <a:ext uri="{FF2B5EF4-FFF2-40B4-BE49-F238E27FC236}">
                <a16:creationId xmlns:a16="http://schemas.microsoft.com/office/drawing/2014/main" id="{00000000-0008-0000-0A00-000024000000}"/>
              </a:ext>
            </a:extLst>
          </xdr:cNvPr>
          <xdr:cNvSpPr/>
        </xdr:nvSpPr>
        <xdr:spPr>
          <a:xfrm>
            <a:off x="10817569" y="1404310"/>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9 : récapitulatif de la demande</a:t>
            </a:r>
          </a:p>
        </xdr:txBody>
      </xdr:sp>
      <xdr:sp macro="" textlink="">
        <xdr:nvSpPr>
          <xdr:cNvPr id="37" name="Rectangle à coins arrondis 36">
            <a:hlinkClick xmlns:r="http://schemas.openxmlformats.org/officeDocument/2006/relationships" r:id="rId11"/>
            <a:extLst>
              <a:ext uri="{FF2B5EF4-FFF2-40B4-BE49-F238E27FC236}">
                <a16:creationId xmlns:a16="http://schemas.microsoft.com/office/drawing/2014/main" id="{00000000-0008-0000-0A00-000025000000}"/>
              </a:ext>
            </a:extLst>
          </xdr:cNvPr>
          <xdr:cNvSpPr/>
        </xdr:nvSpPr>
        <xdr:spPr>
          <a:xfrm>
            <a:off x="37801" y="1681753"/>
            <a:ext cx="1584000" cy="432000"/>
          </a:xfrm>
          <a:prstGeom prst="roundRect">
            <a:avLst/>
          </a:prstGeom>
          <a:solidFill>
            <a:srgbClr val="00FF00"/>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de bonification du taux d'aide</a:t>
            </a:r>
            <a:endParaRPr lang="fr-FR" sz="1000" i="1">
              <a:solidFill>
                <a:sysClr val="windowText" lastClr="000000"/>
              </a:solidFill>
            </a:endParaRPr>
          </a:p>
        </xdr:txBody>
      </xdr:sp>
      <xdr:sp macro="" textlink="">
        <xdr:nvSpPr>
          <xdr:cNvPr id="38" name="Rectangle à coins arrondis 37">
            <a:hlinkClick xmlns:r="http://schemas.openxmlformats.org/officeDocument/2006/relationships" r:id="rId12"/>
            <a:extLst>
              <a:ext uri="{FF2B5EF4-FFF2-40B4-BE49-F238E27FC236}">
                <a16:creationId xmlns:a16="http://schemas.microsoft.com/office/drawing/2014/main" id="{00000000-0008-0000-0A00-000026000000}"/>
              </a:ext>
            </a:extLst>
          </xdr:cNvPr>
          <xdr:cNvSpPr/>
        </xdr:nvSpPr>
        <xdr:spPr>
          <a:xfrm>
            <a:off x="39911" y="2148631"/>
            <a:ext cx="1584000" cy="406312"/>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a:t>
            </a:r>
            <a:r>
              <a:rPr lang="fr-FR" sz="1000" i="1" baseline="0">
                <a:solidFill>
                  <a:sysClr val="windowText" lastClr="000000"/>
                </a:solidFill>
              </a:rPr>
              <a:t> ici la l</a:t>
            </a:r>
            <a:r>
              <a:rPr lang="fr-FR" sz="1000" i="1">
                <a:solidFill>
                  <a:sysClr val="windowText" lastClr="000000"/>
                </a:solidFill>
              </a:rPr>
              <a:t>iste complète</a:t>
            </a:r>
            <a:r>
              <a:rPr lang="fr-FR" sz="1000" i="1" baseline="0">
                <a:solidFill>
                  <a:sysClr val="windowText" lastClr="000000"/>
                </a:solidFill>
              </a:rPr>
              <a:t> </a:t>
            </a:r>
            <a:r>
              <a:rPr lang="fr-FR" sz="1000" i="1">
                <a:solidFill>
                  <a:sysClr val="windowText" lastClr="000000"/>
                </a:solidFill>
              </a:rPr>
              <a:t>des pièces à joindre</a:t>
            </a:r>
          </a:p>
        </xdr:txBody>
      </xdr:sp>
      <xdr:sp macro="" textlink="">
        <xdr:nvSpPr>
          <xdr:cNvPr id="39" name="Rectangle à coins arrondis 38">
            <a:hlinkClick xmlns:r="http://schemas.openxmlformats.org/officeDocument/2006/relationships" r:id="rId13"/>
            <a:extLst>
              <a:ext uri="{FF2B5EF4-FFF2-40B4-BE49-F238E27FC236}">
                <a16:creationId xmlns:a16="http://schemas.microsoft.com/office/drawing/2014/main" id="{00000000-0008-0000-0A00-000027000000}"/>
              </a:ext>
            </a:extLst>
          </xdr:cNvPr>
          <xdr:cNvSpPr/>
        </xdr:nvSpPr>
        <xdr:spPr>
          <a:xfrm>
            <a:off x="34836" y="1210239"/>
            <a:ext cx="1584000" cy="43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d'éligibilité</a:t>
            </a:r>
            <a:endParaRPr lang="fr-FR" sz="1000" i="1">
              <a:solidFill>
                <a:sysClr val="windowText" lastClr="000000"/>
              </a:solidFill>
            </a:endParaRPr>
          </a:p>
        </xdr:txBody>
      </xdr:sp>
      <xdr:sp macro="" textlink="">
        <xdr:nvSpPr>
          <xdr:cNvPr id="40" name="Rectangle à coins arrondis 39">
            <a:hlinkClick xmlns:r="http://schemas.openxmlformats.org/officeDocument/2006/relationships" r:id="rId3"/>
            <a:extLst>
              <a:ext uri="{FF2B5EF4-FFF2-40B4-BE49-F238E27FC236}">
                <a16:creationId xmlns:a16="http://schemas.microsoft.com/office/drawing/2014/main" id="{00000000-0008-0000-0A00-000028000000}"/>
              </a:ext>
            </a:extLst>
          </xdr:cNvPr>
          <xdr:cNvSpPr/>
        </xdr:nvSpPr>
        <xdr:spPr>
          <a:xfrm>
            <a:off x="10275208" y="1075770"/>
            <a:ext cx="1486922"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Page suivante    </a:t>
            </a:r>
            <a:r>
              <a:rPr lang="fr-FR" sz="1100">
                <a:solidFill>
                  <a:sysClr val="windowText" lastClr="000000"/>
                </a:solidFill>
                <a:sym typeface="Wingdings"/>
              </a:rPr>
              <a:t></a:t>
            </a:r>
            <a:endParaRPr lang="fr-FR" sz="1100">
              <a:solidFill>
                <a:sysClr val="windowText" lastClr="000000"/>
              </a:solidFill>
            </a:endParaRPr>
          </a:p>
        </xdr:txBody>
      </xdr:sp>
      <xdr:sp macro="" textlink="">
        <xdr:nvSpPr>
          <xdr:cNvPr id="41" name="Rectangle à coins arrondis 40">
            <a:hlinkClick xmlns:r="http://schemas.openxmlformats.org/officeDocument/2006/relationships" r:id="rId2"/>
            <a:extLst>
              <a:ext uri="{FF2B5EF4-FFF2-40B4-BE49-F238E27FC236}">
                <a16:creationId xmlns:a16="http://schemas.microsoft.com/office/drawing/2014/main" id="{00000000-0008-0000-0A00-000029000000}"/>
              </a:ext>
            </a:extLst>
          </xdr:cNvPr>
          <xdr:cNvSpPr/>
        </xdr:nvSpPr>
        <xdr:spPr>
          <a:xfrm>
            <a:off x="2425285" y="1086976"/>
            <a:ext cx="1486922"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sym typeface="Wingdings"/>
              </a:rPr>
              <a:t></a:t>
            </a:r>
            <a:r>
              <a:rPr lang="fr-FR" sz="1100">
                <a:solidFill>
                  <a:sysClr val="windowText" lastClr="000000"/>
                </a:solidFill>
              </a:rPr>
              <a:t>    Page précédente</a:t>
            </a:r>
          </a:p>
        </xdr:txBody>
      </xdr:sp>
      <xdr:sp macro="" textlink="">
        <xdr:nvSpPr>
          <xdr:cNvPr id="42" name="Rectangle à coins arrondis 41">
            <a:hlinkClick xmlns:r="http://schemas.openxmlformats.org/officeDocument/2006/relationships" r:id="rId14"/>
            <a:extLst>
              <a:ext uri="{FF2B5EF4-FFF2-40B4-BE49-F238E27FC236}">
                <a16:creationId xmlns:a16="http://schemas.microsoft.com/office/drawing/2014/main" id="{00000000-0008-0000-0A00-00002A000000}"/>
              </a:ext>
            </a:extLst>
          </xdr:cNvPr>
          <xdr:cNvSpPr/>
        </xdr:nvSpPr>
        <xdr:spPr>
          <a:xfrm>
            <a:off x="46056" y="930089"/>
            <a:ext cx="1584000" cy="25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Retourner à la page d'accueil</a:t>
            </a:r>
          </a:p>
        </xdr:txBody>
      </xdr:sp>
    </xdr:grpSp>
    <xdr:clientData/>
  </xdr:twoCellAnchor>
  <xdr:twoCellAnchor>
    <xdr:from>
      <xdr:col>11</xdr:col>
      <xdr:colOff>0</xdr:colOff>
      <xdr:row>32</xdr:row>
      <xdr:rowOff>129540</xdr:rowOff>
    </xdr:from>
    <xdr:to>
      <xdr:col>11</xdr:col>
      <xdr:colOff>167640</xdr:colOff>
      <xdr:row>32</xdr:row>
      <xdr:rowOff>137160</xdr:rowOff>
    </xdr:to>
    <xdr:cxnSp macro="">
      <xdr:nvCxnSpPr>
        <xdr:cNvPr id="3" name="Connecteur droit avec flèche 2">
          <a:extLst>
            <a:ext uri="{FF2B5EF4-FFF2-40B4-BE49-F238E27FC236}">
              <a16:creationId xmlns:a16="http://schemas.microsoft.com/office/drawing/2014/main" id="{00000000-0008-0000-0A00-000003000000}"/>
            </a:ext>
          </a:extLst>
        </xdr:cNvPr>
        <xdr:cNvCxnSpPr/>
      </xdr:nvCxnSpPr>
      <xdr:spPr>
        <a:xfrm>
          <a:off x="7978140" y="9593580"/>
          <a:ext cx="167640" cy="76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937260</xdr:colOff>
      <xdr:row>30</xdr:row>
      <xdr:rowOff>7620</xdr:rowOff>
    </xdr:from>
    <xdr:to>
      <xdr:col>9</xdr:col>
      <xdr:colOff>1104900</xdr:colOff>
      <xdr:row>30</xdr:row>
      <xdr:rowOff>190500</xdr:rowOff>
    </xdr:to>
    <xdr:sp macro="" textlink="">
      <xdr:nvSpPr>
        <xdr:cNvPr id="44" name="Ellipse 43">
          <a:extLst>
            <a:ext uri="{FF2B5EF4-FFF2-40B4-BE49-F238E27FC236}">
              <a16:creationId xmlns:a16="http://schemas.microsoft.com/office/drawing/2014/main" id="{00000000-0008-0000-0A00-00002C000000}"/>
            </a:ext>
          </a:extLst>
        </xdr:cNvPr>
        <xdr:cNvSpPr/>
      </xdr:nvSpPr>
      <xdr:spPr>
        <a:xfrm>
          <a:off x="6355080" y="8633460"/>
          <a:ext cx="167640" cy="18288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9</xdr:col>
      <xdr:colOff>944880</xdr:colOff>
      <xdr:row>31</xdr:row>
      <xdr:rowOff>22860</xdr:rowOff>
    </xdr:from>
    <xdr:to>
      <xdr:col>9</xdr:col>
      <xdr:colOff>1112520</xdr:colOff>
      <xdr:row>31</xdr:row>
      <xdr:rowOff>205740</xdr:rowOff>
    </xdr:to>
    <xdr:sp macro="" textlink="">
      <xdr:nvSpPr>
        <xdr:cNvPr id="45" name="Ellipse 44">
          <a:extLst>
            <a:ext uri="{FF2B5EF4-FFF2-40B4-BE49-F238E27FC236}">
              <a16:creationId xmlns:a16="http://schemas.microsoft.com/office/drawing/2014/main" id="{00000000-0008-0000-0A00-00002D000000}"/>
            </a:ext>
          </a:extLst>
        </xdr:cNvPr>
        <xdr:cNvSpPr/>
      </xdr:nvSpPr>
      <xdr:spPr>
        <a:xfrm>
          <a:off x="6362700" y="9067800"/>
          <a:ext cx="167640" cy="18288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10</xdr:col>
      <xdr:colOff>944880</xdr:colOff>
      <xdr:row>52</xdr:row>
      <xdr:rowOff>22860</xdr:rowOff>
    </xdr:from>
    <xdr:to>
      <xdr:col>10</xdr:col>
      <xdr:colOff>1112520</xdr:colOff>
      <xdr:row>52</xdr:row>
      <xdr:rowOff>205740</xdr:rowOff>
    </xdr:to>
    <xdr:sp macro="" textlink="">
      <xdr:nvSpPr>
        <xdr:cNvPr id="46" name="Ellipse 45">
          <a:extLst>
            <a:ext uri="{FF2B5EF4-FFF2-40B4-BE49-F238E27FC236}">
              <a16:creationId xmlns:a16="http://schemas.microsoft.com/office/drawing/2014/main" id="{00000000-0008-0000-0A00-00002E000000}"/>
            </a:ext>
          </a:extLst>
        </xdr:cNvPr>
        <xdr:cNvSpPr/>
      </xdr:nvSpPr>
      <xdr:spPr>
        <a:xfrm>
          <a:off x="7642860" y="15392400"/>
          <a:ext cx="167640" cy="18288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12</xdr:col>
      <xdr:colOff>0</xdr:colOff>
      <xdr:row>73</xdr:row>
      <xdr:rowOff>144780</xdr:rowOff>
    </xdr:from>
    <xdr:to>
      <xdr:col>12</xdr:col>
      <xdr:colOff>167640</xdr:colOff>
      <xdr:row>73</xdr:row>
      <xdr:rowOff>152400</xdr:rowOff>
    </xdr:to>
    <xdr:cxnSp macro="">
      <xdr:nvCxnSpPr>
        <xdr:cNvPr id="47" name="Connecteur droit avec flèche 46">
          <a:extLst>
            <a:ext uri="{FF2B5EF4-FFF2-40B4-BE49-F238E27FC236}">
              <a16:creationId xmlns:a16="http://schemas.microsoft.com/office/drawing/2014/main" id="{00000000-0008-0000-0A00-00002F000000}"/>
            </a:ext>
          </a:extLst>
        </xdr:cNvPr>
        <xdr:cNvCxnSpPr/>
      </xdr:nvCxnSpPr>
      <xdr:spPr>
        <a:xfrm>
          <a:off x="9258300" y="22067520"/>
          <a:ext cx="167640" cy="76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2038350</xdr:colOff>
      <xdr:row>82</xdr:row>
      <xdr:rowOff>22860</xdr:rowOff>
    </xdr:from>
    <xdr:to>
      <xdr:col>6</xdr:col>
      <xdr:colOff>152400</xdr:colOff>
      <xdr:row>82</xdr:row>
      <xdr:rowOff>171450</xdr:rowOff>
    </xdr:to>
    <xdr:sp macro="" textlink="">
      <xdr:nvSpPr>
        <xdr:cNvPr id="51" name="Ellipse 50">
          <a:extLst>
            <a:ext uri="{FF2B5EF4-FFF2-40B4-BE49-F238E27FC236}">
              <a16:creationId xmlns:a16="http://schemas.microsoft.com/office/drawing/2014/main" id="{00000000-0008-0000-0A00-000033000000}"/>
            </a:ext>
          </a:extLst>
        </xdr:cNvPr>
        <xdr:cNvSpPr/>
      </xdr:nvSpPr>
      <xdr:spPr>
        <a:xfrm>
          <a:off x="3743325" y="24902160"/>
          <a:ext cx="161925" cy="14859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15</xdr:col>
      <xdr:colOff>914400</xdr:colOff>
      <xdr:row>13</xdr:row>
      <xdr:rowOff>15240</xdr:rowOff>
    </xdr:from>
    <xdr:to>
      <xdr:col>15</xdr:col>
      <xdr:colOff>1059180</xdr:colOff>
      <xdr:row>13</xdr:row>
      <xdr:rowOff>173355</xdr:rowOff>
    </xdr:to>
    <xdr:sp macro="" textlink="">
      <xdr:nvSpPr>
        <xdr:cNvPr id="57" name="Ellipse 56">
          <a:extLst>
            <a:ext uri="{FF2B5EF4-FFF2-40B4-BE49-F238E27FC236}">
              <a16:creationId xmlns:a16="http://schemas.microsoft.com/office/drawing/2014/main" id="{00000000-0008-0000-0A00-000039000000}"/>
            </a:ext>
          </a:extLst>
        </xdr:cNvPr>
        <xdr:cNvSpPr/>
      </xdr:nvSpPr>
      <xdr:spPr>
        <a:xfrm>
          <a:off x="11864340" y="3962400"/>
          <a:ext cx="144780" cy="15811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5</xdr:col>
      <xdr:colOff>2038350</xdr:colOff>
      <xdr:row>81</xdr:row>
      <xdr:rowOff>32385</xdr:rowOff>
    </xdr:from>
    <xdr:to>
      <xdr:col>6</xdr:col>
      <xdr:colOff>152400</xdr:colOff>
      <xdr:row>81</xdr:row>
      <xdr:rowOff>180975</xdr:rowOff>
    </xdr:to>
    <xdr:sp macro="" textlink="">
      <xdr:nvSpPr>
        <xdr:cNvPr id="58" name="Ellipse 57">
          <a:extLst>
            <a:ext uri="{FF2B5EF4-FFF2-40B4-BE49-F238E27FC236}">
              <a16:creationId xmlns:a16="http://schemas.microsoft.com/office/drawing/2014/main" id="{00000000-0008-0000-0A00-00003A000000}"/>
            </a:ext>
          </a:extLst>
        </xdr:cNvPr>
        <xdr:cNvSpPr/>
      </xdr:nvSpPr>
      <xdr:spPr>
        <a:xfrm>
          <a:off x="3743325" y="24530685"/>
          <a:ext cx="161925" cy="14859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6</xdr:col>
      <xdr:colOff>0</xdr:colOff>
      <xdr:row>83</xdr:row>
      <xdr:rowOff>3810</xdr:rowOff>
    </xdr:from>
    <xdr:to>
      <xdr:col>6</xdr:col>
      <xdr:colOff>161925</xdr:colOff>
      <xdr:row>83</xdr:row>
      <xdr:rowOff>152400</xdr:rowOff>
    </xdr:to>
    <xdr:sp macro="" textlink="">
      <xdr:nvSpPr>
        <xdr:cNvPr id="59" name="Ellipse 58">
          <a:extLst>
            <a:ext uri="{FF2B5EF4-FFF2-40B4-BE49-F238E27FC236}">
              <a16:creationId xmlns:a16="http://schemas.microsoft.com/office/drawing/2014/main" id="{00000000-0008-0000-0A00-00003B000000}"/>
            </a:ext>
          </a:extLst>
        </xdr:cNvPr>
        <xdr:cNvSpPr/>
      </xdr:nvSpPr>
      <xdr:spPr>
        <a:xfrm>
          <a:off x="3752850" y="25340310"/>
          <a:ext cx="161925" cy="14859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6</xdr:col>
      <xdr:colOff>0</xdr:colOff>
      <xdr:row>84</xdr:row>
      <xdr:rowOff>89535</xdr:rowOff>
    </xdr:from>
    <xdr:to>
      <xdr:col>6</xdr:col>
      <xdr:colOff>161925</xdr:colOff>
      <xdr:row>84</xdr:row>
      <xdr:rowOff>238125</xdr:rowOff>
    </xdr:to>
    <xdr:sp macro="" textlink="">
      <xdr:nvSpPr>
        <xdr:cNvPr id="60" name="Ellipse 59">
          <a:extLst>
            <a:ext uri="{FF2B5EF4-FFF2-40B4-BE49-F238E27FC236}">
              <a16:creationId xmlns:a16="http://schemas.microsoft.com/office/drawing/2014/main" id="{00000000-0008-0000-0A00-00003C000000}"/>
            </a:ext>
          </a:extLst>
        </xdr:cNvPr>
        <xdr:cNvSpPr/>
      </xdr:nvSpPr>
      <xdr:spPr>
        <a:xfrm>
          <a:off x="3752850" y="25807035"/>
          <a:ext cx="161925" cy="14859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5</xdr:col>
      <xdr:colOff>2038350</xdr:colOff>
      <xdr:row>85</xdr:row>
      <xdr:rowOff>80010</xdr:rowOff>
    </xdr:from>
    <xdr:to>
      <xdr:col>6</xdr:col>
      <xdr:colOff>152400</xdr:colOff>
      <xdr:row>85</xdr:row>
      <xdr:rowOff>228600</xdr:rowOff>
    </xdr:to>
    <xdr:sp macro="" textlink="">
      <xdr:nvSpPr>
        <xdr:cNvPr id="61" name="Ellipse 60">
          <a:extLst>
            <a:ext uri="{FF2B5EF4-FFF2-40B4-BE49-F238E27FC236}">
              <a16:creationId xmlns:a16="http://schemas.microsoft.com/office/drawing/2014/main" id="{00000000-0008-0000-0A00-00003D000000}"/>
            </a:ext>
          </a:extLst>
        </xdr:cNvPr>
        <xdr:cNvSpPr/>
      </xdr:nvSpPr>
      <xdr:spPr>
        <a:xfrm>
          <a:off x="3743325" y="26178510"/>
          <a:ext cx="161925" cy="14859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5</xdr:col>
      <xdr:colOff>2038350</xdr:colOff>
      <xdr:row>86</xdr:row>
      <xdr:rowOff>80010</xdr:rowOff>
    </xdr:from>
    <xdr:to>
      <xdr:col>6</xdr:col>
      <xdr:colOff>152400</xdr:colOff>
      <xdr:row>86</xdr:row>
      <xdr:rowOff>228600</xdr:rowOff>
    </xdr:to>
    <xdr:sp macro="" textlink="">
      <xdr:nvSpPr>
        <xdr:cNvPr id="62" name="Ellipse 61">
          <a:extLst>
            <a:ext uri="{FF2B5EF4-FFF2-40B4-BE49-F238E27FC236}">
              <a16:creationId xmlns:a16="http://schemas.microsoft.com/office/drawing/2014/main" id="{00000000-0008-0000-0A00-00003E000000}"/>
            </a:ext>
          </a:extLst>
        </xdr:cNvPr>
        <xdr:cNvSpPr/>
      </xdr:nvSpPr>
      <xdr:spPr>
        <a:xfrm>
          <a:off x="3743325" y="26559510"/>
          <a:ext cx="161925" cy="14859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6</xdr:col>
      <xdr:colOff>0</xdr:colOff>
      <xdr:row>92</xdr:row>
      <xdr:rowOff>57150</xdr:rowOff>
    </xdr:from>
    <xdr:to>
      <xdr:col>6</xdr:col>
      <xdr:colOff>161925</xdr:colOff>
      <xdr:row>92</xdr:row>
      <xdr:rowOff>205740</xdr:rowOff>
    </xdr:to>
    <xdr:sp macro="" textlink="">
      <xdr:nvSpPr>
        <xdr:cNvPr id="63" name="Ellipse 62">
          <a:extLst>
            <a:ext uri="{FF2B5EF4-FFF2-40B4-BE49-F238E27FC236}">
              <a16:creationId xmlns:a16="http://schemas.microsoft.com/office/drawing/2014/main" id="{00000000-0008-0000-0A00-00003F000000}"/>
            </a:ext>
          </a:extLst>
        </xdr:cNvPr>
        <xdr:cNvSpPr/>
      </xdr:nvSpPr>
      <xdr:spPr>
        <a:xfrm>
          <a:off x="3752850" y="28898850"/>
          <a:ext cx="161925" cy="14859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6</xdr:col>
      <xdr:colOff>0</xdr:colOff>
      <xdr:row>95</xdr:row>
      <xdr:rowOff>66675</xdr:rowOff>
    </xdr:from>
    <xdr:to>
      <xdr:col>6</xdr:col>
      <xdr:colOff>161925</xdr:colOff>
      <xdr:row>95</xdr:row>
      <xdr:rowOff>215265</xdr:rowOff>
    </xdr:to>
    <xdr:sp macro="" textlink="">
      <xdr:nvSpPr>
        <xdr:cNvPr id="64" name="Ellipse 63">
          <a:extLst>
            <a:ext uri="{FF2B5EF4-FFF2-40B4-BE49-F238E27FC236}">
              <a16:creationId xmlns:a16="http://schemas.microsoft.com/office/drawing/2014/main" id="{00000000-0008-0000-0A00-000040000000}"/>
            </a:ext>
          </a:extLst>
        </xdr:cNvPr>
        <xdr:cNvSpPr/>
      </xdr:nvSpPr>
      <xdr:spPr>
        <a:xfrm>
          <a:off x="3752850" y="30051375"/>
          <a:ext cx="161925" cy="14859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6</xdr:col>
      <xdr:colOff>0</xdr:colOff>
      <xdr:row>96</xdr:row>
      <xdr:rowOff>57150</xdr:rowOff>
    </xdr:from>
    <xdr:to>
      <xdr:col>6</xdr:col>
      <xdr:colOff>161925</xdr:colOff>
      <xdr:row>96</xdr:row>
      <xdr:rowOff>205740</xdr:rowOff>
    </xdr:to>
    <xdr:sp macro="" textlink="">
      <xdr:nvSpPr>
        <xdr:cNvPr id="65" name="Ellipse 64">
          <a:extLst>
            <a:ext uri="{FF2B5EF4-FFF2-40B4-BE49-F238E27FC236}">
              <a16:creationId xmlns:a16="http://schemas.microsoft.com/office/drawing/2014/main" id="{00000000-0008-0000-0A00-000041000000}"/>
            </a:ext>
          </a:extLst>
        </xdr:cNvPr>
        <xdr:cNvSpPr/>
      </xdr:nvSpPr>
      <xdr:spPr>
        <a:xfrm>
          <a:off x="3752850" y="30422850"/>
          <a:ext cx="161925" cy="14859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editAs="oneCell">
    <xdr:from>
      <xdr:col>13</xdr:col>
      <xdr:colOff>819150</xdr:colOff>
      <xdr:row>0</xdr:row>
      <xdr:rowOff>38100</xdr:rowOff>
    </xdr:from>
    <xdr:to>
      <xdr:col>16</xdr:col>
      <xdr:colOff>161925</xdr:colOff>
      <xdr:row>1</xdr:row>
      <xdr:rowOff>243485</xdr:rowOff>
    </xdr:to>
    <xdr:pic>
      <xdr:nvPicPr>
        <xdr:cNvPr id="2" name="Image 1">
          <a:extLst>
            <a:ext uri="{FF2B5EF4-FFF2-40B4-BE49-F238E27FC236}">
              <a16:creationId xmlns:a16="http://schemas.microsoft.com/office/drawing/2014/main" id="{3A1CFFC2-599F-4A34-A4BD-0DCCC51324EA}"/>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039350" y="38100"/>
          <a:ext cx="2057400" cy="50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13546</xdr:colOff>
      <xdr:row>18</xdr:row>
      <xdr:rowOff>115206</xdr:rowOff>
    </xdr:from>
    <xdr:to>
      <xdr:col>19</xdr:col>
      <xdr:colOff>57046</xdr:colOff>
      <xdr:row>21</xdr:row>
      <xdr:rowOff>120431</xdr:rowOff>
    </xdr:to>
    <xdr:sp macro="" textlink="">
      <xdr:nvSpPr>
        <xdr:cNvPr id="15" name="ZoneTexte 14">
          <a:hlinkClick xmlns:r="http://schemas.openxmlformats.org/officeDocument/2006/relationships" r:id="rId1"/>
          <a:extLst>
            <a:ext uri="{FF2B5EF4-FFF2-40B4-BE49-F238E27FC236}">
              <a16:creationId xmlns:a16="http://schemas.microsoft.com/office/drawing/2014/main" id="{00000000-0008-0000-0B00-00000F000000}"/>
            </a:ext>
          </a:extLst>
        </xdr:cNvPr>
        <xdr:cNvSpPr txBox="1"/>
      </xdr:nvSpPr>
      <xdr:spPr>
        <a:xfrm>
          <a:off x="13715939" y="5040992"/>
          <a:ext cx="2520000" cy="720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lang="fr-FR" sz="1100">
              <a:solidFill>
                <a:srgbClr val="FF0000"/>
              </a:solidFill>
              <a:effectLst/>
              <a:latin typeface="+mn-lt"/>
              <a:ea typeface="+mn-ea"/>
              <a:cs typeface="+mn-cs"/>
            </a:rPr>
            <a:t>Cliquer</a:t>
          </a:r>
          <a:r>
            <a:rPr lang="fr-FR" sz="1100" baseline="0">
              <a:solidFill>
                <a:srgbClr val="FF0000"/>
              </a:solidFill>
              <a:effectLst/>
              <a:latin typeface="+mn-lt"/>
              <a:ea typeface="+mn-ea"/>
              <a:cs typeface="+mn-cs"/>
            </a:rPr>
            <a:t> ici pour </a:t>
          </a:r>
          <a:r>
            <a:rPr lang="fr-FR" sz="1100">
              <a:solidFill>
                <a:srgbClr val="FF0000"/>
              </a:solidFill>
              <a:effectLst/>
              <a:latin typeface="+mn-lt"/>
              <a:ea typeface="+mn-ea"/>
              <a:cs typeface="+mn-cs"/>
            </a:rPr>
            <a:t>renseigner la fiche 6a </a:t>
          </a:r>
          <a:br>
            <a:rPr lang="fr-FR" sz="1100">
              <a:solidFill>
                <a:srgbClr val="FF0000"/>
              </a:solidFill>
              <a:effectLst/>
              <a:latin typeface="+mn-lt"/>
              <a:ea typeface="+mn-ea"/>
              <a:cs typeface="+mn-cs"/>
            </a:rPr>
          </a:br>
          <a:r>
            <a:rPr lang="fr-FR" sz="1100">
              <a:solidFill>
                <a:srgbClr val="FF0000"/>
              </a:solidFill>
              <a:effectLst/>
              <a:latin typeface="+mn-lt"/>
              <a:ea typeface="+mn-ea"/>
              <a:cs typeface="+mn-cs"/>
            </a:rPr>
            <a:t>e</a:t>
          </a:r>
          <a:r>
            <a:rPr lang="fr-FR" sz="1100">
              <a:solidFill>
                <a:srgbClr val="FF0000"/>
              </a:solidFill>
            </a:rPr>
            <a:t>n</a:t>
          </a:r>
          <a:r>
            <a:rPr lang="fr-FR" sz="1100" baseline="0">
              <a:solidFill>
                <a:srgbClr val="FF0000"/>
              </a:solidFill>
            </a:rPr>
            <a:t> cas de </a:t>
          </a:r>
          <a:r>
            <a:rPr lang="fr-FR" sz="1100">
              <a:solidFill>
                <a:srgbClr val="FF0000"/>
              </a:solidFill>
            </a:rPr>
            <a:t>part non éligible </a:t>
          </a:r>
          <a:r>
            <a:rPr lang="fr-FR" sz="1100">
              <a:solidFill>
                <a:srgbClr val="FF0000"/>
              </a:solidFill>
              <a:effectLst/>
              <a:latin typeface="+mn-lt"/>
              <a:ea typeface="+mn-ea"/>
              <a:cs typeface="+mn-cs"/>
            </a:rPr>
            <a:t>dans l'opération </a:t>
          </a:r>
          <a:br>
            <a:rPr lang="fr-FR" sz="1100">
              <a:solidFill>
                <a:srgbClr val="FF0000"/>
              </a:solidFill>
            </a:rPr>
          </a:br>
          <a:r>
            <a:rPr lang="fr-FR" sz="1100">
              <a:solidFill>
                <a:srgbClr val="FF0000"/>
              </a:solidFill>
            </a:rPr>
            <a:t>(par exemple un projet d'EHPA, des lits d'USLD, une crèche…)</a:t>
          </a:r>
        </a:p>
      </xdr:txBody>
    </xdr:sp>
    <xdr:clientData fPrintsWithSheet="0"/>
  </xdr:twoCellAnchor>
  <xdr:twoCellAnchor editAs="absolute">
    <xdr:from>
      <xdr:col>0</xdr:col>
      <xdr:colOff>40821</xdr:colOff>
      <xdr:row>0</xdr:row>
      <xdr:rowOff>40821</xdr:rowOff>
    </xdr:from>
    <xdr:to>
      <xdr:col>2</xdr:col>
      <xdr:colOff>1563000</xdr:colOff>
      <xdr:row>1</xdr:row>
      <xdr:rowOff>245464</xdr:rowOff>
    </xdr:to>
    <xdr:sp macro="" textlink="">
      <xdr:nvSpPr>
        <xdr:cNvPr id="24" name="ZoneTexte 23">
          <a:extLst>
            <a:ext uri="{FF2B5EF4-FFF2-40B4-BE49-F238E27FC236}">
              <a16:creationId xmlns:a16="http://schemas.microsoft.com/office/drawing/2014/main" id="{00000000-0008-0000-0B00-000018000000}"/>
            </a:ext>
          </a:extLst>
        </xdr:cNvPr>
        <xdr:cNvSpPr txBox="1"/>
      </xdr:nvSpPr>
      <xdr:spPr>
        <a:xfrm>
          <a:off x="40821" y="40821"/>
          <a:ext cx="1944000" cy="50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400" b="1">
              <a:solidFill>
                <a:srgbClr val="FF0000"/>
              </a:solidFill>
            </a:rPr>
            <a:t>COMPLETER SEULEMENT LES CELLULES BLANCHES</a:t>
          </a:r>
        </a:p>
      </xdr:txBody>
    </xdr:sp>
    <xdr:clientData fPrintsWithSheet="0"/>
  </xdr:twoCellAnchor>
  <xdr:twoCellAnchor editAs="oneCell">
    <xdr:from>
      <xdr:col>1</xdr:col>
      <xdr:colOff>0</xdr:colOff>
      <xdr:row>109</xdr:row>
      <xdr:rowOff>0</xdr:rowOff>
    </xdr:from>
    <xdr:to>
      <xdr:col>2</xdr:col>
      <xdr:colOff>1196692</xdr:colOff>
      <xdr:row>109</xdr:row>
      <xdr:rowOff>252000</xdr:rowOff>
    </xdr:to>
    <xdr:sp macro="" textlink="">
      <xdr:nvSpPr>
        <xdr:cNvPr id="16" name="Rectangle à coins arrondis 15">
          <a:hlinkClick xmlns:r="http://schemas.openxmlformats.org/officeDocument/2006/relationships" r:id="rId2"/>
          <a:extLst>
            <a:ext uri="{FF2B5EF4-FFF2-40B4-BE49-F238E27FC236}">
              <a16:creationId xmlns:a16="http://schemas.microsoft.com/office/drawing/2014/main" id="{00000000-0008-0000-0B00-000010000000}"/>
            </a:ext>
          </a:extLst>
        </xdr:cNvPr>
        <xdr:cNvSpPr/>
      </xdr:nvSpPr>
      <xdr:spPr>
        <a:xfrm>
          <a:off x="178594" y="26205656"/>
          <a:ext cx="1446723"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sym typeface="Wingdings"/>
            </a:rPr>
            <a:t></a:t>
          </a:r>
          <a:r>
            <a:rPr lang="fr-FR" sz="1100">
              <a:solidFill>
                <a:sysClr val="windowText" lastClr="000000"/>
              </a:solidFill>
            </a:rPr>
            <a:t>    Page précédente</a:t>
          </a:r>
        </a:p>
      </xdr:txBody>
    </xdr:sp>
    <xdr:clientData/>
  </xdr:twoCellAnchor>
  <xdr:twoCellAnchor editAs="oneCell">
    <xdr:from>
      <xdr:col>20</xdr:col>
      <xdr:colOff>929880</xdr:colOff>
      <xdr:row>109</xdr:row>
      <xdr:rowOff>0</xdr:rowOff>
    </xdr:from>
    <xdr:to>
      <xdr:col>22</xdr:col>
      <xdr:colOff>8940</xdr:colOff>
      <xdr:row>109</xdr:row>
      <xdr:rowOff>252000</xdr:rowOff>
    </xdr:to>
    <xdr:sp macro="" textlink="">
      <xdr:nvSpPr>
        <xdr:cNvPr id="21" name="Rectangle à coins arrondis 20">
          <a:hlinkClick xmlns:r="http://schemas.openxmlformats.org/officeDocument/2006/relationships" r:id="rId3"/>
          <a:extLst>
            <a:ext uri="{FF2B5EF4-FFF2-40B4-BE49-F238E27FC236}">
              <a16:creationId xmlns:a16="http://schemas.microsoft.com/office/drawing/2014/main" id="{00000000-0008-0000-0B00-000015000000}"/>
            </a:ext>
          </a:extLst>
        </xdr:cNvPr>
        <xdr:cNvSpPr/>
      </xdr:nvSpPr>
      <xdr:spPr>
        <a:xfrm>
          <a:off x="17277161" y="26205656"/>
          <a:ext cx="1448404"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Page suivante    </a:t>
          </a:r>
          <a:r>
            <a:rPr lang="fr-FR" sz="1100">
              <a:solidFill>
                <a:sysClr val="windowText" lastClr="000000"/>
              </a:solidFill>
              <a:sym typeface="Wingdings"/>
            </a:rPr>
            <a:t></a:t>
          </a:r>
          <a:endParaRPr lang="fr-FR" sz="1100">
            <a:solidFill>
              <a:sysClr val="windowText" lastClr="000000"/>
            </a:solidFill>
          </a:endParaRPr>
        </a:p>
      </xdr:txBody>
    </xdr:sp>
    <xdr:clientData/>
  </xdr:twoCellAnchor>
  <xdr:twoCellAnchor editAs="absolute">
    <xdr:from>
      <xdr:col>5</xdr:col>
      <xdr:colOff>947159</xdr:colOff>
      <xdr:row>3</xdr:row>
      <xdr:rowOff>568154</xdr:rowOff>
    </xdr:from>
    <xdr:to>
      <xdr:col>14</xdr:col>
      <xdr:colOff>985844</xdr:colOff>
      <xdr:row>3</xdr:row>
      <xdr:rowOff>571586</xdr:rowOff>
    </xdr:to>
    <xdr:cxnSp macro="">
      <xdr:nvCxnSpPr>
        <xdr:cNvPr id="50" name="Connecteur droit 49">
          <a:extLst>
            <a:ext uri="{FF2B5EF4-FFF2-40B4-BE49-F238E27FC236}">
              <a16:creationId xmlns:a16="http://schemas.microsoft.com/office/drawing/2014/main" id="{00000000-0008-0000-0B00-000032000000}"/>
            </a:ext>
          </a:extLst>
        </xdr:cNvPr>
        <xdr:cNvCxnSpPr>
          <a:stCxn id="51" idx="3"/>
          <a:endCxn id="59" idx="1"/>
        </xdr:cNvCxnSpPr>
      </xdr:nvCxnSpPr>
      <xdr:spPr>
        <a:xfrm flipV="1">
          <a:off x="5852534" y="1211092"/>
          <a:ext cx="7039560" cy="3432"/>
        </a:xfrm>
        <a:prstGeom prst="line">
          <a:avLst/>
        </a:prstGeom>
        <a:ln w="38100">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33140</xdr:colOff>
      <xdr:row>3</xdr:row>
      <xdr:rowOff>31586</xdr:rowOff>
    </xdr:from>
    <xdr:to>
      <xdr:col>5</xdr:col>
      <xdr:colOff>947157</xdr:colOff>
      <xdr:row>3</xdr:row>
      <xdr:rowOff>1111586</xdr:rowOff>
    </xdr:to>
    <xdr:sp macro="" textlink="">
      <xdr:nvSpPr>
        <xdr:cNvPr id="51" name="Rectangle à coins arrondis 50">
          <a:hlinkClick xmlns:r="http://schemas.openxmlformats.org/officeDocument/2006/relationships" r:id="rId4"/>
          <a:extLst>
            <a:ext uri="{FF2B5EF4-FFF2-40B4-BE49-F238E27FC236}">
              <a16:creationId xmlns:a16="http://schemas.microsoft.com/office/drawing/2014/main" id="{00000000-0008-0000-0B00-000033000000}"/>
            </a:ext>
          </a:extLst>
        </xdr:cNvPr>
        <xdr:cNvSpPr/>
      </xdr:nvSpPr>
      <xdr:spPr>
        <a:xfrm>
          <a:off x="4938515" y="674524"/>
          <a:ext cx="914017"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1 : présentation du dossier</a:t>
          </a:r>
        </a:p>
      </xdr:txBody>
    </xdr:sp>
    <xdr:clientData/>
  </xdr:twoCellAnchor>
  <xdr:twoCellAnchor editAs="absolute">
    <xdr:from>
      <xdr:col>5</xdr:col>
      <xdr:colOff>1030548</xdr:colOff>
      <xdr:row>3</xdr:row>
      <xdr:rowOff>30186</xdr:rowOff>
    </xdr:from>
    <xdr:to>
      <xdr:col>6</xdr:col>
      <xdr:colOff>821753</xdr:colOff>
      <xdr:row>3</xdr:row>
      <xdr:rowOff>1110186</xdr:rowOff>
    </xdr:to>
    <xdr:sp macro="" textlink="">
      <xdr:nvSpPr>
        <xdr:cNvPr id="52" name="Rectangle à coins arrondis 51">
          <a:hlinkClick xmlns:r="http://schemas.openxmlformats.org/officeDocument/2006/relationships" r:id="rId5"/>
          <a:extLst>
            <a:ext uri="{FF2B5EF4-FFF2-40B4-BE49-F238E27FC236}">
              <a16:creationId xmlns:a16="http://schemas.microsoft.com/office/drawing/2014/main" id="{00000000-0008-0000-0B00-000034000000}"/>
            </a:ext>
          </a:extLst>
        </xdr:cNvPr>
        <xdr:cNvSpPr/>
      </xdr:nvSpPr>
      <xdr:spPr>
        <a:xfrm>
          <a:off x="5935923" y="673124"/>
          <a:ext cx="910393"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2 : identité de l'établissement et des intervenants</a:t>
          </a:r>
        </a:p>
      </xdr:txBody>
    </xdr:sp>
    <xdr:clientData/>
  </xdr:twoCellAnchor>
  <xdr:twoCellAnchor editAs="absolute">
    <xdr:from>
      <xdr:col>6</xdr:col>
      <xdr:colOff>902977</xdr:colOff>
      <xdr:row>3</xdr:row>
      <xdr:rowOff>30886</xdr:rowOff>
    </xdr:from>
    <xdr:to>
      <xdr:col>8</xdr:col>
      <xdr:colOff>106281</xdr:colOff>
      <xdr:row>3</xdr:row>
      <xdr:rowOff>1110886</xdr:rowOff>
    </xdr:to>
    <xdr:sp macro="" textlink="">
      <xdr:nvSpPr>
        <xdr:cNvPr id="53" name="Rectangle à coins arrondis 52">
          <a:hlinkClick xmlns:r="http://schemas.openxmlformats.org/officeDocument/2006/relationships" r:id="rId6"/>
          <a:extLst>
            <a:ext uri="{FF2B5EF4-FFF2-40B4-BE49-F238E27FC236}">
              <a16:creationId xmlns:a16="http://schemas.microsoft.com/office/drawing/2014/main" id="{00000000-0008-0000-0B00-000035000000}"/>
            </a:ext>
          </a:extLst>
        </xdr:cNvPr>
        <xdr:cNvSpPr/>
      </xdr:nvSpPr>
      <xdr:spPr>
        <a:xfrm>
          <a:off x="6927540" y="673824"/>
          <a:ext cx="905897"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3 : adaptation de l'offre aux besoins du territoire </a:t>
          </a:r>
          <a:br>
            <a:rPr lang="fr-FR" sz="1100">
              <a:solidFill>
                <a:srgbClr val="969696"/>
              </a:solidFill>
            </a:rPr>
          </a:br>
          <a:r>
            <a:rPr lang="fr-FR" sz="800">
              <a:solidFill>
                <a:srgbClr val="969696"/>
              </a:solidFill>
            </a:rPr>
            <a:t>(dont UHR)</a:t>
          </a:r>
        </a:p>
      </xdr:txBody>
    </xdr:sp>
    <xdr:clientData/>
  </xdr:twoCellAnchor>
  <xdr:twoCellAnchor editAs="absolute">
    <xdr:from>
      <xdr:col>9</xdr:col>
      <xdr:colOff>73352</xdr:colOff>
      <xdr:row>3</xdr:row>
      <xdr:rowOff>30886</xdr:rowOff>
    </xdr:from>
    <xdr:to>
      <xdr:col>9</xdr:col>
      <xdr:colOff>986245</xdr:colOff>
      <xdr:row>3</xdr:row>
      <xdr:rowOff>1110886</xdr:rowOff>
    </xdr:to>
    <xdr:sp macro="" textlink="">
      <xdr:nvSpPr>
        <xdr:cNvPr id="54" name="Rectangle à coins arrondis 53">
          <a:hlinkClick xmlns:r="http://schemas.openxmlformats.org/officeDocument/2006/relationships" r:id="rId7"/>
          <a:extLst>
            <a:ext uri="{FF2B5EF4-FFF2-40B4-BE49-F238E27FC236}">
              <a16:creationId xmlns:a16="http://schemas.microsoft.com/office/drawing/2014/main" id="{00000000-0008-0000-0B00-000036000000}"/>
            </a:ext>
          </a:extLst>
        </xdr:cNvPr>
        <xdr:cNvSpPr/>
      </xdr:nvSpPr>
      <xdr:spPr>
        <a:xfrm>
          <a:off x="7919571" y="673824"/>
          <a:ext cx="912893"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4 : informations techniques sur l'opération</a:t>
          </a:r>
        </a:p>
      </xdr:txBody>
    </xdr:sp>
    <xdr:clientData/>
  </xdr:twoCellAnchor>
  <xdr:twoCellAnchor editAs="absolute">
    <xdr:from>
      <xdr:col>9</xdr:col>
      <xdr:colOff>1070322</xdr:colOff>
      <xdr:row>3</xdr:row>
      <xdr:rowOff>29486</xdr:rowOff>
    </xdr:from>
    <xdr:to>
      <xdr:col>10</xdr:col>
      <xdr:colOff>862653</xdr:colOff>
      <xdr:row>3</xdr:row>
      <xdr:rowOff>1109486</xdr:rowOff>
    </xdr:to>
    <xdr:sp macro="" textlink="">
      <xdr:nvSpPr>
        <xdr:cNvPr id="55" name="Rectangle à coins arrondis 54">
          <a:hlinkClick xmlns:r="http://schemas.openxmlformats.org/officeDocument/2006/relationships" r:id="rId2"/>
          <a:extLst>
            <a:ext uri="{FF2B5EF4-FFF2-40B4-BE49-F238E27FC236}">
              <a16:creationId xmlns:a16="http://schemas.microsoft.com/office/drawing/2014/main" id="{00000000-0008-0000-0B00-000037000000}"/>
            </a:ext>
          </a:extLst>
        </xdr:cNvPr>
        <xdr:cNvSpPr/>
      </xdr:nvSpPr>
      <xdr:spPr>
        <a:xfrm>
          <a:off x="8916541" y="672424"/>
          <a:ext cx="911518"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5 : état des lieux et projection du capacitaire et des surfaces</a:t>
          </a:r>
        </a:p>
      </xdr:txBody>
    </xdr:sp>
    <xdr:clientData/>
  </xdr:twoCellAnchor>
  <xdr:twoCellAnchor editAs="absolute">
    <xdr:from>
      <xdr:col>10</xdr:col>
      <xdr:colOff>941819</xdr:colOff>
      <xdr:row>3</xdr:row>
      <xdr:rowOff>30186</xdr:rowOff>
    </xdr:from>
    <xdr:to>
      <xdr:col>13</xdr:col>
      <xdr:colOff>31368</xdr:colOff>
      <xdr:row>3</xdr:row>
      <xdr:rowOff>1110186</xdr:rowOff>
    </xdr:to>
    <xdr:sp macro="" textlink="">
      <xdr:nvSpPr>
        <xdr:cNvPr id="56" name="Rectangle à coins arrondis 55">
          <a:hlinkClick xmlns:r="http://schemas.openxmlformats.org/officeDocument/2006/relationships" r:id="rId8"/>
          <a:extLst>
            <a:ext uri="{FF2B5EF4-FFF2-40B4-BE49-F238E27FC236}">
              <a16:creationId xmlns:a16="http://schemas.microsoft.com/office/drawing/2014/main" id="{00000000-0008-0000-0B00-000038000000}"/>
            </a:ext>
          </a:extLst>
        </xdr:cNvPr>
        <xdr:cNvSpPr/>
      </xdr:nvSpPr>
      <xdr:spPr>
        <a:xfrm>
          <a:off x="9907225" y="673124"/>
          <a:ext cx="911206" cy="1080000"/>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chemeClr val="tx1"/>
              </a:solidFill>
            </a:rPr>
            <a:t>Fiche 6 : coût de l'opération </a:t>
          </a:r>
          <a:r>
            <a:rPr lang="fr-FR" sz="800">
              <a:solidFill>
                <a:schemeClr val="tx1"/>
              </a:solidFill>
            </a:rPr>
            <a:t>(dont </a:t>
          </a:r>
          <a:r>
            <a:rPr lang="fr-FR" sz="800" baseline="0">
              <a:solidFill>
                <a:schemeClr val="tx1"/>
              </a:solidFill>
            </a:rPr>
            <a:t>périmètre non éligible</a:t>
          </a:r>
          <a:r>
            <a:rPr lang="fr-FR" sz="800">
              <a:solidFill>
                <a:schemeClr val="tx1"/>
              </a:solidFill>
            </a:rPr>
            <a:t>)</a:t>
          </a:r>
          <a:endParaRPr lang="fr-FR" sz="1100">
            <a:solidFill>
              <a:schemeClr val="tx1"/>
            </a:solidFill>
          </a:endParaRPr>
        </a:p>
      </xdr:txBody>
    </xdr:sp>
    <xdr:clientData/>
  </xdr:twoCellAnchor>
  <xdr:twoCellAnchor editAs="absolute">
    <xdr:from>
      <xdr:col>13</xdr:col>
      <xdr:colOff>113275</xdr:colOff>
      <xdr:row>3</xdr:row>
      <xdr:rowOff>30186</xdr:rowOff>
    </xdr:from>
    <xdr:to>
      <xdr:col>13</xdr:col>
      <xdr:colOff>1019171</xdr:colOff>
      <xdr:row>3</xdr:row>
      <xdr:rowOff>1110186</xdr:rowOff>
    </xdr:to>
    <xdr:sp macro="" textlink="">
      <xdr:nvSpPr>
        <xdr:cNvPr id="57" name="Rectangle à coins arrondis 56">
          <a:hlinkClick xmlns:r="http://schemas.openxmlformats.org/officeDocument/2006/relationships" r:id="rId3"/>
          <a:extLst>
            <a:ext uri="{FF2B5EF4-FFF2-40B4-BE49-F238E27FC236}">
              <a16:creationId xmlns:a16="http://schemas.microsoft.com/office/drawing/2014/main" id="{00000000-0008-0000-0B00-000039000000}"/>
            </a:ext>
          </a:extLst>
        </xdr:cNvPr>
        <xdr:cNvSpPr/>
      </xdr:nvSpPr>
      <xdr:spPr>
        <a:xfrm>
          <a:off x="10900338" y="673124"/>
          <a:ext cx="905896"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7 : </a:t>
          </a:r>
          <a:br>
            <a:rPr lang="fr-FR" sz="1100">
              <a:solidFill>
                <a:srgbClr val="969696"/>
              </a:solidFill>
            </a:rPr>
          </a:br>
          <a:r>
            <a:rPr lang="fr-FR" sz="1100">
              <a:solidFill>
                <a:srgbClr val="969696"/>
              </a:solidFill>
            </a:rPr>
            <a:t>plan de financement de l'opération</a:t>
          </a:r>
        </a:p>
      </xdr:txBody>
    </xdr:sp>
    <xdr:clientData/>
  </xdr:twoCellAnchor>
  <xdr:twoCellAnchor editAs="absolute">
    <xdr:from>
      <xdr:col>13</xdr:col>
      <xdr:colOff>1104359</xdr:colOff>
      <xdr:row>3</xdr:row>
      <xdr:rowOff>31655</xdr:rowOff>
    </xdr:from>
    <xdr:to>
      <xdr:col>14</xdr:col>
      <xdr:colOff>899189</xdr:colOff>
      <xdr:row>3</xdr:row>
      <xdr:rowOff>1111655</xdr:rowOff>
    </xdr:to>
    <xdr:sp macro="" textlink="">
      <xdr:nvSpPr>
        <xdr:cNvPr id="58" name="Rectangle à coins arrondis 57">
          <a:hlinkClick xmlns:r="http://schemas.openxmlformats.org/officeDocument/2006/relationships" r:id="rId9"/>
          <a:extLst>
            <a:ext uri="{FF2B5EF4-FFF2-40B4-BE49-F238E27FC236}">
              <a16:creationId xmlns:a16="http://schemas.microsoft.com/office/drawing/2014/main" id="{00000000-0008-0000-0B00-00003A000000}"/>
            </a:ext>
          </a:extLst>
        </xdr:cNvPr>
        <xdr:cNvSpPr/>
      </xdr:nvSpPr>
      <xdr:spPr>
        <a:xfrm>
          <a:off x="11891422" y="674593"/>
          <a:ext cx="914017"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8 : attestation</a:t>
          </a:r>
          <a:r>
            <a:rPr lang="fr-FR" sz="1100" baseline="0">
              <a:solidFill>
                <a:srgbClr val="969696"/>
              </a:solidFill>
            </a:rPr>
            <a:t> du demandeur</a:t>
          </a:r>
          <a:endParaRPr lang="fr-FR" sz="1100">
            <a:solidFill>
              <a:srgbClr val="969696"/>
            </a:solidFill>
          </a:endParaRPr>
        </a:p>
      </xdr:txBody>
    </xdr:sp>
    <xdr:clientData/>
  </xdr:twoCellAnchor>
  <xdr:twoCellAnchor editAs="absolute">
    <xdr:from>
      <xdr:col>14</xdr:col>
      <xdr:colOff>985844</xdr:colOff>
      <xdr:row>3</xdr:row>
      <xdr:rowOff>28154</xdr:rowOff>
    </xdr:from>
    <xdr:to>
      <xdr:col>16</xdr:col>
      <xdr:colOff>63487</xdr:colOff>
      <xdr:row>3</xdr:row>
      <xdr:rowOff>1108154</xdr:rowOff>
    </xdr:to>
    <xdr:sp macro="" textlink="">
      <xdr:nvSpPr>
        <xdr:cNvPr id="59" name="Rectangle à coins arrondis 58">
          <a:hlinkClick xmlns:r="http://schemas.openxmlformats.org/officeDocument/2006/relationships" r:id="rId10"/>
          <a:extLst>
            <a:ext uri="{FF2B5EF4-FFF2-40B4-BE49-F238E27FC236}">
              <a16:creationId xmlns:a16="http://schemas.microsoft.com/office/drawing/2014/main" id="{00000000-0008-0000-0B00-00003B000000}"/>
            </a:ext>
          </a:extLst>
        </xdr:cNvPr>
        <xdr:cNvSpPr/>
      </xdr:nvSpPr>
      <xdr:spPr>
        <a:xfrm>
          <a:off x="12892094" y="671092"/>
          <a:ext cx="911206"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9 : récapitulatif de la demande</a:t>
          </a:r>
        </a:p>
      </xdr:txBody>
    </xdr:sp>
    <xdr:clientData/>
  </xdr:twoCellAnchor>
  <xdr:twoCellAnchor editAs="absolute">
    <xdr:from>
      <xdr:col>1</xdr:col>
      <xdr:colOff>12938</xdr:colOff>
      <xdr:row>3</xdr:row>
      <xdr:rowOff>779674</xdr:rowOff>
    </xdr:from>
    <xdr:to>
      <xdr:col>2</xdr:col>
      <xdr:colOff>1348789</xdr:colOff>
      <xdr:row>4</xdr:row>
      <xdr:rowOff>68674</xdr:rowOff>
    </xdr:to>
    <xdr:sp macro="" textlink="">
      <xdr:nvSpPr>
        <xdr:cNvPr id="60" name="Rectangle à coins arrondis 59">
          <a:hlinkClick xmlns:r="http://schemas.openxmlformats.org/officeDocument/2006/relationships" r:id="rId11"/>
          <a:extLst>
            <a:ext uri="{FF2B5EF4-FFF2-40B4-BE49-F238E27FC236}">
              <a16:creationId xmlns:a16="http://schemas.microsoft.com/office/drawing/2014/main" id="{00000000-0008-0000-0B00-00003C000000}"/>
            </a:ext>
          </a:extLst>
        </xdr:cNvPr>
        <xdr:cNvSpPr/>
      </xdr:nvSpPr>
      <xdr:spPr>
        <a:xfrm>
          <a:off x="191532" y="1422612"/>
          <a:ext cx="1585882" cy="432000"/>
        </a:xfrm>
        <a:prstGeom prst="roundRect">
          <a:avLst/>
        </a:prstGeom>
        <a:solidFill>
          <a:srgbClr val="00FF00"/>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de bonification du taux d'aide</a:t>
          </a:r>
          <a:endParaRPr lang="fr-FR" sz="1000" i="1">
            <a:solidFill>
              <a:sysClr val="windowText" lastClr="000000"/>
            </a:solidFill>
          </a:endParaRPr>
        </a:p>
      </xdr:txBody>
    </xdr:sp>
    <xdr:clientData/>
  </xdr:twoCellAnchor>
  <xdr:twoCellAnchor editAs="absolute">
    <xdr:from>
      <xdr:col>1</xdr:col>
      <xdr:colOff>10122</xdr:colOff>
      <xdr:row>3</xdr:row>
      <xdr:rowOff>296331</xdr:rowOff>
    </xdr:from>
    <xdr:to>
      <xdr:col>2</xdr:col>
      <xdr:colOff>1345973</xdr:colOff>
      <xdr:row>3</xdr:row>
      <xdr:rowOff>728331</xdr:rowOff>
    </xdr:to>
    <xdr:sp macro="" textlink="">
      <xdr:nvSpPr>
        <xdr:cNvPr id="61" name="Rectangle à coins arrondis 60">
          <a:hlinkClick xmlns:r="http://schemas.openxmlformats.org/officeDocument/2006/relationships" r:id="rId12"/>
          <a:extLst>
            <a:ext uri="{FF2B5EF4-FFF2-40B4-BE49-F238E27FC236}">
              <a16:creationId xmlns:a16="http://schemas.microsoft.com/office/drawing/2014/main" id="{00000000-0008-0000-0B00-00003D000000}"/>
            </a:ext>
          </a:extLst>
        </xdr:cNvPr>
        <xdr:cNvSpPr/>
      </xdr:nvSpPr>
      <xdr:spPr>
        <a:xfrm>
          <a:off x="188716" y="939269"/>
          <a:ext cx="1585882" cy="43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d'éligibilité</a:t>
          </a:r>
          <a:endParaRPr lang="fr-FR" sz="1000" i="1">
            <a:solidFill>
              <a:sysClr val="windowText" lastClr="000000"/>
            </a:solidFill>
          </a:endParaRPr>
        </a:p>
      </xdr:txBody>
    </xdr:sp>
    <xdr:clientData/>
  </xdr:twoCellAnchor>
  <xdr:twoCellAnchor editAs="absolute">
    <xdr:from>
      <xdr:col>1</xdr:col>
      <xdr:colOff>10122</xdr:colOff>
      <xdr:row>3</xdr:row>
      <xdr:rowOff>0</xdr:rowOff>
    </xdr:from>
    <xdr:to>
      <xdr:col>2</xdr:col>
      <xdr:colOff>1345973</xdr:colOff>
      <xdr:row>3</xdr:row>
      <xdr:rowOff>252000</xdr:rowOff>
    </xdr:to>
    <xdr:sp macro="" textlink="">
      <xdr:nvSpPr>
        <xdr:cNvPr id="62" name="Rectangle à coins arrondis 61">
          <a:hlinkClick xmlns:r="http://schemas.openxmlformats.org/officeDocument/2006/relationships" r:id="rId13"/>
          <a:extLst>
            <a:ext uri="{FF2B5EF4-FFF2-40B4-BE49-F238E27FC236}">
              <a16:creationId xmlns:a16="http://schemas.microsoft.com/office/drawing/2014/main" id="{00000000-0008-0000-0B00-00003E000000}"/>
            </a:ext>
          </a:extLst>
        </xdr:cNvPr>
        <xdr:cNvSpPr/>
      </xdr:nvSpPr>
      <xdr:spPr>
        <a:xfrm>
          <a:off x="188716" y="642938"/>
          <a:ext cx="1585882" cy="25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Retourner à la page d'accueil</a:t>
          </a:r>
        </a:p>
      </xdr:txBody>
    </xdr:sp>
    <xdr:clientData/>
  </xdr:twoCellAnchor>
  <xdr:twoCellAnchor editAs="absolute">
    <xdr:from>
      <xdr:col>1</xdr:col>
      <xdr:colOff>0</xdr:colOff>
      <xdr:row>4</xdr:row>
      <xdr:rowOff>118780</xdr:rowOff>
    </xdr:from>
    <xdr:to>
      <xdr:col>2</xdr:col>
      <xdr:colOff>1339287</xdr:colOff>
      <xdr:row>4</xdr:row>
      <xdr:rowOff>550779</xdr:rowOff>
    </xdr:to>
    <xdr:sp macro="" textlink="">
      <xdr:nvSpPr>
        <xdr:cNvPr id="64" name="Rectangle à coins arrondis 63">
          <a:hlinkClick xmlns:r="http://schemas.openxmlformats.org/officeDocument/2006/relationships" r:id="rId14"/>
          <a:extLst>
            <a:ext uri="{FF2B5EF4-FFF2-40B4-BE49-F238E27FC236}">
              <a16:creationId xmlns:a16="http://schemas.microsoft.com/office/drawing/2014/main" id="{00000000-0008-0000-0B00-000040000000}"/>
            </a:ext>
          </a:extLst>
        </xdr:cNvPr>
        <xdr:cNvSpPr/>
      </xdr:nvSpPr>
      <xdr:spPr>
        <a:xfrm>
          <a:off x="178594" y="1904718"/>
          <a:ext cx="1589318" cy="431999"/>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a:t>
          </a:r>
          <a:r>
            <a:rPr lang="fr-FR" sz="1000" i="1" baseline="0">
              <a:solidFill>
                <a:sysClr val="windowText" lastClr="000000"/>
              </a:solidFill>
            </a:rPr>
            <a:t> ici la l</a:t>
          </a:r>
          <a:r>
            <a:rPr lang="fr-FR" sz="1000" i="1">
              <a:solidFill>
                <a:sysClr val="windowText" lastClr="000000"/>
              </a:solidFill>
            </a:rPr>
            <a:t>iste complète</a:t>
          </a:r>
          <a:r>
            <a:rPr lang="fr-FR" sz="1000" i="1" baseline="0">
              <a:solidFill>
                <a:sysClr val="windowText" lastClr="000000"/>
              </a:solidFill>
            </a:rPr>
            <a:t> </a:t>
          </a:r>
          <a:r>
            <a:rPr lang="fr-FR" sz="1000" i="1">
              <a:solidFill>
                <a:sysClr val="windowText" lastClr="000000"/>
              </a:solidFill>
            </a:rPr>
            <a:t>des pièces à joindre</a:t>
          </a:r>
        </a:p>
      </xdr:txBody>
    </xdr:sp>
    <xdr:clientData/>
  </xdr:twoCellAnchor>
  <xdr:twoCellAnchor editAs="oneCell">
    <xdr:from>
      <xdr:col>12</xdr:col>
      <xdr:colOff>28708</xdr:colOff>
      <xdr:row>4</xdr:row>
      <xdr:rowOff>94446</xdr:rowOff>
    </xdr:from>
    <xdr:to>
      <xdr:col>15</xdr:col>
      <xdr:colOff>436971</xdr:colOff>
      <xdr:row>4</xdr:row>
      <xdr:rowOff>526446</xdr:rowOff>
    </xdr:to>
    <xdr:sp macro="" textlink="">
      <xdr:nvSpPr>
        <xdr:cNvPr id="65" name="Rectangle à coins arrondis 64">
          <a:hlinkClick xmlns:r="http://schemas.openxmlformats.org/officeDocument/2006/relationships" r:id="rId1"/>
          <a:extLst>
            <a:ext uri="{FF2B5EF4-FFF2-40B4-BE49-F238E27FC236}">
              <a16:creationId xmlns:a16="http://schemas.microsoft.com/office/drawing/2014/main" id="{00000000-0008-0000-0B00-000041000000}"/>
            </a:ext>
          </a:extLst>
        </xdr:cNvPr>
        <xdr:cNvSpPr/>
      </xdr:nvSpPr>
      <xdr:spPr>
        <a:xfrm>
          <a:off x="10696708" y="1880384"/>
          <a:ext cx="2896669" cy="432000"/>
        </a:xfrm>
        <a:prstGeom prst="roundRect">
          <a:avLst/>
        </a:prstGeom>
        <a:solidFill>
          <a:schemeClr val="accent3">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fr-FR" sz="1100">
              <a:solidFill>
                <a:srgbClr val="969696"/>
              </a:solidFill>
            </a:rPr>
            <a:t>Fiche 6a : le cas échéant, périmètre non éligible au sein de l'opération et clé de répartition</a:t>
          </a:r>
        </a:p>
      </xdr:txBody>
    </xdr:sp>
    <xdr:clientData/>
  </xdr:twoCellAnchor>
  <xdr:twoCellAnchor editAs="oneCell">
    <xdr:from>
      <xdr:col>11</xdr:col>
      <xdr:colOff>278234</xdr:colOff>
      <xdr:row>3</xdr:row>
      <xdr:rowOff>1110186</xdr:rowOff>
    </xdr:from>
    <xdr:to>
      <xdr:col>12</xdr:col>
      <xdr:colOff>28708</xdr:colOff>
      <xdr:row>4</xdr:row>
      <xdr:rowOff>310446</xdr:rowOff>
    </xdr:to>
    <xdr:cxnSp macro="">
      <xdr:nvCxnSpPr>
        <xdr:cNvPr id="66" name="Connecteur droit 28">
          <a:extLst>
            <a:ext uri="{FF2B5EF4-FFF2-40B4-BE49-F238E27FC236}">
              <a16:creationId xmlns:a16="http://schemas.microsoft.com/office/drawing/2014/main" id="{00000000-0008-0000-0B00-000042000000}"/>
            </a:ext>
          </a:extLst>
        </xdr:cNvPr>
        <xdr:cNvCxnSpPr>
          <a:stCxn id="56" idx="2"/>
          <a:endCxn id="65" idx="1"/>
        </xdr:cNvCxnSpPr>
      </xdr:nvCxnSpPr>
      <xdr:spPr>
        <a:xfrm rot="16200000" flipH="1">
          <a:off x="10358138" y="1757814"/>
          <a:ext cx="343260" cy="333880"/>
        </a:xfrm>
        <a:prstGeom prst="bentConnector2">
          <a:avLst/>
        </a:prstGeom>
        <a:ln w="38100">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9874</xdr:colOff>
      <xdr:row>3</xdr:row>
      <xdr:rowOff>35718</xdr:rowOff>
    </xdr:from>
    <xdr:to>
      <xdr:col>18</xdr:col>
      <xdr:colOff>378779</xdr:colOff>
      <xdr:row>3</xdr:row>
      <xdr:rowOff>287718</xdr:rowOff>
    </xdr:to>
    <xdr:sp macro="" textlink="">
      <xdr:nvSpPr>
        <xdr:cNvPr id="33" name="Rectangle à coins arrondis 32">
          <a:hlinkClick xmlns:r="http://schemas.openxmlformats.org/officeDocument/2006/relationships" r:id="rId3"/>
          <a:extLst>
            <a:ext uri="{FF2B5EF4-FFF2-40B4-BE49-F238E27FC236}">
              <a16:creationId xmlns:a16="http://schemas.microsoft.com/office/drawing/2014/main" id="{00000000-0008-0000-0B00-000021000000}"/>
            </a:ext>
          </a:extLst>
        </xdr:cNvPr>
        <xdr:cNvSpPr/>
      </xdr:nvSpPr>
      <xdr:spPr>
        <a:xfrm>
          <a:off x="13868749" y="678656"/>
          <a:ext cx="1488093"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Page suivante    </a:t>
          </a:r>
          <a:r>
            <a:rPr lang="fr-FR" sz="1100">
              <a:solidFill>
                <a:sysClr val="windowText" lastClr="000000"/>
              </a:solidFill>
              <a:sym typeface="Wingdings"/>
            </a:rPr>
            <a:t></a:t>
          </a:r>
          <a:endParaRPr lang="fr-FR" sz="1100">
            <a:solidFill>
              <a:sysClr val="windowText" lastClr="000000"/>
            </a:solidFill>
          </a:endParaRPr>
        </a:p>
      </xdr:txBody>
    </xdr:sp>
    <xdr:clientData/>
  </xdr:twoCellAnchor>
  <xdr:twoCellAnchor>
    <xdr:from>
      <xdr:col>3</xdr:col>
      <xdr:colOff>1309685</xdr:colOff>
      <xdr:row>3</xdr:row>
      <xdr:rowOff>46924</xdr:rowOff>
    </xdr:from>
    <xdr:to>
      <xdr:col>4</xdr:col>
      <xdr:colOff>83153</xdr:colOff>
      <xdr:row>3</xdr:row>
      <xdr:rowOff>298924</xdr:rowOff>
    </xdr:to>
    <xdr:sp macro="" textlink="">
      <xdr:nvSpPr>
        <xdr:cNvPr id="34" name="Rectangle à coins arrondis 33">
          <a:hlinkClick xmlns:r="http://schemas.openxmlformats.org/officeDocument/2006/relationships" r:id="rId2"/>
          <a:extLst>
            <a:ext uri="{FF2B5EF4-FFF2-40B4-BE49-F238E27FC236}">
              <a16:creationId xmlns:a16="http://schemas.microsoft.com/office/drawing/2014/main" id="{00000000-0008-0000-0B00-000022000000}"/>
            </a:ext>
          </a:extLst>
        </xdr:cNvPr>
        <xdr:cNvSpPr/>
      </xdr:nvSpPr>
      <xdr:spPr>
        <a:xfrm>
          <a:off x="3381373" y="689862"/>
          <a:ext cx="1488093"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sym typeface="Wingdings"/>
            </a:rPr>
            <a:t></a:t>
          </a:r>
          <a:r>
            <a:rPr lang="fr-FR" sz="1100">
              <a:solidFill>
                <a:sysClr val="windowText" lastClr="000000"/>
              </a:solidFill>
            </a:rPr>
            <a:t>    Page précédente</a:t>
          </a:r>
        </a:p>
      </xdr:txBody>
    </xdr:sp>
    <xdr:clientData/>
  </xdr:twoCellAnchor>
  <xdr:twoCellAnchor>
    <xdr:from>
      <xdr:col>11</xdr:col>
      <xdr:colOff>304800</xdr:colOff>
      <xdr:row>50</xdr:row>
      <xdr:rowOff>19050</xdr:rowOff>
    </xdr:from>
    <xdr:to>
      <xdr:col>11</xdr:col>
      <xdr:colOff>472440</xdr:colOff>
      <xdr:row>50</xdr:row>
      <xdr:rowOff>201930</xdr:rowOff>
    </xdr:to>
    <xdr:sp macro="" textlink="">
      <xdr:nvSpPr>
        <xdr:cNvPr id="32" name="Ellipse 31">
          <a:extLst>
            <a:ext uri="{FF2B5EF4-FFF2-40B4-BE49-F238E27FC236}">
              <a16:creationId xmlns:a16="http://schemas.microsoft.com/office/drawing/2014/main" id="{00000000-0008-0000-0B00-000020000000}"/>
            </a:ext>
          </a:extLst>
        </xdr:cNvPr>
        <xdr:cNvSpPr/>
      </xdr:nvSpPr>
      <xdr:spPr>
        <a:xfrm>
          <a:off x="10610850" y="11782425"/>
          <a:ext cx="167640" cy="18288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3</xdr:col>
      <xdr:colOff>2400300</xdr:colOff>
      <xdr:row>51</xdr:row>
      <xdr:rowOff>19050</xdr:rowOff>
    </xdr:from>
    <xdr:to>
      <xdr:col>3</xdr:col>
      <xdr:colOff>2567940</xdr:colOff>
      <xdr:row>51</xdr:row>
      <xdr:rowOff>201930</xdr:rowOff>
    </xdr:to>
    <xdr:sp macro="" textlink="">
      <xdr:nvSpPr>
        <xdr:cNvPr id="35" name="Ellipse 34">
          <a:extLst>
            <a:ext uri="{FF2B5EF4-FFF2-40B4-BE49-F238E27FC236}">
              <a16:creationId xmlns:a16="http://schemas.microsoft.com/office/drawing/2014/main" id="{00000000-0008-0000-0B00-000023000000}"/>
            </a:ext>
          </a:extLst>
        </xdr:cNvPr>
        <xdr:cNvSpPr/>
      </xdr:nvSpPr>
      <xdr:spPr>
        <a:xfrm>
          <a:off x="4524375" y="12011025"/>
          <a:ext cx="167640" cy="18288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3</xdr:col>
      <xdr:colOff>2462742</xdr:colOff>
      <xdr:row>29</xdr:row>
      <xdr:rowOff>28575</xdr:rowOff>
    </xdr:from>
    <xdr:to>
      <xdr:col>3</xdr:col>
      <xdr:colOff>2630382</xdr:colOff>
      <xdr:row>29</xdr:row>
      <xdr:rowOff>211455</xdr:rowOff>
    </xdr:to>
    <xdr:sp macro="" textlink="">
      <xdr:nvSpPr>
        <xdr:cNvPr id="42" name="Ellipse 41">
          <a:extLst>
            <a:ext uri="{FF2B5EF4-FFF2-40B4-BE49-F238E27FC236}">
              <a16:creationId xmlns:a16="http://schemas.microsoft.com/office/drawing/2014/main" id="{00000000-0008-0000-0B00-00002A000000}"/>
            </a:ext>
          </a:extLst>
        </xdr:cNvPr>
        <xdr:cNvSpPr/>
      </xdr:nvSpPr>
      <xdr:spPr>
        <a:xfrm>
          <a:off x="4537075" y="7331075"/>
          <a:ext cx="167640" cy="18288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21</xdr:col>
      <xdr:colOff>781050</xdr:colOff>
      <xdr:row>10</xdr:row>
      <xdr:rowOff>171450</xdr:rowOff>
    </xdr:from>
    <xdr:to>
      <xdr:col>21</xdr:col>
      <xdr:colOff>925830</xdr:colOff>
      <xdr:row>11</xdr:row>
      <xdr:rowOff>148590</xdr:rowOff>
    </xdr:to>
    <xdr:sp macro="" textlink="">
      <xdr:nvSpPr>
        <xdr:cNvPr id="41" name="Ellipse 40">
          <a:extLst>
            <a:ext uri="{FF2B5EF4-FFF2-40B4-BE49-F238E27FC236}">
              <a16:creationId xmlns:a16="http://schemas.microsoft.com/office/drawing/2014/main" id="{00000000-0008-0000-0B00-000029000000}"/>
            </a:ext>
          </a:extLst>
        </xdr:cNvPr>
        <xdr:cNvSpPr/>
      </xdr:nvSpPr>
      <xdr:spPr>
        <a:xfrm>
          <a:off x="18592800" y="3400425"/>
          <a:ext cx="144780" cy="15811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editAs="oneCell">
    <xdr:from>
      <xdr:col>20</xdr:col>
      <xdr:colOff>440531</xdr:colOff>
      <xdr:row>0</xdr:row>
      <xdr:rowOff>35720</xdr:rowOff>
    </xdr:from>
    <xdr:to>
      <xdr:col>22</xdr:col>
      <xdr:colOff>131814</xdr:colOff>
      <xdr:row>1</xdr:row>
      <xdr:rowOff>237979</xdr:rowOff>
    </xdr:to>
    <xdr:pic>
      <xdr:nvPicPr>
        <xdr:cNvPr id="10" name="Image 9">
          <a:extLst>
            <a:ext uri="{FF2B5EF4-FFF2-40B4-BE49-F238E27FC236}">
              <a16:creationId xmlns:a16="http://schemas.microsoft.com/office/drawing/2014/main" id="{0B74CC8A-7582-78FB-2293-614DC33E7B0F}"/>
            </a:ext>
          </a:extLst>
        </xdr:cNvPr>
        <xdr:cNvPicPr>
          <a:picLocks noChangeAspect="1"/>
        </xdr:cNvPicPr>
      </xdr:nvPicPr>
      <xdr:blipFill>
        <a:blip xmlns:r="http://schemas.openxmlformats.org/officeDocument/2006/relationships" r:embed="rId15"/>
        <a:stretch>
          <a:fillRect/>
        </a:stretch>
      </xdr:blipFill>
      <xdr:spPr>
        <a:xfrm>
          <a:off x="17204531" y="35720"/>
          <a:ext cx="2060627" cy="499915"/>
        </a:xfrm>
        <a:prstGeom prst="rect">
          <a:avLst/>
        </a:prstGeom>
      </xdr:spPr>
    </xdr:pic>
    <xdr:clientData/>
  </xdr:twoCellAnchor>
  <xdr:twoCellAnchor>
    <xdr:from>
      <xdr:col>13</xdr:col>
      <xdr:colOff>908843</xdr:colOff>
      <xdr:row>106</xdr:row>
      <xdr:rowOff>75406</xdr:rowOff>
    </xdr:from>
    <xdr:to>
      <xdr:col>13</xdr:col>
      <xdr:colOff>1076483</xdr:colOff>
      <xdr:row>106</xdr:row>
      <xdr:rowOff>258286</xdr:rowOff>
    </xdr:to>
    <xdr:sp macro="" textlink="">
      <xdr:nvSpPr>
        <xdr:cNvPr id="2" name="Ellipse 1">
          <a:extLst>
            <a:ext uri="{FF2B5EF4-FFF2-40B4-BE49-F238E27FC236}">
              <a16:creationId xmlns:a16="http://schemas.microsoft.com/office/drawing/2014/main" id="{19264A2F-0EE2-4208-A86B-0C43177E6AF2}"/>
            </a:ext>
          </a:extLst>
        </xdr:cNvPr>
        <xdr:cNvSpPr/>
      </xdr:nvSpPr>
      <xdr:spPr>
        <a:xfrm>
          <a:off x="11661510" y="25369573"/>
          <a:ext cx="167640" cy="18288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6</xdr:col>
      <xdr:colOff>910167</xdr:colOff>
      <xdr:row>76</xdr:row>
      <xdr:rowOff>52917</xdr:rowOff>
    </xdr:from>
    <xdr:to>
      <xdr:col>6</xdr:col>
      <xdr:colOff>1077807</xdr:colOff>
      <xdr:row>77</xdr:row>
      <xdr:rowOff>2963</xdr:rowOff>
    </xdr:to>
    <xdr:sp macro="" textlink="">
      <xdr:nvSpPr>
        <xdr:cNvPr id="4" name="Ellipse 3">
          <a:extLst>
            <a:ext uri="{FF2B5EF4-FFF2-40B4-BE49-F238E27FC236}">
              <a16:creationId xmlns:a16="http://schemas.microsoft.com/office/drawing/2014/main" id="{0B3AA550-D611-48A8-B2E7-150A35C99EB7}"/>
            </a:ext>
          </a:extLst>
        </xdr:cNvPr>
        <xdr:cNvSpPr/>
      </xdr:nvSpPr>
      <xdr:spPr>
        <a:xfrm>
          <a:off x="6929967" y="18483792"/>
          <a:ext cx="167640" cy="178646"/>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10</xdr:col>
      <xdr:colOff>914401</xdr:colOff>
      <xdr:row>76</xdr:row>
      <xdr:rowOff>46567</xdr:rowOff>
    </xdr:from>
    <xdr:to>
      <xdr:col>10</xdr:col>
      <xdr:colOff>1082041</xdr:colOff>
      <xdr:row>76</xdr:row>
      <xdr:rowOff>229447</xdr:rowOff>
    </xdr:to>
    <xdr:sp macro="" textlink="">
      <xdr:nvSpPr>
        <xdr:cNvPr id="5" name="Ellipse 4">
          <a:extLst>
            <a:ext uri="{FF2B5EF4-FFF2-40B4-BE49-F238E27FC236}">
              <a16:creationId xmlns:a16="http://schemas.microsoft.com/office/drawing/2014/main" id="{A203AE68-7030-4246-A722-9F3EB3B39920}"/>
            </a:ext>
          </a:extLst>
        </xdr:cNvPr>
        <xdr:cNvSpPr/>
      </xdr:nvSpPr>
      <xdr:spPr>
        <a:xfrm>
          <a:off x="9858376" y="18477442"/>
          <a:ext cx="167640" cy="18288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278029</xdr:colOff>
      <xdr:row>4</xdr:row>
      <xdr:rowOff>99731</xdr:rowOff>
    </xdr:from>
    <xdr:to>
      <xdr:col>11</xdr:col>
      <xdr:colOff>2443654</xdr:colOff>
      <xdr:row>4</xdr:row>
      <xdr:rowOff>531731</xdr:rowOff>
    </xdr:to>
    <xdr:sp macro="" textlink="">
      <xdr:nvSpPr>
        <xdr:cNvPr id="10" name="Rectangle à coins arrondis 9">
          <a:extLst>
            <a:ext uri="{FF2B5EF4-FFF2-40B4-BE49-F238E27FC236}">
              <a16:creationId xmlns:a16="http://schemas.microsoft.com/office/drawing/2014/main" id="{00000000-0008-0000-0C00-00000A000000}"/>
            </a:ext>
          </a:extLst>
        </xdr:cNvPr>
        <xdr:cNvSpPr/>
      </xdr:nvSpPr>
      <xdr:spPr>
        <a:xfrm>
          <a:off x="8421904" y="1890431"/>
          <a:ext cx="2880000" cy="432000"/>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fr-FR" sz="1100">
              <a:solidFill>
                <a:sysClr val="windowText" lastClr="000000"/>
              </a:solidFill>
            </a:rPr>
            <a:t>Fiche 6a : le cas échéant, périmètre non éligible au sein de l'opération et clé de répartition</a:t>
          </a:r>
        </a:p>
      </xdr:txBody>
    </xdr:sp>
    <xdr:clientData/>
  </xdr:twoCellAnchor>
  <xdr:twoCellAnchor editAs="oneCell">
    <xdr:from>
      <xdr:col>9</xdr:col>
      <xdr:colOff>658889</xdr:colOff>
      <xdr:row>3</xdr:row>
      <xdr:rowOff>1110185</xdr:rowOff>
    </xdr:from>
    <xdr:to>
      <xdr:col>10</xdr:col>
      <xdr:colOff>278030</xdr:colOff>
      <xdr:row>4</xdr:row>
      <xdr:rowOff>315730</xdr:rowOff>
    </xdr:to>
    <xdr:cxnSp macro="">
      <xdr:nvCxnSpPr>
        <xdr:cNvPr id="11" name="Connecteur droit 28">
          <a:extLst>
            <a:ext uri="{FF2B5EF4-FFF2-40B4-BE49-F238E27FC236}">
              <a16:creationId xmlns:a16="http://schemas.microsoft.com/office/drawing/2014/main" id="{00000000-0008-0000-0C00-00000B000000}"/>
            </a:ext>
          </a:extLst>
        </xdr:cNvPr>
        <xdr:cNvCxnSpPr>
          <a:stCxn id="36" idx="2"/>
          <a:endCxn id="10" idx="1"/>
        </xdr:cNvCxnSpPr>
      </xdr:nvCxnSpPr>
      <xdr:spPr>
        <a:xfrm rot="16200000" flipH="1">
          <a:off x="8080874" y="1765400"/>
          <a:ext cx="348545" cy="333516"/>
        </a:xfrm>
        <a:prstGeom prst="bentConnector2">
          <a:avLst/>
        </a:prstGeom>
        <a:ln w="38100">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28575</xdr:colOff>
      <xdr:row>0</xdr:row>
      <xdr:rowOff>28575</xdr:rowOff>
    </xdr:from>
    <xdr:to>
      <xdr:col>4</xdr:col>
      <xdr:colOff>48525</xdr:colOff>
      <xdr:row>1</xdr:row>
      <xdr:rowOff>239821</xdr:rowOff>
    </xdr:to>
    <xdr:sp macro="" textlink="">
      <xdr:nvSpPr>
        <xdr:cNvPr id="26" name="ZoneTexte 25">
          <a:extLst>
            <a:ext uri="{FF2B5EF4-FFF2-40B4-BE49-F238E27FC236}">
              <a16:creationId xmlns:a16="http://schemas.microsoft.com/office/drawing/2014/main" id="{00000000-0008-0000-0C00-00001A000000}"/>
            </a:ext>
          </a:extLst>
        </xdr:cNvPr>
        <xdr:cNvSpPr txBox="1"/>
      </xdr:nvSpPr>
      <xdr:spPr>
        <a:xfrm>
          <a:off x="28575" y="28575"/>
          <a:ext cx="1944000" cy="5065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400" b="1">
              <a:solidFill>
                <a:srgbClr val="FF0000"/>
              </a:solidFill>
            </a:rPr>
            <a:t>COMPLETER SEULEMENT LES CELLULES BLANCHES</a:t>
          </a:r>
        </a:p>
      </xdr:txBody>
    </xdr:sp>
    <xdr:clientData fPrintsWithSheet="0"/>
  </xdr:twoCellAnchor>
  <xdr:twoCellAnchor editAs="oneCell">
    <xdr:from>
      <xdr:col>6</xdr:col>
      <xdr:colOff>838200</xdr:colOff>
      <xdr:row>45</xdr:row>
      <xdr:rowOff>0</xdr:rowOff>
    </xdr:from>
    <xdr:to>
      <xdr:col>8</xdr:col>
      <xdr:colOff>316050</xdr:colOff>
      <xdr:row>45</xdr:row>
      <xdr:rowOff>251999</xdr:rowOff>
    </xdr:to>
    <xdr:sp macro="" textlink="">
      <xdr:nvSpPr>
        <xdr:cNvPr id="16" name="Rectangle à coins arrondis 15">
          <a:hlinkClick xmlns:r="http://schemas.openxmlformats.org/officeDocument/2006/relationships" r:id="rId1"/>
          <a:extLst>
            <a:ext uri="{FF2B5EF4-FFF2-40B4-BE49-F238E27FC236}">
              <a16:creationId xmlns:a16="http://schemas.microsoft.com/office/drawing/2014/main" id="{00000000-0008-0000-0C00-000010000000}"/>
            </a:ext>
          </a:extLst>
        </xdr:cNvPr>
        <xdr:cNvSpPr/>
      </xdr:nvSpPr>
      <xdr:spPr>
        <a:xfrm>
          <a:off x="5591175" y="15030450"/>
          <a:ext cx="1440000" cy="251999"/>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fr-FR" sz="1100">
              <a:solidFill>
                <a:sysClr val="windowText" lastClr="000000"/>
              </a:solidFill>
              <a:sym typeface="Wingdings"/>
            </a:rPr>
            <a:t></a:t>
          </a:r>
          <a:r>
            <a:rPr lang="fr-FR" sz="1100">
              <a:solidFill>
                <a:sysClr val="windowText" lastClr="000000"/>
              </a:solidFill>
            </a:rPr>
            <a:t>    Retour à</a:t>
          </a:r>
          <a:r>
            <a:rPr lang="fr-FR" sz="1100" baseline="0">
              <a:solidFill>
                <a:sysClr val="windowText" lastClr="000000"/>
              </a:solidFill>
            </a:rPr>
            <a:t> la fiche 6</a:t>
          </a:r>
          <a:endParaRPr lang="fr-FR" sz="1100">
            <a:solidFill>
              <a:sysClr val="windowText" lastClr="000000"/>
            </a:solidFill>
          </a:endParaRPr>
        </a:p>
      </xdr:txBody>
    </xdr:sp>
    <xdr:clientData/>
  </xdr:twoCellAnchor>
  <xdr:twoCellAnchor editAs="absolute">
    <xdr:from>
      <xdr:col>1</xdr:col>
      <xdr:colOff>0</xdr:colOff>
      <xdr:row>3</xdr:row>
      <xdr:rowOff>0</xdr:rowOff>
    </xdr:from>
    <xdr:to>
      <xdr:col>11</xdr:col>
      <xdr:colOff>3380604</xdr:colOff>
      <xdr:row>4</xdr:row>
      <xdr:rowOff>550779</xdr:rowOff>
    </xdr:to>
    <xdr:grpSp>
      <xdr:nvGrpSpPr>
        <xdr:cNvPr id="18" name="Groupe 17">
          <a:extLst>
            <a:ext uri="{FF2B5EF4-FFF2-40B4-BE49-F238E27FC236}">
              <a16:creationId xmlns:a16="http://schemas.microsoft.com/office/drawing/2014/main" id="{00000000-0008-0000-0C00-000012000000}"/>
            </a:ext>
          </a:extLst>
        </xdr:cNvPr>
        <xdr:cNvGrpSpPr/>
      </xdr:nvGrpSpPr>
      <xdr:grpSpPr>
        <a:xfrm>
          <a:off x="180975" y="647700"/>
          <a:ext cx="12057879" cy="1693779"/>
          <a:chOff x="238125" y="624170"/>
          <a:chExt cx="12057879" cy="1693779"/>
        </a:xfrm>
      </xdr:grpSpPr>
      <xdr:cxnSp macro="">
        <xdr:nvCxnSpPr>
          <xdr:cNvPr id="21" name="Connecteur droit 20">
            <a:extLst>
              <a:ext uri="{FF2B5EF4-FFF2-40B4-BE49-F238E27FC236}">
                <a16:creationId xmlns:a16="http://schemas.microsoft.com/office/drawing/2014/main" id="{00000000-0008-0000-0C00-000015000000}"/>
              </a:ext>
            </a:extLst>
          </xdr:cNvPr>
          <xdr:cNvCxnSpPr>
            <a:stCxn id="22" idx="3"/>
            <a:endCxn id="39" idx="1"/>
          </xdr:cNvCxnSpPr>
        </xdr:nvCxnSpPr>
        <xdr:spPr>
          <a:xfrm flipV="1">
            <a:off x="3650335" y="1192324"/>
            <a:ext cx="7016006" cy="3432"/>
          </a:xfrm>
          <a:prstGeom prst="line">
            <a:avLst/>
          </a:prstGeom>
          <a:ln w="38100">
            <a:solidFill>
              <a:srgbClr val="969696"/>
            </a:solidFill>
          </a:ln>
        </xdr:spPr>
        <xdr:style>
          <a:lnRef idx="1">
            <a:schemeClr val="accent1"/>
          </a:lnRef>
          <a:fillRef idx="0">
            <a:schemeClr val="accent1"/>
          </a:fillRef>
          <a:effectRef idx="0">
            <a:schemeClr val="accent1"/>
          </a:effectRef>
          <a:fontRef idx="minor">
            <a:schemeClr val="tx1"/>
          </a:fontRef>
        </xdr:style>
      </xdr:cxnSp>
      <xdr:sp macro="" textlink="">
        <xdr:nvSpPr>
          <xdr:cNvPr id="22" name="Rectangle à coins arrondis 21">
            <a:hlinkClick xmlns:r="http://schemas.openxmlformats.org/officeDocument/2006/relationships" r:id="rId2"/>
            <a:extLst>
              <a:ext uri="{FF2B5EF4-FFF2-40B4-BE49-F238E27FC236}">
                <a16:creationId xmlns:a16="http://schemas.microsoft.com/office/drawing/2014/main" id="{00000000-0008-0000-0C00-000016000000}"/>
              </a:ext>
            </a:extLst>
          </xdr:cNvPr>
          <xdr:cNvSpPr/>
        </xdr:nvSpPr>
        <xdr:spPr>
          <a:xfrm>
            <a:off x="2739375" y="655756"/>
            <a:ext cx="910959"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1 : présentation du dossier</a:t>
            </a:r>
          </a:p>
        </xdr:txBody>
      </xdr:sp>
      <xdr:sp macro="" textlink="">
        <xdr:nvSpPr>
          <xdr:cNvPr id="24" name="Rectangle à coins arrondis 23">
            <a:hlinkClick xmlns:r="http://schemas.openxmlformats.org/officeDocument/2006/relationships" r:id="rId3"/>
            <a:extLst>
              <a:ext uri="{FF2B5EF4-FFF2-40B4-BE49-F238E27FC236}">
                <a16:creationId xmlns:a16="http://schemas.microsoft.com/office/drawing/2014/main" id="{00000000-0008-0000-0C00-000018000000}"/>
              </a:ext>
            </a:extLst>
          </xdr:cNvPr>
          <xdr:cNvSpPr/>
        </xdr:nvSpPr>
        <xdr:spPr>
          <a:xfrm>
            <a:off x="3733445" y="654356"/>
            <a:ext cx="907347"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2 : identité de l'établissement et des intervenants</a:t>
            </a:r>
          </a:p>
        </xdr:txBody>
      </xdr:sp>
      <xdr:sp macro="" textlink="">
        <xdr:nvSpPr>
          <xdr:cNvPr id="25" name="Rectangle à coins arrondis 24">
            <a:hlinkClick xmlns:r="http://schemas.openxmlformats.org/officeDocument/2006/relationships" r:id="rId4"/>
            <a:extLst>
              <a:ext uri="{FF2B5EF4-FFF2-40B4-BE49-F238E27FC236}">
                <a16:creationId xmlns:a16="http://schemas.microsoft.com/office/drawing/2014/main" id="{00000000-0008-0000-0C00-000019000000}"/>
              </a:ext>
            </a:extLst>
          </xdr:cNvPr>
          <xdr:cNvSpPr/>
        </xdr:nvSpPr>
        <xdr:spPr>
          <a:xfrm>
            <a:off x="4721744" y="655056"/>
            <a:ext cx="902866"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3 : adaptation de l'offre aux besoins du territoire </a:t>
            </a:r>
            <a:br>
              <a:rPr lang="fr-FR" sz="1100">
                <a:solidFill>
                  <a:srgbClr val="969696"/>
                </a:solidFill>
              </a:rPr>
            </a:br>
            <a:r>
              <a:rPr lang="fr-FR" sz="800">
                <a:solidFill>
                  <a:srgbClr val="969696"/>
                </a:solidFill>
              </a:rPr>
              <a:t>(dont UHR)</a:t>
            </a:r>
          </a:p>
        </xdr:txBody>
      </xdr:sp>
      <xdr:sp macro="" textlink="">
        <xdr:nvSpPr>
          <xdr:cNvPr id="27" name="Rectangle à coins arrondis 26">
            <a:hlinkClick xmlns:r="http://schemas.openxmlformats.org/officeDocument/2006/relationships" r:id="rId5"/>
            <a:extLst>
              <a:ext uri="{FF2B5EF4-FFF2-40B4-BE49-F238E27FC236}">
                <a16:creationId xmlns:a16="http://schemas.microsoft.com/office/drawing/2014/main" id="{00000000-0008-0000-0C00-00001B000000}"/>
              </a:ext>
            </a:extLst>
          </xdr:cNvPr>
          <xdr:cNvSpPr/>
        </xdr:nvSpPr>
        <xdr:spPr>
          <a:xfrm>
            <a:off x="5710456" y="655056"/>
            <a:ext cx="909838"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4 : informations techniques sur l'opération</a:t>
            </a:r>
          </a:p>
        </xdr:txBody>
      </xdr:sp>
      <xdr:sp macro="" textlink="">
        <xdr:nvSpPr>
          <xdr:cNvPr id="35" name="Rectangle à coins arrondis 34">
            <a:hlinkClick xmlns:r="http://schemas.openxmlformats.org/officeDocument/2006/relationships" r:id="rId6"/>
            <a:extLst>
              <a:ext uri="{FF2B5EF4-FFF2-40B4-BE49-F238E27FC236}">
                <a16:creationId xmlns:a16="http://schemas.microsoft.com/office/drawing/2014/main" id="{00000000-0008-0000-0C00-000023000000}"/>
              </a:ext>
            </a:extLst>
          </xdr:cNvPr>
          <xdr:cNvSpPr/>
        </xdr:nvSpPr>
        <xdr:spPr>
          <a:xfrm>
            <a:off x="6704090" y="653656"/>
            <a:ext cx="908468"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5 : état des lieux et projection du capacitaire et des surfaces</a:t>
            </a:r>
          </a:p>
        </xdr:txBody>
      </xdr:sp>
      <xdr:sp macro="" textlink="">
        <xdr:nvSpPr>
          <xdr:cNvPr id="36" name="Rectangle à coins arrondis 35">
            <a:hlinkClick xmlns:r="http://schemas.openxmlformats.org/officeDocument/2006/relationships" r:id="rId1"/>
            <a:extLst>
              <a:ext uri="{FF2B5EF4-FFF2-40B4-BE49-F238E27FC236}">
                <a16:creationId xmlns:a16="http://schemas.microsoft.com/office/drawing/2014/main" id="{00000000-0008-0000-0C00-000024000000}"/>
              </a:ext>
            </a:extLst>
          </xdr:cNvPr>
          <xdr:cNvSpPr/>
        </xdr:nvSpPr>
        <xdr:spPr>
          <a:xfrm>
            <a:off x="7691459" y="654356"/>
            <a:ext cx="908157" cy="1080000"/>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chemeClr val="tx1"/>
                </a:solidFill>
              </a:rPr>
              <a:t>Fiche 6 : coût de l'opération </a:t>
            </a:r>
            <a:r>
              <a:rPr lang="fr-FR" sz="800">
                <a:solidFill>
                  <a:schemeClr val="tx1"/>
                </a:solidFill>
              </a:rPr>
              <a:t>(dont </a:t>
            </a:r>
            <a:r>
              <a:rPr lang="fr-FR" sz="800" baseline="0">
                <a:solidFill>
                  <a:schemeClr val="tx1"/>
                </a:solidFill>
              </a:rPr>
              <a:t>périmètre non éligible</a:t>
            </a:r>
            <a:r>
              <a:rPr lang="fr-FR" sz="800">
                <a:solidFill>
                  <a:schemeClr val="tx1"/>
                </a:solidFill>
              </a:rPr>
              <a:t>)</a:t>
            </a:r>
            <a:endParaRPr lang="fr-FR" sz="1100">
              <a:solidFill>
                <a:schemeClr val="tx1"/>
              </a:solidFill>
            </a:endParaRPr>
          </a:p>
        </xdr:txBody>
      </xdr:sp>
      <xdr:sp macro="" textlink="">
        <xdr:nvSpPr>
          <xdr:cNvPr id="37" name="Rectangle à coins arrondis 36">
            <a:hlinkClick xmlns:r="http://schemas.openxmlformats.org/officeDocument/2006/relationships" r:id="rId7"/>
            <a:extLst>
              <a:ext uri="{FF2B5EF4-FFF2-40B4-BE49-F238E27FC236}">
                <a16:creationId xmlns:a16="http://schemas.microsoft.com/office/drawing/2014/main" id="{00000000-0008-0000-0C00-000025000000}"/>
              </a:ext>
            </a:extLst>
          </xdr:cNvPr>
          <xdr:cNvSpPr/>
        </xdr:nvSpPr>
        <xdr:spPr>
          <a:xfrm>
            <a:off x="8681249" y="654356"/>
            <a:ext cx="902865"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7 : </a:t>
            </a:r>
            <a:br>
              <a:rPr lang="fr-FR" sz="1100">
                <a:solidFill>
                  <a:srgbClr val="969696"/>
                </a:solidFill>
              </a:rPr>
            </a:br>
            <a:r>
              <a:rPr lang="fr-FR" sz="1100">
                <a:solidFill>
                  <a:srgbClr val="969696"/>
                </a:solidFill>
              </a:rPr>
              <a:t>plan de financement de l'opération</a:t>
            </a:r>
          </a:p>
        </xdr:txBody>
      </xdr:sp>
      <xdr:sp macro="" textlink="">
        <xdr:nvSpPr>
          <xdr:cNvPr id="38" name="Rectangle à coins arrondis 37">
            <a:hlinkClick xmlns:r="http://schemas.openxmlformats.org/officeDocument/2006/relationships" r:id="rId8"/>
            <a:extLst>
              <a:ext uri="{FF2B5EF4-FFF2-40B4-BE49-F238E27FC236}">
                <a16:creationId xmlns:a16="http://schemas.microsoft.com/office/drawing/2014/main" id="{00000000-0008-0000-0C00-000026000000}"/>
              </a:ext>
            </a:extLst>
          </xdr:cNvPr>
          <xdr:cNvSpPr/>
        </xdr:nvSpPr>
        <xdr:spPr>
          <a:xfrm>
            <a:off x="9669017" y="655825"/>
            <a:ext cx="910959"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8 : attestation</a:t>
            </a:r>
            <a:r>
              <a:rPr lang="fr-FR" sz="1100" baseline="0">
                <a:solidFill>
                  <a:srgbClr val="969696"/>
                </a:solidFill>
              </a:rPr>
              <a:t> du demandeur</a:t>
            </a:r>
            <a:endParaRPr lang="fr-FR" sz="1100">
              <a:solidFill>
                <a:srgbClr val="969696"/>
              </a:solidFill>
            </a:endParaRPr>
          </a:p>
        </xdr:txBody>
      </xdr:sp>
      <xdr:sp macro="" textlink="">
        <xdr:nvSpPr>
          <xdr:cNvPr id="39" name="Rectangle à coins arrondis 38">
            <a:hlinkClick xmlns:r="http://schemas.openxmlformats.org/officeDocument/2006/relationships" r:id="rId9"/>
            <a:extLst>
              <a:ext uri="{FF2B5EF4-FFF2-40B4-BE49-F238E27FC236}">
                <a16:creationId xmlns:a16="http://schemas.microsoft.com/office/drawing/2014/main" id="{00000000-0008-0000-0C00-000027000000}"/>
              </a:ext>
            </a:extLst>
          </xdr:cNvPr>
          <xdr:cNvSpPr/>
        </xdr:nvSpPr>
        <xdr:spPr>
          <a:xfrm>
            <a:off x="10666341" y="652324"/>
            <a:ext cx="908157"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9 : récapitulatif de la demande</a:t>
            </a:r>
          </a:p>
        </xdr:txBody>
      </xdr:sp>
      <xdr:sp macro="" textlink="">
        <xdr:nvSpPr>
          <xdr:cNvPr id="40" name="Rectangle à coins arrondis 39">
            <a:hlinkClick xmlns:r="http://schemas.openxmlformats.org/officeDocument/2006/relationships" r:id="rId10"/>
            <a:extLst>
              <a:ext uri="{FF2B5EF4-FFF2-40B4-BE49-F238E27FC236}">
                <a16:creationId xmlns:a16="http://schemas.microsoft.com/office/drawing/2014/main" id="{00000000-0008-0000-0C00-000028000000}"/>
              </a:ext>
            </a:extLst>
          </xdr:cNvPr>
          <xdr:cNvSpPr/>
        </xdr:nvSpPr>
        <xdr:spPr>
          <a:xfrm>
            <a:off x="251020" y="1403844"/>
            <a:ext cx="1580576" cy="432000"/>
          </a:xfrm>
          <a:prstGeom prst="roundRect">
            <a:avLst/>
          </a:prstGeom>
          <a:solidFill>
            <a:srgbClr val="00FF00"/>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de bonification du taux d'aide</a:t>
            </a:r>
            <a:endParaRPr lang="fr-FR" sz="1000" i="1">
              <a:solidFill>
                <a:sysClr val="windowText" lastClr="000000"/>
              </a:solidFill>
            </a:endParaRPr>
          </a:p>
        </xdr:txBody>
      </xdr:sp>
      <xdr:sp macro="" textlink="">
        <xdr:nvSpPr>
          <xdr:cNvPr id="41" name="Rectangle à coins arrondis 40">
            <a:hlinkClick xmlns:r="http://schemas.openxmlformats.org/officeDocument/2006/relationships" r:id="rId11"/>
            <a:extLst>
              <a:ext uri="{FF2B5EF4-FFF2-40B4-BE49-F238E27FC236}">
                <a16:creationId xmlns:a16="http://schemas.microsoft.com/office/drawing/2014/main" id="{00000000-0008-0000-0C00-000029000000}"/>
              </a:ext>
            </a:extLst>
          </xdr:cNvPr>
          <xdr:cNvSpPr/>
        </xdr:nvSpPr>
        <xdr:spPr>
          <a:xfrm>
            <a:off x="248213" y="920501"/>
            <a:ext cx="1580576" cy="43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d'éligibilité</a:t>
            </a:r>
            <a:endParaRPr lang="fr-FR" sz="1000" i="1">
              <a:solidFill>
                <a:sysClr val="windowText" lastClr="000000"/>
              </a:solidFill>
            </a:endParaRPr>
          </a:p>
        </xdr:txBody>
      </xdr:sp>
      <xdr:sp macro="" textlink="">
        <xdr:nvSpPr>
          <xdr:cNvPr id="42" name="Rectangle à coins arrondis 41">
            <a:hlinkClick xmlns:r="http://schemas.openxmlformats.org/officeDocument/2006/relationships" r:id="rId12"/>
            <a:extLst>
              <a:ext uri="{FF2B5EF4-FFF2-40B4-BE49-F238E27FC236}">
                <a16:creationId xmlns:a16="http://schemas.microsoft.com/office/drawing/2014/main" id="{00000000-0008-0000-0C00-00002A000000}"/>
              </a:ext>
            </a:extLst>
          </xdr:cNvPr>
          <xdr:cNvSpPr/>
        </xdr:nvSpPr>
        <xdr:spPr>
          <a:xfrm>
            <a:off x="248213" y="624170"/>
            <a:ext cx="1580576" cy="25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Retourner à la page d'accueil</a:t>
            </a:r>
          </a:p>
        </xdr:txBody>
      </xdr:sp>
      <xdr:sp macro="" textlink="">
        <xdr:nvSpPr>
          <xdr:cNvPr id="43" name="Rectangle à coins arrondis 42">
            <a:hlinkClick xmlns:r="http://schemas.openxmlformats.org/officeDocument/2006/relationships" r:id="rId1"/>
            <a:extLst>
              <a:ext uri="{FF2B5EF4-FFF2-40B4-BE49-F238E27FC236}">
                <a16:creationId xmlns:a16="http://schemas.microsoft.com/office/drawing/2014/main" id="{00000000-0008-0000-0C00-00002B000000}"/>
              </a:ext>
            </a:extLst>
          </xdr:cNvPr>
          <xdr:cNvSpPr/>
        </xdr:nvSpPr>
        <xdr:spPr>
          <a:xfrm>
            <a:off x="11432004" y="1861981"/>
            <a:ext cx="864000" cy="43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sym typeface="Wingdings"/>
              </a:rPr>
              <a:t></a:t>
            </a:r>
            <a:r>
              <a:rPr lang="fr-FR" sz="1100">
                <a:solidFill>
                  <a:sysClr val="windowText" lastClr="000000"/>
                </a:solidFill>
              </a:rPr>
              <a:t>    Retour à</a:t>
            </a:r>
            <a:r>
              <a:rPr lang="fr-FR" sz="1100" baseline="0">
                <a:solidFill>
                  <a:sysClr val="windowText" lastClr="000000"/>
                </a:solidFill>
              </a:rPr>
              <a:t> la fiche 6</a:t>
            </a:r>
            <a:endParaRPr lang="fr-FR" sz="1100">
              <a:solidFill>
                <a:sysClr val="windowText" lastClr="000000"/>
              </a:solidFill>
            </a:endParaRPr>
          </a:p>
        </xdr:txBody>
      </xdr:sp>
      <xdr:sp macro="" textlink="">
        <xdr:nvSpPr>
          <xdr:cNvPr id="44" name="Rectangle à coins arrondis 43">
            <a:hlinkClick xmlns:r="http://schemas.openxmlformats.org/officeDocument/2006/relationships" r:id="rId13"/>
            <a:extLst>
              <a:ext uri="{FF2B5EF4-FFF2-40B4-BE49-F238E27FC236}">
                <a16:creationId xmlns:a16="http://schemas.microsoft.com/office/drawing/2014/main" id="{00000000-0008-0000-0C00-00002C000000}"/>
              </a:ext>
            </a:extLst>
          </xdr:cNvPr>
          <xdr:cNvSpPr/>
        </xdr:nvSpPr>
        <xdr:spPr>
          <a:xfrm>
            <a:off x="238125" y="1885950"/>
            <a:ext cx="1584000" cy="431999"/>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a:t>
            </a:r>
            <a:r>
              <a:rPr lang="fr-FR" sz="1000" i="1" baseline="0">
                <a:solidFill>
                  <a:sysClr val="windowText" lastClr="000000"/>
                </a:solidFill>
              </a:rPr>
              <a:t> ici la l</a:t>
            </a:r>
            <a:r>
              <a:rPr lang="fr-FR" sz="1000" i="1">
                <a:solidFill>
                  <a:sysClr val="windowText" lastClr="000000"/>
                </a:solidFill>
              </a:rPr>
              <a:t>iste complète</a:t>
            </a:r>
            <a:r>
              <a:rPr lang="fr-FR" sz="1000" i="1" baseline="0">
                <a:solidFill>
                  <a:sysClr val="windowText" lastClr="000000"/>
                </a:solidFill>
              </a:rPr>
              <a:t> </a:t>
            </a:r>
            <a:r>
              <a:rPr lang="fr-FR" sz="1000" i="1">
                <a:solidFill>
                  <a:sysClr val="windowText" lastClr="000000"/>
                </a:solidFill>
              </a:rPr>
              <a:t>des pièces à joindre</a:t>
            </a:r>
          </a:p>
        </xdr:txBody>
      </xdr:sp>
    </xdr:grpSp>
    <xdr:clientData/>
  </xdr:twoCellAnchor>
  <xdr:twoCellAnchor>
    <xdr:from>
      <xdr:col>4</xdr:col>
      <xdr:colOff>1424940</xdr:colOff>
      <xdr:row>35</xdr:row>
      <xdr:rowOff>22860</xdr:rowOff>
    </xdr:from>
    <xdr:to>
      <xdr:col>4</xdr:col>
      <xdr:colOff>1619250</xdr:colOff>
      <xdr:row>35</xdr:row>
      <xdr:rowOff>180975</xdr:rowOff>
    </xdr:to>
    <xdr:sp macro="" textlink="">
      <xdr:nvSpPr>
        <xdr:cNvPr id="28" name="Ellipse 27">
          <a:extLst>
            <a:ext uri="{FF2B5EF4-FFF2-40B4-BE49-F238E27FC236}">
              <a16:creationId xmlns:a16="http://schemas.microsoft.com/office/drawing/2014/main" id="{00000000-0008-0000-0C00-00001C000000}"/>
            </a:ext>
          </a:extLst>
        </xdr:cNvPr>
        <xdr:cNvSpPr/>
      </xdr:nvSpPr>
      <xdr:spPr>
        <a:xfrm>
          <a:off x="3348990" y="13281660"/>
          <a:ext cx="194310" cy="15811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11</xdr:col>
      <xdr:colOff>3063240</xdr:colOff>
      <xdr:row>7</xdr:row>
      <xdr:rowOff>45720</xdr:rowOff>
    </xdr:from>
    <xdr:to>
      <xdr:col>11</xdr:col>
      <xdr:colOff>3208020</xdr:colOff>
      <xdr:row>7</xdr:row>
      <xdr:rowOff>203835</xdr:rowOff>
    </xdr:to>
    <xdr:sp macro="" textlink="">
      <xdr:nvSpPr>
        <xdr:cNvPr id="47" name="Ellipse 46">
          <a:extLst>
            <a:ext uri="{FF2B5EF4-FFF2-40B4-BE49-F238E27FC236}">
              <a16:creationId xmlns:a16="http://schemas.microsoft.com/office/drawing/2014/main" id="{00000000-0008-0000-0C00-00002F000000}"/>
            </a:ext>
          </a:extLst>
        </xdr:cNvPr>
        <xdr:cNvSpPr/>
      </xdr:nvSpPr>
      <xdr:spPr>
        <a:xfrm>
          <a:off x="12138660" y="2560320"/>
          <a:ext cx="144780" cy="15811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editAs="oneCell">
    <xdr:from>
      <xdr:col>11</xdr:col>
      <xdr:colOff>1466850</xdr:colOff>
      <xdr:row>0</xdr:row>
      <xdr:rowOff>19050</xdr:rowOff>
    </xdr:from>
    <xdr:to>
      <xdr:col>12</xdr:col>
      <xdr:colOff>142875</xdr:colOff>
      <xdr:row>1</xdr:row>
      <xdr:rowOff>224435</xdr:rowOff>
    </xdr:to>
    <xdr:pic>
      <xdr:nvPicPr>
        <xdr:cNvPr id="2" name="Image 1">
          <a:extLst>
            <a:ext uri="{FF2B5EF4-FFF2-40B4-BE49-F238E27FC236}">
              <a16:creationId xmlns:a16="http://schemas.microsoft.com/office/drawing/2014/main" id="{0AC44287-8722-4C20-8232-576BCDEC9327}"/>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325100" y="19050"/>
          <a:ext cx="2057400" cy="50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87</xdr:row>
      <xdr:rowOff>0</xdr:rowOff>
    </xdr:from>
    <xdr:to>
      <xdr:col>2</xdr:col>
      <xdr:colOff>1199073</xdr:colOff>
      <xdr:row>87</xdr:row>
      <xdr:rowOff>252000</xdr:rowOff>
    </xdr:to>
    <xdr:sp macro="" textlink="">
      <xdr:nvSpPr>
        <xdr:cNvPr id="52" name="Rectangle à coins arrondis 51">
          <a:hlinkClick xmlns:r="http://schemas.openxmlformats.org/officeDocument/2006/relationships" r:id="rId1"/>
          <a:extLst>
            <a:ext uri="{FF2B5EF4-FFF2-40B4-BE49-F238E27FC236}">
              <a16:creationId xmlns:a16="http://schemas.microsoft.com/office/drawing/2014/main" id="{00000000-0008-0000-0D00-000034000000}"/>
            </a:ext>
          </a:extLst>
        </xdr:cNvPr>
        <xdr:cNvSpPr/>
      </xdr:nvSpPr>
      <xdr:spPr>
        <a:xfrm>
          <a:off x="179294" y="22008353"/>
          <a:ext cx="1445603"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sym typeface="Wingdings"/>
            </a:rPr>
            <a:t></a:t>
          </a:r>
          <a:r>
            <a:rPr lang="fr-FR" sz="1100">
              <a:solidFill>
                <a:sysClr val="windowText" lastClr="000000"/>
              </a:solidFill>
            </a:rPr>
            <a:t>    Page précédente</a:t>
          </a:r>
        </a:p>
      </xdr:txBody>
    </xdr:sp>
    <xdr:clientData/>
  </xdr:twoCellAnchor>
  <xdr:twoCellAnchor editAs="oneCell">
    <xdr:from>
      <xdr:col>13</xdr:col>
      <xdr:colOff>532235</xdr:colOff>
      <xdr:row>87</xdr:row>
      <xdr:rowOff>0</xdr:rowOff>
    </xdr:from>
    <xdr:to>
      <xdr:col>15</xdr:col>
      <xdr:colOff>18489</xdr:colOff>
      <xdr:row>87</xdr:row>
      <xdr:rowOff>252000</xdr:rowOff>
    </xdr:to>
    <xdr:sp macro="" textlink="">
      <xdr:nvSpPr>
        <xdr:cNvPr id="53" name="Rectangle à coins arrondis 52">
          <a:hlinkClick xmlns:r="http://schemas.openxmlformats.org/officeDocument/2006/relationships" r:id="rId2"/>
          <a:extLst>
            <a:ext uri="{FF2B5EF4-FFF2-40B4-BE49-F238E27FC236}">
              <a16:creationId xmlns:a16="http://schemas.microsoft.com/office/drawing/2014/main" id="{00000000-0008-0000-0D00-000035000000}"/>
            </a:ext>
          </a:extLst>
        </xdr:cNvPr>
        <xdr:cNvSpPr/>
      </xdr:nvSpPr>
      <xdr:spPr>
        <a:xfrm>
          <a:off x="11352635" y="17983200"/>
          <a:ext cx="1448404"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Page suivante    </a:t>
          </a:r>
          <a:r>
            <a:rPr lang="fr-FR" sz="1100">
              <a:solidFill>
                <a:sysClr val="windowText" lastClr="000000"/>
              </a:solidFill>
              <a:sym typeface="Wingdings"/>
            </a:rPr>
            <a:t></a:t>
          </a:r>
          <a:endParaRPr lang="fr-FR" sz="1100">
            <a:solidFill>
              <a:sysClr val="windowText" lastClr="000000"/>
            </a:solidFill>
          </a:endParaRPr>
        </a:p>
      </xdr:txBody>
    </xdr:sp>
    <xdr:clientData/>
  </xdr:twoCellAnchor>
  <xdr:twoCellAnchor editAs="absolute">
    <xdr:from>
      <xdr:col>0</xdr:col>
      <xdr:colOff>168081</xdr:colOff>
      <xdr:row>3</xdr:row>
      <xdr:rowOff>33618</xdr:rowOff>
    </xdr:from>
    <xdr:to>
      <xdr:col>14</xdr:col>
      <xdr:colOff>388048</xdr:colOff>
      <xdr:row>3</xdr:row>
      <xdr:rowOff>1658472</xdr:rowOff>
    </xdr:to>
    <xdr:grpSp>
      <xdr:nvGrpSpPr>
        <xdr:cNvPr id="5" name="Groupe 4">
          <a:extLst>
            <a:ext uri="{FF2B5EF4-FFF2-40B4-BE49-F238E27FC236}">
              <a16:creationId xmlns:a16="http://schemas.microsoft.com/office/drawing/2014/main" id="{00000000-0008-0000-0D00-000005000000}"/>
            </a:ext>
          </a:extLst>
        </xdr:cNvPr>
        <xdr:cNvGrpSpPr/>
      </xdr:nvGrpSpPr>
      <xdr:grpSpPr>
        <a:xfrm>
          <a:off x="168081" y="681318"/>
          <a:ext cx="11621392" cy="1624854"/>
          <a:chOff x="168081" y="930089"/>
          <a:chExt cx="11612242" cy="1624854"/>
        </a:xfrm>
      </xdr:grpSpPr>
      <xdr:cxnSp macro="">
        <xdr:nvCxnSpPr>
          <xdr:cNvPr id="32" name="Connecteur droit 31">
            <a:extLst>
              <a:ext uri="{FF2B5EF4-FFF2-40B4-BE49-F238E27FC236}">
                <a16:creationId xmlns:a16="http://schemas.microsoft.com/office/drawing/2014/main" id="{00000000-0008-0000-0D00-000020000000}"/>
              </a:ext>
            </a:extLst>
          </xdr:cNvPr>
          <xdr:cNvCxnSpPr>
            <a:stCxn id="38" idx="3"/>
            <a:endCxn id="46" idx="1"/>
          </xdr:cNvCxnSpPr>
        </xdr:nvCxnSpPr>
        <xdr:spPr>
          <a:xfrm flipV="1">
            <a:off x="3377105" y="1944310"/>
            <a:ext cx="7440463" cy="3432"/>
          </a:xfrm>
          <a:prstGeom prst="line">
            <a:avLst/>
          </a:prstGeom>
          <a:ln w="38100">
            <a:solidFill>
              <a:srgbClr val="969696"/>
            </a:solidFill>
          </a:ln>
        </xdr:spPr>
        <xdr:style>
          <a:lnRef idx="1">
            <a:schemeClr val="accent1"/>
          </a:lnRef>
          <a:fillRef idx="0">
            <a:schemeClr val="accent1"/>
          </a:fillRef>
          <a:effectRef idx="0">
            <a:schemeClr val="accent1"/>
          </a:effectRef>
          <a:fontRef idx="minor">
            <a:schemeClr val="tx1"/>
          </a:fontRef>
        </xdr:style>
      </xdr:cxnSp>
      <xdr:sp macro="" textlink="">
        <xdr:nvSpPr>
          <xdr:cNvPr id="38" name="Rectangle à coins arrondis 37">
            <a:hlinkClick xmlns:r="http://schemas.openxmlformats.org/officeDocument/2006/relationships" r:id="rId3"/>
            <a:extLst>
              <a:ext uri="{FF2B5EF4-FFF2-40B4-BE49-F238E27FC236}">
                <a16:creationId xmlns:a16="http://schemas.microsoft.com/office/drawing/2014/main" id="{00000000-0008-0000-0D00-000026000000}"/>
              </a:ext>
            </a:extLst>
          </xdr:cNvPr>
          <xdr:cNvSpPr/>
        </xdr:nvSpPr>
        <xdr:spPr>
          <a:xfrm>
            <a:off x="2414351" y="14077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1 : présentation du dossier</a:t>
            </a:r>
          </a:p>
        </xdr:txBody>
      </xdr:sp>
      <xdr:sp macro="" textlink="">
        <xdr:nvSpPr>
          <xdr:cNvPr id="39" name="Rectangle à coins arrondis 38">
            <a:hlinkClick xmlns:r="http://schemas.openxmlformats.org/officeDocument/2006/relationships" r:id="rId4"/>
            <a:extLst>
              <a:ext uri="{FF2B5EF4-FFF2-40B4-BE49-F238E27FC236}">
                <a16:creationId xmlns:a16="http://schemas.microsoft.com/office/drawing/2014/main" id="{00000000-0008-0000-0D00-000027000000}"/>
              </a:ext>
            </a:extLst>
          </xdr:cNvPr>
          <xdr:cNvSpPr/>
        </xdr:nvSpPr>
        <xdr:spPr>
          <a:xfrm>
            <a:off x="3464669" y="14063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2 : identité </a:t>
            </a:r>
            <a:r>
              <a:rPr lang="fr-FR" sz="1100">
                <a:solidFill>
                  <a:srgbClr val="969696"/>
                </a:solidFill>
                <a:effectLst/>
                <a:latin typeface="+mn-lt"/>
                <a:ea typeface="+mn-ea"/>
                <a:cs typeface="+mn-cs"/>
              </a:rPr>
              <a:t>de l'établissement et</a:t>
            </a:r>
            <a:r>
              <a:rPr lang="fr-FR" sz="1100">
                <a:solidFill>
                  <a:srgbClr val="969696"/>
                </a:solidFill>
              </a:rPr>
              <a:t> des intervenants</a:t>
            </a:r>
          </a:p>
        </xdr:txBody>
      </xdr:sp>
      <xdr:sp macro="" textlink="">
        <xdr:nvSpPr>
          <xdr:cNvPr id="40" name="Rectangle à coins arrondis 39">
            <a:hlinkClick xmlns:r="http://schemas.openxmlformats.org/officeDocument/2006/relationships" r:id="rId5"/>
            <a:extLst>
              <a:ext uri="{FF2B5EF4-FFF2-40B4-BE49-F238E27FC236}">
                <a16:creationId xmlns:a16="http://schemas.microsoft.com/office/drawing/2014/main" id="{00000000-0008-0000-0D00-000028000000}"/>
              </a:ext>
            </a:extLst>
          </xdr:cNvPr>
          <xdr:cNvSpPr/>
        </xdr:nvSpPr>
        <xdr:spPr>
          <a:xfrm>
            <a:off x="4512717" y="14070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ctr"/>
            <a:r>
              <a:rPr lang="fr-FR" sz="1100">
                <a:solidFill>
                  <a:srgbClr val="969696"/>
                </a:solidFill>
              </a:rPr>
              <a:t>Fiche 3 : adaptation de l'offre aux besoins du territoire</a:t>
            </a:r>
            <a:r>
              <a:rPr lang="fr-FR" sz="800">
                <a:solidFill>
                  <a:srgbClr val="969696"/>
                </a:solidFill>
              </a:rPr>
              <a:t> </a:t>
            </a:r>
            <a:br>
              <a:rPr lang="fr-FR" sz="800">
                <a:solidFill>
                  <a:srgbClr val="969696"/>
                </a:solidFill>
              </a:rPr>
            </a:br>
            <a:r>
              <a:rPr lang="fr-FR" sz="800">
                <a:solidFill>
                  <a:srgbClr val="969696"/>
                </a:solidFill>
              </a:rPr>
              <a:t>(dont UHR)</a:t>
            </a:r>
            <a:endParaRPr lang="fr-FR" sz="1050">
              <a:solidFill>
                <a:srgbClr val="969696"/>
              </a:solidFill>
            </a:endParaRPr>
          </a:p>
        </xdr:txBody>
      </xdr:sp>
      <xdr:sp macro="" textlink="">
        <xdr:nvSpPr>
          <xdr:cNvPr id="41" name="Rectangle à coins arrondis 40">
            <a:hlinkClick xmlns:r="http://schemas.openxmlformats.org/officeDocument/2006/relationships" r:id="rId6"/>
            <a:extLst>
              <a:ext uri="{FF2B5EF4-FFF2-40B4-BE49-F238E27FC236}">
                <a16:creationId xmlns:a16="http://schemas.microsoft.com/office/drawing/2014/main" id="{00000000-0008-0000-0D00-000029000000}"/>
              </a:ext>
            </a:extLst>
          </xdr:cNvPr>
          <xdr:cNvSpPr/>
        </xdr:nvSpPr>
        <xdr:spPr>
          <a:xfrm>
            <a:off x="5565920" y="14070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4 : informations techniques sur l'opération</a:t>
            </a:r>
          </a:p>
        </xdr:txBody>
      </xdr:sp>
      <xdr:sp macro="" textlink="">
        <xdr:nvSpPr>
          <xdr:cNvPr id="42" name="Rectangle à coins arrondis 41">
            <a:hlinkClick xmlns:r="http://schemas.openxmlformats.org/officeDocument/2006/relationships" r:id="rId7"/>
            <a:extLst>
              <a:ext uri="{FF2B5EF4-FFF2-40B4-BE49-F238E27FC236}">
                <a16:creationId xmlns:a16="http://schemas.microsoft.com/office/drawing/2014/main" id="{00000000-0008-0000-0D00-00002A000000}"/>
              </a:ext>
            </a:extLst>
          </xdr:cNvPr>
          <xdr:cNvSpPr/>
        </xdr:nvSpPr>
        <xdr:spPr>
          <a:xfrm>
            <a:off x="6616960" y="14056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5 : état des lieux et projection du capacitaire et des surfaces</a:t>
            </a:r>
          </a:p>
        </xdr:txBody>
      </xdr:sp>
      <xdr:sp macro="" textlink="">
        <xdr:nvSpPr>
          <xdr:cNvPr id="43" name="Rectangle à coins arrondis 42">
            <a:hlinkClick xmlns:r="http://schemas.openxmlformats.org/officeDocument/2006/relationships" r:id="rId1"/>
            <a:extLst>
              <a:ext uri="{FF2B5EF4-FFF2-40B4-BE49-F238E27FC236}">
                <a16:creationId xmlns:a16="http://schemas.microsoft.com/office/drawing/2014/main" id="{00000000-0008-0000-0D00-00002B000000}"/>
              </a:ext>
            </a:extLst>
          </xdr:cNvPr>
          <xdr:cNvSpPr/>
        </xdr:nvSpPr>
        <xdr:spPr>
          <a:xfrm>
            <a:off x="7662844" y="14063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fr-FR" sz="1100">
                <a:solidFill>
                  <a:srgbClr val="969696"/>
                </a:solidFill>
              </a:rPr>
              <a:t>Fiche 6 : coût de l'opération</a:t>
            </a:r>
            <a:r>
              <a:rPr lang="fr-FR" sz="800">
                <a:solidFill>
                  <a:srgbClr val="969696"/>
                </a:solidFill>
              </a:rPr>
              <a:t> </a:t>
            </a:r>
            <a:r>
              <a:rPr lang="fr-FR" sz="800">
                <a:solidFill>
                  <a:srgbClr val="969696"/>
                </a:solidFill>
                <a:effectLst/>
                <a:latin typeface="+mn-lt"/>
                <a:ea typeface="+mn-ea"/>
                <a:cs typeface="+mn-cs"/>
              </a:rPr>
              <a:t>(dont </a:t>
            </a:r>
            <a:r>
              <a:rPr lang="fr-FR" sz="800" baseline="0">
                <a:solidFill>
                  <a:srgbClr val="969696"/>
                </a:solidFill>
                <a:effectLst/>
                <a:latin typeface="+mn-lt"/>
                <a:ea typeface="+mn-ea"/>
                <a:cs typeface="+mn-cs"/>
              </a:rPr>
              <a:t>périmètre non éligible</a:t>
            </a:r>
            <a:r>
              <a:rPr lang="fr-FR" sz="800">
                <a:solidFill>
                  <a:srgbClr val="969696"/>
                </a:solidFill>
                <a:effectLst/>
                <a:latin typeface="+mn-lt"/>
                <a:ea typeface="+mn-ea"/>
                <a:cs typeface="+mn-cs"/>
              </a:rPr>
              <a:t>)</a:t>
            </a:r>
            <a:endParaRPr lang="fr-FR">
              <a:solidFill>
                <a:srgbClr val="969696"/>
              </a:solidFill>
              <a:effectLst/>
            </a:endParaRPr>
          </a:p>
        </xdr:txBody>
      </xdr:sp>
      <xdr:sp macro="" textlink="">
        <xdr:nvSpPr>
          <xdr:cNvPr id="44" name="Rectangle à coins arrondis 43">
            <a:hlinkClick xmlns:r="http://schemas.openxmlformats.org/officeDocument/2006/relationships" r:id="rId8"/>
            <a:extLst>
              <a:ext uri="{FF2B5EF4-FFF2-40B4-BE49-F238E27FC236}">
                <a16:creationId xmlns:a16="http://schemas.microsoft.com/office/drawing/2014/main" id="{00000000-0008-0000-0D00-00002C000000}"/>
              </a:ext>
            </a:extLst>
          </xdr:cNvPr>
          <xdr:cNvSpPr/>
        </xdr:nvSpPr>
        <xdr:spPr>
          <a:xfrm>
            <a:off x="8711606" y="1406342"/>
            <a:ext cx="962754" cy="1080000"/>
          </a:xfrm>
          <a:prstGeom prst="round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Fiche 7 : </a:t>
            </a:r>
            <a:br>
              <a:rPr lang="fr-FR" sz="1100">
                <a:solidFill>
                  <a:sysClr val="windowText" lastClr="000000"/>
                </a:solidFill>
              </a:rPr>
            </a:br>
            <a:r>
              <a:rPr lang="fr-FR" sz="1100">
                <a:solidFill>
                  <a:sysClr val="windowText" lastClr="000000"/>
                </a:solidFill>
              </a:rPr>
              <a:t>plan de financement de l'opération</a:t>
            </a:r>
          </a:p>
        </xdr:txBody>
      </xdr:sp>
      <xdr:sp macro="" textlink="">
        <xdr:nvSpPr>
          <xdr:cNvPr id="45" name="Rectangle à coins arrondis 44">
            <a:hlinkClick xmlns:r="http://schemas.openxmlformats.org/officeDocument/2006/relationships" r:id="rId2"/>
            <a:extLst>
              <a:ext uri="{FF2B5EF4-FFF2-40B4-BE49-F238E27FC236}">
                <a16:creationId xmlns:a16="http://schemas.microsoft.com/office/drawing/2014/main" id="{00000000-0008-0000-0D00-00002D000000}"/>
              </a:ext>
            </a:extLst>
          </xdr:cNvPr>
          <xdr:cNvSpPr/>
        </xdr:nvSpPr>
        <xdr:spPr>
          <a:xfrm>
            <a:off x="9763813" y="1407811"/>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8 : attestation</a:t>
            </a:r>
            <a:r>
              <a:rPr lang="fr-FR" sz="1100" baseline="0">
                <a:solidFill>
                  <a:srgbClr val="969696"/>
                </a:solidFill>
              </a:rPr>
              <a:t> du demandeur</a:t>
            </a:r>
            <a:endParaRPr lang="fr-FR" sz="1100">
              <a:solidFill>
                <a:srgbClr val="969696"/>
              </a:solidFill>
            </a:endParaRPr>
          </a:p>
        </xdr:txBody>
      </xdr:sp>
      <xdr:sp macro="" textlink="">
        <xdr:nvSpPr>
          <xdr:cNvPr id="46" name="Rectangle à coins arrondis 45">
            <a:hlinkClick xmlns:r="http://schemas.openxmlformats.org/officeDocument/2006/relationships" r:id="rId9"/>
            <a:extLst>
              <a:ext uri="{FF2B5EF4-FFF2-40B4-BE49-F238E27FC236}">
                <a16:creationId xmlns:a16="http://schemas.microsoft.com/office/drawing/2014/main" id="{00000000-0008-0000-0D00-00002E000000}"/>
              </a:ext>
            </a:extLst>
          </xdr:cNvPr>
          <xdr:cNvSpPr/>
        </xdr:nvSpPr>
        <xdr:spPr>
          <a:xfrm>
            <a:off x="10817569" y="1404310"/>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9 : récapitulatif de la demande</a:t>
            </a:r>
          </a:p>
        </xdr:txBody>
      </xdr:sp>
      <xdr:sp macro="" textlink="">
        <xdr:nvSpPr>
          <xdr:cNvPr id="47" name="Rectangle à coins arrondis 46">
            <a:hlinkClick xmlns:r="http://schemas.openxmlformats.org/officeDocument/2006/relationships" r:id="rId10"/>
            <a:extLst>
              <a:ext uri="{FF2B5EF4-FFF2-40B4-BE49-F238E27FC236}">
                <a16:creationId xmlns:a16="http://schemas.microsoft.com/office/drawing/2014/main" id="{00000000-0008-0000-0D00-00002F000000}"/>
              </a:ext>
            </a:extLst>
          </xdr:cNvPr>
          <xdr:cNvSpPr/>
        </xdr:nvSpPr>
        <xdr:spPr>
          <a:xfrm>
            <a:off x="171039" y="1681753"/>
            <a:ext cx="1584000" cy="432000"/>
          </a:xfrm>
          <a:prstGeom prst="roundRect">
            <a:avLst/>
          </a:prstGeom>
          <a:solidFill>
            <a:srgbClr val="00FF00"/>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de bonification du taux d'aide</a:t>
            </a:r>
            <a:endParaRPr lang="fr-FR" sz="1000" i="1">
              <a:solidFill>
                <a:sysClr val="windowText" lastClr="000000"/>
              </a:solidFill>
            </a:endParaRPr>
          </a:p>
        </xdr:txBody>
      </xdr:sp>
      <xdr:sp macro="" textlink="">
        <xdr:nvSpPr>
          <xdr:cNvPr id="48" name="Rectangle à coins arrondis 47">
            <a:hlinkClick xmlns:r="http://schemas.openxmlformats.org/officeDocument/2006/relationships" r:id="rId11"/>
            <a:extLst>
              <a:ext uri="{FF2B5EF4-FFF2-40B4-BE49-F238E27FC236}">
                <a16:creationId xmlns:a16="http://schemas.microsoft.com/office/drawing/2014/main" id="{00000000-0008-0000-0D00-000030000000}"/>
              </a:ext>
            </a:extLst>
          </xdr:cNvPr>
          <xdr:cNvSpPr/>
        </xdr:nvSpPr>
        <xdr:spPr>
          <a:xfrm>
            <a:off x="173158" y="2148631"/>
            <a:ext cx="1584000" cy="406312"/>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a:t>
            </a:r>
            <a:r>
              <a:rPr lang="fr-FR" sz="1000" i="1" baseline="0">
                <a:solidFill>
                  <a:sysClr val="windowText" lastClr="000000"/>
                </a:solidFill>
              </a:rPr>
              <a:t> ici la l</a:t>
            </a:r>
            <a:r>
              <a:rPr lang="fr-FR" sz="1000" i="1">
                <a:solidFill>
                  <a:sysClr val="windowText" lastClr="000000"/>
                </a:solidFill>
              </a:rPr>
              <a:t>iste complète</a:t>
            </a:r>
            <a:r>
              <a:rPr lang="fr-FR" sz="1000" i="1" baseline="0">
                <a:solidFill>
                  <a:sysClr val="windowText" lastClr="000000"/>
                </a:solidFill>
              </a:rPr>
              <a:t> </a:t>
            </a:r>
            <a:r>
              <a:rPr lang="fr-FR" sz="1000" i="1">
                <a:solidFill>
                  <a:sysClr val="windowText" lastClr="000000"/>
                </a:solidFill>
              </a:rPr>
              <a:t>des pièces à joindre</a:t>
            </a:r>
          </a:p>
        </xdr:txBody>
      </xdr:sp>
      <xdr:sp macro="" textlink="">
        <xdr:nvSpPr>
          <xdr:cNvPr id="49" name="Rectangle à coins arrondis 48">
            <a:hlinkClick xmlns:r="http://schemas.openxmlformats.org/officeDocument/2006/relationships" r:id="rId12"/>
            <a:extLst>
              <a:ext uri="{FF2B5EF4-FFF2-40B4-BE49-F238E27FC236}">
                <a16:creationId xmlns:a16="http://schemas.microsoft.com/office/drawing/2014/main" id="{00000000-0008-0000-0D00-000031000000}"/>
              </a:ext>
            </a:extLst>
          </xdr:cNvPr>
          <xdr:cNvSpPr/>
        </xdr:nvSpPr>
        <xdr:spPr>
          <a:xfrm>
            <a:off x="168081" y="1210239"/>
            <a:ext cx="1584000" cy="43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d'éligibilité</a:t>
            </a:r>
            <a:endParaRPr lang="fr-FR" sz="1000" i="1">
              <a:solidFill>
                <a:sysClr val="windowText" lastClr="000000"/>
              </a:solidFill>
            </a:endParaRPr>
          </a:p>
        </xdr:txBody>
      </xdr:sp>
      <xdr:sp macro="" textlink="">
        <xdr:nvSpPr>
          <xdr:cNvPr id="50" name="Rectangle à coins arrondis 49">
            <a:hlinkClick xmlns:r="http://schemas.openxmlformats.org/officeDocument/2006/relationships" r:id="rId2"/>
            <a:extLst>
              <a:ext uri="{FF2B5EF4-FFF2-40B4-BE49-F238E27FC236}">
                <a16:creationId xmlns:a16="http://schemas.microsoft.com/office/drawing/2014/main" id="{00000000-0008-0000-0D00-000032000000}"/>
              </a:ext>
            </a:extLst>
          </xdr:cNvPr>
          <xdr:cNvSpPr/>
        </xdr:nvSpPr>
        <xdr:spPr>
          <a:xfrm>
            <a:off x="10275208" y="1075770"/>
            <a:ext cx="1486922"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Page suivante    </a:t>
            </a:r>
            <a:r>
              <a:rPr lang="fr-FR" sz="1100">
                <a:solidFill>
                  <a:sysClr val="windowText" lastClr="000000"/>
                </a:solidFill>
                <a:sym typeface="Wingdings"/>
              </a:rPr>
              <a:t></a:t>
            </a:r>
            <a:endParaRPr lang="fr-FR" sz="1100">
              <a:solidFill>
                <a:sysClr val="windowText" lastClr="000000"/>
              </a:solidFill>
            </a:endParaRPr>
          </a:p>
        </xdr:txBody>
      </xdr:sp>
      <xdr:sp macro="" textlink="">
        <xdr:nvSpPr>
          <xdr:cNvPr id="51" name="Rectangle à coins arrondis 50">
            <a:hlinkClick xmlns:r="http://schemas.openxmlformats.org/officeDocument/2006/relationships" r:id="rId1"/>
            <a:extLst>
              <a:ext uri="{FF2B5EF4-FFF2-40B4-BE49-F238E27FC236}">
                <a16:creationId xmlns:a16="http://schemas.microsoft.com/office/drawing/2014/main" id="{00000000-0008-0000-0D00-000033000000}"/>
              </a:ext>
            </a:extLst>
          </xdr:cNvPr>
          <xdr:cNvSpPr/>
        </xdr:nvSpPr>
        <xdr:spPr>
          <a:xfrm>
            <a:off x="2425285" y="1086976"/>
            <a:ext cx="1486922"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sym typeface="Wingdings"/>
              </a:rPr>
              <a:t></a:t>
            </a:r>
            <a:r>
              <a:rPr lang="fr-FR" sz="1100">
                <a:solidFill>
                  <a:sysClr val="windowText" lastClr="000000"/>
                </a:solidFill>
              </a:rPr>
              <a:t>    Page précédente</a:t>
            </a:r>
          </a:p>
        </xdr:txBody>
      </xdr:sp>
      <xdr:sp macro="" textlink="">
        <xdr:nvSpPr>
          <xdr:cNvPr id="54" name="Rectangle à coins arrondis 53">
            <a:hlinkClick xmlns:r="http://schemas.openxmlformats.org/officeDocument/2006/relationships" r:id="rId13"/>
            <a:extLst>
              <a:ext uri="{FF2B5EF4-FFF2-40B4-BE49-F238E27FC236}">
                <a16:creationId xmlns:a16="http://schemas.microsoft.com/office/drawing/2014/main" id="{00000000-0008-0000-0D00-000036000000}"/>
              </a:ext>
            </a:extLst>
          </xdr:cNvPr>
          <xdr:cNvSpPr/>
        </xdr:nvSpPr>
        <xdr:spPr>
          <a:xfrm>
            <a:off x="179294" y="930089"/>
            <a:ext cx="1584000" cy="25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Retourner à la page d'accueil</a:t>
            </a:r>
          </a:p>
        </xdr:txBody>
      </xdr:sp>
    </xdr:grpSp>
    <xdr:clientData/>
  </xdr:twoCellAnchor>
  <xdr:twoCellAnchor editAs="absolute">
    <xdr:from>
      <xdr:col>0</xdr:col>
      <xdr:colOff>28575</xdr:colOff>
      <xdr:row>0</xdr:row>
      <xdr:rowOff>28575</xdr:rowOff>
    </xdr:from>
    <xdr:to>
      <xdr:col>3</xdr:col>
      <xdr:colOff>29475</xdr:colOff>
      <xdr:row>1</xdr:row>
      <xdr:rowOff>239821</xdr:rowOff>
    </xdr:to>
    <xdr:sp macro="" textlink="">
      <xdr:nvSpPr>
        <xdr:cNvPr id="36" name="ZoneTexte 35">
          <a:extLst>
            <a:ext uri="{FF2B5EF4-FFF2-40B4-BE49-F238E27FC236}">
              <a16:creationId xmlns:a16="http://schemas.microsoft.com/office/drawing/2014/main" id="{00000000-0008-0000-0D00-000024000000}"/>
            </a:ext>
          </a:extLst>
        </xdr:cNvPr>
        <xdr:cNvSpPr txBox="1"/>
      </xdr:nvSpPr>
      <xdr:spPr>
        <a:xfrm>
          <a:off x="28575" y="28575"/>
          <a:ext cx="1944000" cy="5065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400" b="1">
              <a:solidFill>
                <a:srgbClr val="FF0000"/>
              </a:solidFill>
            </a:rPr>
            <a:t>COMPLETER SEULEMENT LES CELLULES BLANCHES</a:t>
          </a:r>
        </a:p>
      </xdr:txBody>
    </xdr:sp>
    <xdr:clientData fPrintsWithSheet="0"/>
  </xdr:twoCellAnchor>
  <xdr:twoCellAnchor>
    <xdr:from>
      <xdr:col>3</xdr:col>
      <xdr:colOff>173355</xdr:colOff>
      <xdr:row>41</xdr:row>
      <xdr:rowOff>0</xdr:rowOff>
    </xdr:from>
    <xdr:to>
      <xdr:col>3</xdr:col>
      <xdr:colOff>245355</xdr:colOff>
      <xdr:row>43</xdr:row>
      <xdr:rowOff>184500</xdr:rowOff>
    </xdr:to>
    <xdr:sp macro="" textlink="">
      <xdr:nvSpPr>
        <xdr:cNvPr id="2" name="Accolade ouvrante 1">
          <a:extLst>
            <a:ext uri="{FF2B5EF4-FFF2-40B4-BE49-F238E27FC236}">
              <a16:creationId xmlns:a16="http://schemas.microsoft.com/office/drawing/2014/main" id="{00000000-0008-0000-0D00-000002000000}"/>
            </a:ext>
          </a:extLst>
        </xdr:cNvPr>
        <xdr:cNvSpPr/>
      </xdr:nvSpPr>
      <xdr:spPr>
        <a:xfrm>
          <a:off x="2116455" y="9267825"/>
          <a:ext cx="72000" cy="756000"/>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editAs="oneCell">
    <xdr:from>
      <xdr:col>13</xdr:col>
      <xdr:colOff>57150</xdr:colOff>
      <xdr:row>0</xdr:row>
      <xdr:rowOff>28575</xdr:rowOff>
    </xdr:from>
    <xdr:to>
      <xdr:col>15</xdr:col>
      <xdr:colOff>152400</xdr:colOff>
      <xdr:row>1</xdr:row>
      <xdr:rowOff>233960</xdr:rowOff>
    </xdr:to>
    <xdr:pic>
      <xdr:nvPicPr>
        <xdr:cNvPr id="3" name="Image 2">
          <a:extLst>
            <a:ext uri="{FF2B5EF4-FFF2-40B4-BE49-F238E27FC236}">
              <a16:creationId xmlns:a16="http://schemas.microsoft.com/office/drawing/2014/main" id="{1E3764F5-D648-4308-B0EF-36D97CAE9E72}"/>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077450" y="28575"/>
          <a:ext cx="2057400" cy="50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43</xdr:row>
      <xdr:rowOff>0</xdr:rowOff>
    </xdr:from>
    <xdr:to>
      <xdr:col>3</xdr:col>
      <xdr:colOff>481897</xdr:colOff>
      <xdr:row>43</xdr:row>
      <xdr:rowOff>252000</xdr:rowOff>
    </xdr:to>
    <xdr:sp macro="" textlink="">
      <xdr:nvSpPr>
        <xdr:cNvPr id="39" name="Rectangle à coins arrondis 38">
          <a:hlinkClick xmlns:r="http://schemas.openxmlformats.org/officeDocument/2006/relationships" r:id="rId1"/>
          <a:extLst>
            <a:ext uri="{FF2B5EF4-FFF2-40B4-BE49-F238E27FC236}">
              <a16:creationId xmlns:a16="http://schemas.microsoft.com/office/drawing/2014/main" id="{00000000-0008-0000-0E00-000027000000}"/>
            </a:ext>
          </a:extLst>
        </xdr:cNvPr>
        <xdr:cNvSpPr/>
      </xdr:nvSpPr>
      <xdr:spPr>
        <a:xfrm>
          <a:off x="179294" y="10287000"/>
          <a:ext cx="1445603"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fr-FR" sz="1100">
              <a:solidFill>
                <a:sysClr val="windowText" lastClr="000000"/>
              </a:solidFill>
              <a:sym typeface="Wingdings"/>
            </a:rPr>
            <a:t></a:t>
          </a:r>
          <a:r>
            <a:rPr lang="fr-FR" sz="1100">
              <a:solidFill>
                <a:sysClr val="windowText" lastClr="000000"/>
              </a:solidFill>
            </a:rPr>
            <a:t>    Page précédente</a:t>
          </a:r>
        </a:p>
      </xdr:txBody>
    </xdr:sp>
    <xdr:clientData/>
  </xdr:twoCellAnchor>
  <xdr:twoCellAnchor editAs="oneCell">
    <xdr:from>
      <xdr:col>16</xdr:col>
      <xdr:colOff>0</xdr:colOff>
      <xdr:row>43</xdr:row>
      <xdr:rowOff>0</xdr:rowOff>
    </xdr:from>
    <xdr:to>
      <xdr:col>18</xdr:col>
      <xdr:colOff>11250</xdr:colOff>
      <xdr:row>43</xdr:row>
      <xdr:rowOff>252000</xdr:rowOff>
    </xdr:to>
    <xdr:sp macro="" textlink="">
      <xdr:nvSpPr>
        <xdr:cNvPr id="40" name="Rectangle à coins arrondis 39">
          <a:hlinkClick xmlns:r="http://schemas.openxmlformats.org/officeDocument/2006/relationships" r:id="rId2"/>
          <a:extLst>
            <a:ext uri="{FF2B5EF4-FFF2-40B4-BE49-F238E27FC236}">
              <a16:creationId xmlns:a16="http://schemas.microsoft.com/office/drawing/2014/main" id="{00000000-0008-0000-0E00-000028000000}"/>
            </a:ext>
          </a:extLst>
        </xdr:cNvPr>
        <xdr:cNvSpPr/>
      </xdr:nvSpPr>
      <xdr:spPr>
        <a:xfrm>
          <a:off x="11900647" y="10287000"/>
          <a:ext cx="1445603"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fr-FR" sz="1100">
              <a:solidFill>
                <a:sysClr val="windowText" lastClr="000000"/>
              </a:solidFill>
            </a:rPr>
            <a:t>Page suivante    </a:t>
          </a:r>
          <a:r>
            <a:rPr lang="fr-FR" sz="1100">
              <a:solidFill>
                <a:sysClr val="windowText" lastClr="000000"/>
              </a:solidFill>
              <a:sym typeface="Wingdings"/>
            </a:rPr>
            <a:t></a:t>
          </a:r>
          <a:endParaRPr lang="fr-FR" sz="1100">
            <a:solidFill>
              <a:sysClr val="windowText" lastClr="000000"/>
            </a:solidFill>
          </a:endParaRPr>
        </a:p>
      </xdr:txBody>
    </xdr:sp>
    <xdr:clientData/>
  </xdr:twoCellAnchor>
  <xdr:twoCellAnchor editAs="absolute">
    <xdr:from>
      <xdr:col>0</xdr:col>
      <xdr:colOff>145668</xdr:colOff>
      <xdr:row>3</xdr:row>
      <xdr:rowOff>24095</xdr:rowOff>
    </xdr:from>
    <xdr:to>
      <xdr:col>17</xdr:col>
      <xdr:colOff>303871</xdr:colOff>
      <xdr:row>3</xdr:row>
      <xdr:rowOff>1673266</xdr:rowOff>
    </xdr:to>
    <xdr:grpSp>
      <xdr:nvGrpSpPr>
        <xdr:cNvPr id="6" name="Groupe 5">
          <a:extLst>
            <a:ext uri="{FF2B5EF4-FFF2-40B4-BE49-F238E27FC236}">
              <a16:creationId xmlns:a16="http://schemas.microsoft.com/office/drawing/2014/main" id="{00000000-0008-0000-0E00-000006000000}"/>
            </a:ext>
          </a:extLst>
        </xdr:cNvPr>
        <xdr:cNvGrpSpPr/>
      </xdr:nvGrpSpPr>
      <xdr:grpSpPr>
        <a:xfrm>
          <a:off x="145668" y="673527"/>
          <a:ext cx="11371726" cy="1649171"/>
          <a:chOff x="145668" y="930091"/>
          <a:chExt cx="11342877" cy="1649171"/>
        </a:xfrm>
      </xdr:grpSpPr>
      <xdr:cxnSp macro="">
        <xdr:nvCxnSpPr>
          <xdr:cNvPr id="13" name="Connecteur droit 12">
            <a:extLst>
              <a:ext uri="{FF2B5EF4-FFF2-40B4-BE49-F238E27FC236}">
                <a16:creationId xmlns:a16="http://schemas.microsoft.com/office/drawing/2014/main" id="{00000000-0008-0000-0E00-00000D000000}"/>
              </a:ext>
            </a:extLst>
          </xdr:cNvPr>
          <xdr:cNvCxnSpPr>
            <a:stCxn id="14" idx="3"/>
            <a:endCxn id="22" idx="1"/>
          </xdr:cNvCxnSpPr>
        </xdr:nvCxnSpPr>
        <xdr:spPr>
          <a:xfrm flipV="1">
            <a:off x="3310559" y="1945412"/>
            <a:ext cx="7233699" cy="3191"/>
          </a:xfrm>
          <a:prstGeom prst="line">
            <a:avLst/>
          </a:prstGeom>
          <a:ln w="38100">
            <a:solidFill>
              <a:srgbClr val="969696"/>
            </a:solidFill>
          </a:ln>
        </xdr:spPr>
        <xdr:style>
          <a:lnRef idx="1">
            <a:schemeClr val="accent1"/>
          </a:lnRef>
          <a:fillRef idx="0">
            <a:schemeClr val="accent1"/>
          </a:fillRef>
          <a:effectRef idx="0">
            <a:schemeClr val="accent1"/>
          </a:effectRef>
          <a:fontRef idx="minor">
            <a:schemeClr val="tx1"/>
          </a:fontRef>
        </xdr:style>
      </xdr:cxnSp>
      <xdr:sp macro="" textlink="">
        <xdr:nvSpPr>
          <xdr:cNvPr id="14" name="Rectangle à coins arrondis 13">
            <a:hlinkClick xmlns:r="http://schemas.openxmlformats.org/officeDocument/2006/relationships" r:id="rId3"/>
            <a:extLst>
              <a:ext uri="{FF2B5EF4-FFF2-40B4-BE49-F238E27FC236}">
                <a16:creationId xmlns:a16="http://schemas.microsoft.com/office/drawing/2014/main" id="{00000000-0008-0000-0E00-00000E000000}"/>
              </a:ext>
            </a:extLst>
          </xdr:cNvPr>
          <xdr:cNvSpPr/>
        </xdr:nvSpPr>
        <xdr:spPr>
          <a:xfrm>
            <a:off x="2374558" y="1408604"/>
            <a:ext cx="936001" cy="1079997"/>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1 : présentation du dossier</a:t>
            </a:r>
          </a:p>
        </xdr:txBody>
      </xdr:sp>
      <xdr:sp macro="" textlink="">
        <xdr:nvSpPr>
          <xdr:cNvPr id="15" name="Rectangle à coins arrondis 14">
            <a:hlinkClick xmlns:r="http://schemas.openxmlformats.org/officeDocument/2006/relationships" r:id="rId4"/>
            <a:extLst>
              <a:ext uri="{FF2B5EF4-FFF2-40B4-BE49-F238E27FC236}">
                <a16:creationId xmlns:a16="http://schemas.microsoft.com/office/drawing/2014/main" id="{00000000-0008-0000-0E00-00000F000000}"/>
              </a:ext>
            </a:extLst>
          </xdr:cNvPr>
          <xdr:cNvSpPr/>
        </xdr:nvSpPr>
        <xdr:spPr>
          <a:xfrm>
            <a:off x="3395690" y="1407302"/>
            <a:ext cx="936001" cy="1079997"/>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2 : identité </a:t>
            </a:r>
            <a:r>
              <a:rPr lang="fr-FR" sz="1100">
                <a:solidFill>
                  <a:srgbClr val="969696"/>
                </a:solidFill>
                <a:effectLst/>
                <a:latin typeface="+mn-lt"/>
                <a:ea typeface="+mn-ea"/>
                <a:cs typeface="+mn-cs"/>
              </a:rPr>
              <a:t>de l'établissement et </a:t>
            </a:r>
            <a:r>
              <a:rPr lang="fr-FR" sz="1100">
                <a:solidFill>
                  <a:srgbClr val="969696"/>
                </a:solidFill>
              </a:rPr>
              <a:t>des intervenants</a:t>
            </a:r>
          </a:p>
        </xdr:txBody>
      </xdr:sp>
      <xdr:sp macro="" textlink="">
        <xdr:nvSpPr>
          <xdr:cNvPr id="16" name="Rectangle à coins arrondis 15">
            <a:hlinkClick xmlns:r="http://schemas.openxmlformats.org/officeDocument/2006/relationships" r:id="rId5"/>
            <a:extLst>
              <a:ext uri="{FF2B5EF4-FFF2-40B4-BE49-F238E27FC236}">
                <a16:creationId xmlns:a16="http://schemas.microsoft.com/office/drawing/2014/main" id="{00000000-0008-0000-0E00-000010000000}"/>
              </a:ext>
            </a:extLst>
          </xdr:cNvPr>
          <xdr:cNvSpPr/>
        </xdr:nvSpPr>
        <xdr:spPr>
          <a:xfrm>
            <a:off x="4414613" y="1407954"/>
            <a:ext cx="936001" cy="1079997"/>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ctr"/>
            <a:r>
              <a:rPr lang="fr-FR" sz="1100">
                <a:solidFill>
                  <a:srgbClr val="969696"/>
                </a:solidFill>
              </a:rPr>
              <a:t>Fiche 3 : adaptation de l'offre aux besoins du territoire</a:t>
            </a:r>
            <a:r>
              <a:rPr lang="fr-FR" sz="900">
                <a:solidFill>
                  <a:srgbClr val="969696"/>
                </a:solidFill>
              </a:rPr>
              <a:t> </a:t>
            </a:r>
            <a:br>
              <a:rPr lang="fr-FR" sz="800">
                <a:solidFill>
                  <a:srgbClr val="969696"/>
                </a:solidFill>
              </a:rPr>
            </a:br>
            <a:r>
              <a:rPr lang="fr-FR" sz="800">
                <a:solidFill>
                  <a:srgbClr val="969696"/>
                </a:solidFill>
              </a:rPr>
              <a:t>(dont </a:t>
            </a:r>
            <a:r>
              <a:rPr lang="fr-FR" sz="800" baseline="0">
                <a:solidFill>
                  <a:srgbClr val="969696"/>
                </a:solidFill>
              </a:rPr>
              <a:t>UHR)</a:t>
            </a:r>
            <a:endParaRPr lang="fr-FR" sz="1050">
              <a:solidFill>
                <a:srgbClr val="969696"/>
              </a:solidFill>
            </a:endParaRPr>
          </a:p>
        </xdr:txBody>
      </xdr:sp>
      <xdr:sp macro="" textlink="">
        <xdr:nvSpPr>
          <xdr:cNvPr id="17" name="Rectangle à coins arrondis 16">
            <a:hlinkClick xmlns:r="http://schemas.openxmlformats.org/officeDocument/2006/relationships" r:id="rId6"/>
            <a:extLst>
              <a:ext uri="{FF2B5EF4-FFF2-40B4-BE49-F238E27FC236}">
                <a16:creationId xmlns:a16="http://schemas.microsoft.com/office/drawing/2014/main" id="{00000000-0008-0000-0E00-000011000000}"/>
              </a:ext>
            </a:extLst>
          </xdr:cNvPr>
          <xdr:cNvSpPr/>
        </xdr:nvSpPr>
        <xdr:spPr>
          <a:xfrm>
            <a:off x="5438549" y="1407952"/>
            <a:ext cx="936001" cy="1079997"/>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4 : informations techniques</a:t>
            </a:r>
            <a:r>
              <a:rPr lang="fr-FR" sz="1100" baseline="0">
                <a:solidFill>
                  <a:srgbClr val="969696"/>
                </a:solidFill>
              </a:rPr>
              <a:t> </a:t>
            </a:r>
            <a:r>
              <a:rPr lang="fr-FR" sz="1100">
                <a:solidFill>
                  <a:srgbClr val="969696"/>
                </a:solidFill>
              </a:rPr>
              <a:t>sur l'opération</a:t>
            </a:r>
          </a:p>
        </xdr:txBody>
      </xdr:sp>
      <xdr:sp macro="" textlink="">
        <xdr:nvSpPr>
          <xdr:cNvPr id="18" name="Rectangle à coins arrondis 17">
            <a:hlinkClick xmlns:r="http://schemas.openxmlformats.org/officeDocument/2006/relationships" r:id="rId7"/>
            <a:extLst>
              <a:ext uri="{FF2B5EF4-FFF2-40B4-BE49-F238E27FC236}">
                <a16:creationId xmlns:a16="http://schemas.microsoft.com/office/drawing/2014/main" id="{00000000-0008-0000-0E00-000012000000}"/>
              </a:ext>
            </a:extLst>
          </xdr:cNvPr>
          <xdr:cNvSpPr/>
        </xdr:nvSpPr>
        <xdr:spPr>
          <a:xfrm>
            <a:off x="6460382" y="1406653"/>
            <a:ext cx="936001" cy="1079997"/>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5 : état des lieux et projection du capacitaire et des surfaces</a:t>
            </a:r>
          </a:p>
        </xdr:txBody>
      </xdr:sp>
      <xdr:sp macro="" textlink="">
        <xdr:nvSpPr>
          <xdr:cNvPr id="19" name="Rectangle à coins arrondis 18">
            <a:hlinkClick xmlns:r="http://schemas.openxmlformats.org/officeDocument/2006/relationships" r:id="rId8"/>
            <a:extLst>
              <a:ext uri="{FF2B5EF4-FFF2-40B4-BE49-F238E27FC236}">
                <a16:creationId xmlns:a16="http://schemas.microsoft.com/office/drawing/2014/main" id="{00000000-0008-0000-0E00-000013000000}"/>
              </a:ext>
            </a:extLst>
          </xdr:cNvPr>
          <xdr:cNvSpPr/>
        </xdr:nvSpPr>
        <xdr:spPr>
          <a:xfrm>
            <a:off x="7477203" y="1407302"/>
            <a:ext cx="936001" cy="1079997"/>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fr-FR" sz="1100">
                <a:solidFill>
                  <a:srgbClr val="969696"/>
                </a:solidFill>
              </a:rPr>
              <a:t>Fiche 6 : coût de l'opération </a:t>
            </a:r>
            <a:r>
              <a:rPr lang="fr-FR" sz="800">
                <a:solidFill>
                  <a:srgbClr val="969696"/>
                </a:solidFill>
                <a:effectLst/>
                <a:latin typeface="+mn-lt"/>
                <a:ea typeface="+mn-ea"/>
                <a:cs typeface="+mn-cs"/>
              </a:rPr>
              <a:t>(dont </a:t>
            </a:r>
            <a:r>
              <a:rPr lang="fr-FR" sz="800" baseline="0">
                <a:solidFill>
                  <a:srgbClr val="969696"/>
                </a:solidFill>
                <a:effectLst/>
                <a:latin typeface="+mn-lt"/>
                <a:ea typeface="+mn-ea"/>
                <a:cs typeface="+mn-cs"/>
              </a:rPr>
              <a:t>périmètre non éligible</a:t>
            </a:r>
            <a:r>
              <a:rPr lang="fr-FR" sz="800">
                <a:solidFill>
                  <a:srgbClr val="969696"/>
                </a:solidFill>
                <a:effectLst/>
                <a:latin typeface="+mn-lt"/>
                <a:ea typeface="+mn-ea"/>
                <a:cs typeface="+mn-cs"/>
              </a:rPr>
              <a:t>)</a:t>
            </a:r>
            <a:endParaRPr lang="fr-FR" sz="1100">
              <a:solidFill>
                <a:srgbClr val="969696"/>
              </a:solidFill>
            </a:endParaRPr>
          </a:p>
        </xdr:txBody>
      </xdr:sp>
      <xdr:sp macro="" textlink="">
        <xdr:nvSpPr>
          <xdr:cNvPr id="20" name="Rectangle à coins arrondis 19">
            <a:hlinkClick xmlns:r="http://schemas.openxmlformats.org/officeDocument/2006/relationships" r:id="rId1"/>
            <a:extLst>
              <a:ext uri="{FF2B5EF4-FFF2-40B4-BE49-F238E27FC236}">
                <a16:creationId xmlns:a16="http://schemas.microsoft.com/office/drawing/2014/main" id="{00000000-0008-0000-0E00-000014000000}"/>
              </a:ext>
            </a:extLst>
          </xdr:cNvPr>
          <xdr:cNvSpPr/>
        </xdr:nvSpPr>
        <xdr:spPr>
          <a:xfrm>
            <a:off x="8496822" y="1407302"/>
            <a:ext cx="936001" cy="1079997"/>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7 : </a:t>
            </a:r>
            <a:br>
              <a:rPr lang="fr-FR" sz="1100">
                <a:solidFill>
                  <a:srgbClr val="969696"/>
                </a:solidFill>
              </a:rPr>
            </a:br>
            <a:r>
              <a:rPr lang="fr-FR" sz="1100">
                <a:solidFill>
                  <a:srgbClr val="969696"/>
                </a:solidFill>
              </a:rPr>
              <a:t>plan de financement de l'opération</a:t>
            </a:r>
          </a:p>
        </xdr:txBody>
      </xdr:sp>
      <xdr:sp macro="" textlink="">
        <xdr:nvSpPr>
          <xdr:cNvPr id="21" name="Rectangle à coins arrondis 20">
            <a:hlinkClick xmlns:r="http://schemas.openxmlformats.org/officeDocument/2006/relationships" r:id="rId9"/>
            <a:extLst>
              <a:ext uri="{FF2B5EF4-FFF2-40B4-BE49-F238E27FC236}">
                <a16:creationId xmlns:a16="http://schemas.microsoft.com/office/drawing/2014/main" id="{00000000-0008-0000-0E00-000015000000}"/>
              </a:ext>
            </a:extLst>
          </xdr:cNvPr>
          <xdr:cNvSpPr/>
        </xdr:nvSpPr>
        <xdr:spPr>
          <a:xfrm>
            <a:off x="9519793" y="1408666"/>
            <a:ext cx="936001" cy="1079997"/>
          </a:xfrm>
          <a:prstGeom prst="round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Fiche 8 : attestation</a:t>
            </a:r>
            <a:r>
              <a:rPr lang="fr-FR" sz="1100" baseline="0">
                <a:solidFill>
                  <a:sysClr val="windowText" lastClr="000000"/>
                </a:solidFill>
              </a:rPr>
              <a:t> du demandeur</a:t>
            </a:r>
            <a:endParaRPr lang="fr-FR" sz="1100">
              <a:solidFill>
                <a:sysClr val="windowText" lastClr="000000"/>
              </a:solidFill>
            </a:endParaRPr>
          </a:p>
        </xdr:txBody>
      </xdr:sp>
      <xdr:sp macro="" textlink="">
        <xdr:nvSpPr>
          <xdr:cNvPr id="22" name="Rectangle à coins arrondis 21">
            <a:hlinkClick xmlns:r="http://schemas.openxmlformats.org/officeDocument/2006/relationships" r:id="rId2"/>
            <a:extLst>
              <a:ext uri="{FF2B5EF4-FFF2-40B4-BE49-F238E27FC236}">
                <a16:creationId xmlns:a16="http://schemas.microsoft.com/office/drawing/2014/main" id="{00000000-0008-0000-0E00-000016000000}"/>
              </a:ext>
            </a:extLst>
          </xdr:cNvPr>
          <xdr:cNvSpPr/>
        </xdr:nvSpPr>
        <xdr:spPr>
          <a:xfrm>
            <a:off x="10544258" y="1405413"/>
            <a:ext cx="936001" cy="1079997"/>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9 : récapitulatif de la demande</a:t>
            </a:r>
          </a:p>
        </xdr:txBody>
      </xdr:sp>
      <xdr:sp macro="" textlink="">
        <xdr:nvSpPr>
          <xdr:cNvPr id="24" name="Rectangle à coins arrondis 23">
            <a:hlinkClick xmlns:r="http://schemas.openxmlformats.org/officeDocument/2006/relationships" r:id="rId10"/>
            <a:extLst>
              <a:ext uri="{FF2B5EF4-FFF2-40B4-BE49-F238E27FC236}">
                <a16:creationId xmlns:a16="http://schemas.microsoft.com/office/drawing/2014/main" id="{00000000-0008-0000-0E00-000018000000}"/>
              </a:ext>
            </a:extLst>
          </xdr:cNvPr>
          <xdr:cNvSpPr/>
        </xdr:nvSpPr>
        <xdr:spPr>
          <a:xfrm>
            <a:off x="148542" y="1681561"/>
            <a:ext cx="1584000" cy="431999"/>
          </a:xfrm>
          <a:prstGeom prst="roundRect">
            <a:avLst/>
          </a:prstGeom>
          <a:solidFill>
            <a:srgbClr val="00FF00"/>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de bonification du taux d'aide</a:t>
            </a:r>
            <a:endParaRPr lang="fr-FR" sz="1000" i="1">
              <a:solidFill>
                <a:sysClr val="windowText" lastClr="000000"/>
              </a:solidFill>
            </a:endParaRPr>
          </a:p>
        </xdr:txBody>
      </xdr:sp>
      <xdr:sp macro="" textlink="">
        <xdr:nvSpPr>
          <xdr:cNvPr id="25" name="Rectangle à coins arrondis 24">
            <a:hlinkClick xmlns:r="http://schemas.openxmlformats.org/officeDocument/2006/relationships" r:id="rId11"/>
            <a:extLst>
              <a:ext uri="{FF2B5EF4-FFF2-40B4-BE49-F238E27FC236}">
                <a16:creationId xmlns:a16="http://schemas.microsoft.com/office/drawing/2014/main" id="{00000000-0008-0000-0E00-000019000000}"/>
              </a:ext>
            </a:extLst>
          </xdr:cNvPr>
          <xdr:cNvSpPr/>
        </xdr:nvSpPr>
        <xdr:spPr>
          <a:xfrm>
            <a:off x="150604" y="2147263"/>
            <a:ext cx="1584000" cy="431999"/>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a:t>
            </a:r>
            <a:r>
              <a:rPr lang="fr-FR" sz="1000" i="1" baseline="0">
                <a:solidFill>
                  <a:sysClr val="windowText" lastClr="000000"/>
                </a:solidFill>
              </a:rPr>
              <a:t> ici la l</a:t>
            </a:r>
            <a:r>
              <a:rPr lang="fr-FR" sz="1000" i="1">
                <a:solidFill>
                  <a:sysClr val="windowText" lastClr="000000"/>
                </a:solidFill>
              </a:rPr>
              <a:t>iste complète</a:t>
            </a:r>
            <a:r>
              <a:rPr lang="fr-FR" sz="1000" i="1" baseline="0">
                <a:solidFill>
                  <a:sysClr val="windowText" lastClr="000000"/>
                </a:solidFill>
              </a:rPr>
              <a:t> </a:t>
            </a:r>
            <a:r>
              <a:rPr lang="fr-FR" sz="1000" i="1">
                <a:solidFill>
                  <a:sysClr val="windowText" lastClr="000000"/>
                </a:solidFill>
              </a:rPr>
              <a:t>des pièces à joindre</a:t>
            </a:r>
          </a:p>
        </xdr:txBody>
      </xdr:sp>
      <xdr:sp macro="" textlink="">
        <xdr:nvSpPr>
          <xdr:cNvPr id="26" name="Rectangle à coins arrondis 25">
            <a:hlinkClick xmlns:r="http://schemas.openxmlformats.org/officeDocument/2006/relationships" r:id="rId12"/>
            <a:extLst>
              <a:ext uri="{FF2B5EF4-FFF2-40B4-BE49-F238E27FC236}">
                <a16:creationId xmlns:a16="http://schemas.microsoft.com/office/drawing/2014/main" id="{00000000-0008-0000-0E00-00001A000000}"/>
              </a:ext>
            </a:extLst>
          </xdr:cNvPr>
          <xdr:cNvSpPr/>
        </xdr:nvSpPr>
        <xdr:spPr>
          <a:xfrm>
            <a:off x="145668" y="1211550"/>
            <a:ext cx="1584000" cy="431999"/>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d'éligibilité</a:t>
            </a:r>
            <a:endParaRPr lang="fr-FR" sz="1000" i="1">
              <a:solidFill>
                <a:sysClr val="windowText" lastClr="000000"/>
              </a:solidFill>
            </a:endParaRPr>
          </a:p>
        </xdr:txBody>
      </xdr:sp>
      <xdr:sp macro="" textlink="">
        <xdr:nvSpPr>
          <xdr:cNvPr id="33" name="Rectangle à coins arrondis 32">
            <a:hlinkClick xmlns:r="http://schemas.openxmlformats.org/officeDocument/2006/relationships" r:id="rId2"/>
            <a:extLst>
              <a:ext uri="{FF2B5EF4-FFF2-40B4-BE49-F238E27FC236}">
                <a16:creationId xmlns:a16="http://schemas.microsoft.com/office/drawing/2014/main" id="{00000000-0008-0000-0E00-000021000000}"/>
              </a:ext>
            </a:extLst>
          </xdr:cNvPr>
          <xdr:cNvSpPr/>
        </xdr:nvSpPr>
        <xdr:spPr>
          <a:xfrm>
            <a:off x="10042942" y="1064563"/>
            <a:ext cx="1445603" cy="251999"/>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fr-FR" sz="1100">
                <a:solidFill>
                  <a:sysClr val="windowText" lastClr="000000"/>
                </a:solidFill>
              </a:rPr>
              <a:t>Page suivante    </a:t>
            </a:r>
            <a:r>
              <a:rPr lang="fr-FR" sz="1100">
                <a:solidFill>
                  <a:sysClr val="windowText" lastClr="000000"/>
                </a:solidFill>
                <a:sym typeface="Wingdings"/>
              </a:rPr>
              <a:t></a:t>
            </a:r>
            <a:endParaRPr lang="fr-FR" sz="1100">
              <a:solidFill>
                <a:sysClr val="windowText" lastClr="000000"/>
              </a:solidFill>
            </a:endParaRPr>
          </a:p>
        </xdr:txBody>
      </xdr:sp>
      <xdr:sp macro="" textlink="">
        <xdr:nvSpPr>
          <xdr:cNvPr id="41" name="Rectangle à coins arrondis 40">
            <a:hlinkClick xmlns:r="http://schemas.openxmlformats.org/officeDocument/2006/relationships" r:id="rId1"/>
            <a:extLst>
              <a:ext uri="{FF2B5EF4-FFF2-40B4-BE49-F238E27FC236}">
                <a16:creationId xmlns:a16="http://schemas.microsoft.com/office/drawing/2014/main" id="{00000000-0008-0000-0E00-000029000000}"/>
              </a:ext>
            </a:extLst>
          </xdr:cNvPr>
          <xdr:cNvSpPr/>
        </xdr:nvSpPr>
        <xdr:spPr>
          <a:xfrm>
            <a:off x="2374606" y="1074972"/>
            <a:ext cx="1445603" cy="251999"/>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fr-FR" sz="1100">
                <a:solidFill>
                  <a:sysClr val="windowText" lastClr="000000"/>
                </a:solidFill>
                <a:sym typeface="Wingdings"/>
              </a:rPr>
              <a:t></a:t>
            </a:r>
            <a:r>
              <a:rPr lang="fr-FR" sz="1100">
                <a:solidFill>
                  <a:sysClr val="windowText" lastClr="000000"/>
                </a:solidFill>
              </a:rPr>
              <a:t>    Page précédente</a:t>
            </a:r>
          </a:p>
        </xdr:txBody>
      </xdr:sp>
      <xdr:sp macro="" textlink="">
        <xdr:nvSpPr>
          <xdr:cNvPr id="42" name="Rectangle à coins arrondis 41">
            <a:hlinkClick xmlns:r="http://schemas.openxmlformats.org/officeDocument/2006/relationships" r:id="rId13"/>
            <a:extLst>
              <a:ext uri="{FF2B5EF4-FFF2-40B4-BE49-F238E27FC236}">
                <a16:creationId xmlns:a16="http://schemas.microsoft.com/office/drawing/2014/main" id="{00000000-0008-0000-0E00-00002A000000}"/>
              </a:ext>
            </a:extLst>
          </xdr:cNvPr>
          <xdr:cNvSpPr/>
        </xdr:nvSpPr>
        <xdr:spPr>
          <a:xfrm>
            <a:off x="156882" y="930091"/>
            <a:ext cx="1584000" cy="25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Retourner à la page d'accueil</a:t>
            </a:r>
          </a:p>
        </xdr:txBody>
      </xdr:sp>
    </xdr:grpSp>
    <xdr:clientData/>
  </xdr:twoCellAnchor>
  <xdr:twoCellAnchor editAs="absolute">
    <xdr:from>
      <xdr:col>0</xdr:col>
      <xdr:colOff>33618</xdr:colOff>
      <xdr:row>0</xdr:row>
      <xdr:rowOff>33618</xdr:rowOff>
    </xdr:from>
    <xdr:to>
      <xdr:col>4</xdr:col>
      <xdr:colOff>117442</xdr:colOff>
      <xdr:row>1</xdr:row>
      <xdr:rowOff>246265</xdr:rowOff>
    </xdr:to>
    <xdr:sp macro="" textlink="">
      <xdr:nvSpPr>
        <xdr:cNvPr id="28" name="ZoneTexte 27">
          <a:extLst>
            <a:ext uri="{FF2B5EF4-FFF2-40B4-BE49-F238E27FC236}">
              <a16:creationId xmlns:a16="http://schemas.microsoft.com/office/drawing/2014/main" id="{00000000-0008-0000-0E00-00001C000000}"/>
            </a:ext>
          </a:extLst>
        </xdr:cNvPr>
        <xdr:cNvSpPr txBox="1"/>
      </xdr:nvSpPr>
      <xdr:spPr>
        <a:xfrm>
          <a:off x="33618" y="33618"/>
          <a:ext cx="1944000" cy="50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400" b="1">
              <a:solidFill>
                <a:srgbClr val="FF0000"/>
              </a:solidFill>
            </a:rPr>
            <a:t>COMPLETER SEULEMENT LES CELLULES BLANCHES</a:t>
          </a:r>
        </a:p>
      </xdr:txBody>
    </xdr:sp>
    <xdr:clientData fPrintsWithSheet="0"/>
  </xdr:twoCellAnchor>
  <xdr:twoCellAnchor editAs="oneCell">
    <xdr:from>
      <xdr:col>15</xdr:col>
      <xdr:colOff>251114</xdr:colOff>
      <xdr:row>0</xdr:row>
      <xdr:rowOff>34636</xdr:rowOff>
    </xdr:from>
    <xdr:to>
      <xdr:col>18</xdr:col>
      <xdr:colOff>152401</xdr:colOff>
      <xdr:row>1</xdr:row>
      <xdr:rowOff>240887</xdr:rowOff>
    </xdr:to>
    <xdr:pic>
      <xdr:nvPicPr>
        <xdr:cNvPr id="2" name="Image 1">
          <a:extLst>
            <a:ext uri="{FF2B5EF4-FFF2-40B4-BE49-F238E27FC236}">
              <a16:creationId xmlns:a16="http://schemas.microsoft.com/office/drawing/2014/main" id="{36079639-73A0-45B1-9ED7-D35AD39E19CC}"/>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027228" y="34636"/>
          <a:ext cx="2057400" cy="50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65</xdr:row>
      <xdr:rowOff>0</xdr:rowOff>
    </xdr:from>
    <xdr:to>
      <xdr:col>1</xdr:col>
      <xdr:colOff>1432380</xdr:colOff>
      <xdr:row>65</xdr:row>
      <xdr:rowOff>248190</xdr:rowOff>
    </xdr:to>
    <xdr:sp macro="" textlink="">
      <xdr:nvSpPr>
        <xdr:cNvPr id="10" name="Rectangle à coins arrondis 9">
          <a:hlinkClick xmlns:r="http://schemas.openxmlformats.org/officeDocument/2006/relationships" r:id="rId1"/>
          <a:extLst>
            <a:ext uri="{FF2B5EF4-FFF2-40B4-BE49-F238E27FC236}">
              <a16:creationId xmlns:a16="http://schemas.microsoft.com/office/drawing/2014/main" id="{00000000-0008-0000-0F00-00000A000000}"/>
            </a:ext>
          </a:extLst>
        </xdr:cNvPr>
        <xdr:cNvSpPr/>
      </xdr:nvSpPr>
      <xdr:spPr>
        <a:xfrm>
          <a:off x="179294" y="13559118"/>
          <a:ext cx="1440000"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fr-FR" sz="1100">
              <a:solidFill>
                <a:sysClr val="windowText" lastClr="000000"/>
              </a:solidFill>
              <a:effectLst/>
              <a:latin typeface="+mn-lt"/>
              <a:ea typeface="+mn-ea"/>
              <a:cs typeface="+mn-cs"/>
              <a:sym typeface="Wingdings" panose="05000000000000000000" pitchFamily="2" charset="2"/>
            </a:rPr>
            <a:t></a:t>
          </a:r>
          <a:r>
            <a:rPr lang="fr-FR" sz="1100">
              <a:solidFill>
                <a:sysClr val="windowText" lastClr="000000"/>
              </a:solidFill>
              <a:effectLst/>
              <a:latin typeface="+mn-lt"/>
              <a:ea typeface="+mn-ea"/>
              <a:cs typeface="+mn-cs"/>
            </a:rPr>
            <a:t>    </a:t>
          </a:r>
          <a:r>
            <a:rPr lang="fr-FR" sz="1100">
              <a:solidFill>
                <a:sysClr val="windowText" lastClr="000000"/>
              </a:solidFill>
            </a:rPr>
            <a:t>Page précédente</a:t>
          </a:r>
        </a:p>
      </xdr:txBody>
    </xdr:sp>
    <xdr:clientData/>
  </xdr:twoCellAnchor>
  <xdr:twoCellAnchor editAs="oneCell">
    <xdr:from>
      <xdr:col>9</xdr:col>
      <xdr:colOff>238125</xdr:colOff>
      <xdr:row>3</xdr:row>
      <xdr:rowOff>28575</xdr:rowOff>
    </xdr:from>
    <xdr:to>
      <xdr:col>10</xdr:col>
      <xdr:colOff>629367</xdr:colOff>
      <xdr:row>3</xdr:row>
      <xdr:rowOff>436005</xdr:rowOff>
    </xdr:to>
    <xdr:sp macro="" textlink="">
      <xdr:nvSpPr>
        <xdr:cNvPr id="36" name="Rectangle à coins arrondis 35">
          <a:extLst>
            <a:ext uri="{FF2B5EF4-FFF2-40B4-BE49-F238E27FC236}">
              <a16:creationId xmlns:a16="http://schemas.microsoft.com/office/drawing/2014/main" id="{00000000-0008-0000-0F00-000024000000}"/>
            </a:ext>
          </a:extLst>
        </xdr:cNvPr>
        <xdr:cNvSpPr/>
      </xdr:nvSpPr>
      <xdr:spPr>
        <a:xfrm>
          <a:off x="10067925" y="676275"/>
          <a:ext cx="1442802" cy="396000"/>
        </a:xfrm>
        <a:prstGeom prst="roundRect">
          <a:avLst/>
        </a:prstGeom>
        <a:solidFill>
          <a:srgbClr val="C0C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Dernière page du</a:t>
          </a:r>
          <a:r>
            <a:rPr lang="fr-FR" sz="1100" baseline="0">
              <a:solidFill>
                <a:srgbClr val="969696"/>
              </a:solidFill>
            </a:rPr>
            <a:t> formulaire</a:t>
          </a:r>
          <a:endParaRPr lang="fr-FR" sz="1100">
            <a:solidFill>
              <a:srgbClr val="969696"/>
            </a:solidFill>
          </a:endParaRPr>
        </a:p>
      </xdr:txBody>
    </xdr:sp>
    <xdr:clientData/>
  </xdr:twoCellAnchor>
  <xdr:twoCellAnchor editAs="oneCell">
    <xdr:from>
      <xdr:col>8</xdr:col>
      <xdr:colOff>2005853</xdr:colOff>
      <xdr:row>64</xdr:row>
      <xdr:rowOff>78440</xdr:rowOff>
    </xdr:from>
    <xdr:to>
      <xdr:col>10</xdr:col>
      <xdr:colOff>401663</xdr:colOff>
      <xdr:row>66</xdr:row>
      <xdr:rowOff>18809</xdr:rowOff>
    </xdr:to>
    <xdr:sp macro="" textlink="">
      <xdr:nvSpPr>
        <xdr:cNvPr id="38" name="Rectangle à coins arrondis 37">
          <a:extLst>
            <a:ext uri="{FF2B5EF4-FFF2-40B4-BE49-F238E27FC236}">
              <a16:creationId xmlns:a16="http://schemas.microsoft.com/office/drawing/2014/main" id="{00000000-0008-0000-0F00-000026000000}"/>
            </a:ext>
          </a:extLst>
        </xdr:cNvPr>
        <xdr:cNvSpPr/>
      </xdr:nvSpPr>
      <xdr:spPr>
        <a:xfrm>
          <a:off x="10062882" y="13447058"/>
          <a:ext cx="1440000" cy="396000"/>
        </a:xfrm>
        <a:prstGeom prst="roundRect">
          <a:avLst/>
        </a:prstGeom>
        <a:solidFill>
          <a:srgbClr val="C0C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Dernière page du</a:t>
          </a:r>
          <a:r>
            <a:rPr lang="fr-FR" sz="1100" baseline="0">
              <a:solidFill>
                <a:srgbClr val="969696"/>
              </a:solidFill>
            </a:rPr>
            <a:t> formulaire</a:t>
          </a:r>
          <a:endParaRPr lang="fr-FR" sz="1100">
            <a:solidFill>
              <a:srgbClr val="969696"/>
            </a:solidFill>
          </a:endParaRPr>
        </a:p>
      </xdr:txBody>
    </xdr:sp>
    <xdr:clientData/>
  </xdr:twoCellAnchor>
  <xdr:twoCellAnchor editAs="oneCell">
    <xdr:from>
      <xdr:col>9</xdr:col>
      <xdr:colOff>554691</xdr:colOff>
      <xdr:row>43</xdr:row>
      <xdr:rowOff>91889</xdr:rowOff>
    </xdr:from>
    <xdr:to>
      <xdr:col>11</xdr:col>
      <xdr:colOff>1626</xdr:colOff>
      <xdr:row>44</xdr:row>
      <xdr:rowOff>325769</xdr:rowOff>
    </xdr:to>
    <xdr:sp macro="" textlink="">
      <xdr:nvSpPr>
        <xdr:cNvPr id="15" name="Rectangle à coins arrondis 14">
          <a:hlinkClick xmlns:r="http://schemas.openxmlformats.org/officeDocument/2006/relationships" r:id="rId2"/>
          <a:extLst>
            <a:ext uri="{FF2B5EF4-FFF2-40B4-BE49-F238E27FC236}">
              <a16:creationId xmlns:a16="http://schemas.microsoft.com/office/drawing/2014/main" id="{00000000-0008-0000-0F00-00000F000000}"/>
            </a:ext>
          </a:extLst>
        </xdr:cNvPr>
        <xdr:cNvSpPr/>
      </xdr:nvSpPr>
      <xdr:spPr>
        <a:xfrm>
          <a:off x="10689291" y="13188764"/>
          <a:ext cx="1900575" cy="422475"/>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fr-FR" sz="1100">
              <a:solidFill>
                <a:sysClr val="windowText" lastClr="000000"/>
              </a:solidFill>
              <a:effectLst/>
              <a:latin typeface="+mn-lt"/>
              <a:ea typeface="+mn-ea"/>
              <a:cs typeface="+mn-cs"/>
              <a:sym typeface="Wingdings" panose="05000000000000000000" pitchFamily="2" charset="2"/>
            </a:rPr>
            <a:t>Cliquer ici pour retourner</a:t>
          </a:r>
          <a:r>
            <a:rPr lang="fr-FR" sz="1100" baseline="0">
              <a:solidFill>
                <a:sysClr val="windowText" lastClr="000000"/>
              </a:solidFill>
              <a:effectLst/>
              <a:latin typeface="+mn-lt"/>
              <a:ea typeface="+mn-ea"/>
              <a:cs typeface="+mn-cs"/>
              <a:sym typeface="Wingdings" panose="05000000000000000000" pitchFamily="2" charset="2"/>
            </a:rPr>
            <a:t> à </a:t>
          </a:r>
          <a:r>
            <a:rPr lang="fr-FR" sz="1100">
              <a:solidFill>
                <a:sysClr val="windowText" lastClr="000000"/>
              </a:solidFill>
              <a:effectLst/>
              <a:latin typeface="+mn-lt"/>
              <a:ea typeface="+mn-ea"/>
              <a:cs typeface="+mn-cs"/>
              <a:sym typeface="Wingdings" panose="05000000000000000000" pitchFamily="2" charset="2"/>
            </a:rPr>
            <a:t>la fiche 7 "plan de financement"</a:t>
          </a:r>
          <a:endParaRPr lang="fr-FR" sz="1100">
            <a:solidFill>
              <a:sysClr val="windowText" lastClr="000000"/>
            </a:solidFill>
          </a:endParaRPr>
        </a:p>
      </xdr:txBody>
    </xdr:sp>
    <xdr:clientData/>
  </xdr:twoCellAnchor>
  <xdr:twoCellAnchor editAs="absolute">
    <xdr:from>
      <xdr:col>0</xdr:col>
      <xdr:colOff>22188</xdr:colOff>
      <xdr:row>0</xdr:row>
      <xdr:rowOff>22188</xdr:rowOff>
    </xdr:from>
    <xdr:to>
      <xdr:col>2</xdr:col>
      <xdr:colOff>91444</xdr:colOff>
      <xdr:row>1</xdr:row>
      <xdr:rowOff>250075</xdr:rowOff>
    </xdr:to>
    <xdr:sp macro="" textlink="">
      <xdr:nvSpPr>
        <xdr:cNvPr id="19" name="ZoneTexte 18">
          <a:extLst>
            <a:ext uri="{FF2B5EF4-FFF2-40B4-BE49-F238E27FC236}">
              <a16:creationId xmlns:a16="http://schemas.microsoft.com/office/drawing/2014/main" id="{00000000-0008-0000-0F00-000013000000}"/>
            </a:ext>
          </a:extLst>
        </xdr:cNvPr>
        <xdr:cNvSpPr txBox="1"/>
      </xdr:nvSpPr>
      <xdr:spPr>
        <a:xfrm>
          <a:off x="33618" y="33618"/>
          <a:ext cx="1944000" cy="50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400" b="1">
              <a:solidFill>
                <a:srgbClr val="FF0000"/>
              </a:solidFill>
            </a:rPr>
            <a:t>COMPLETER SEULEMENT LES CELLULES BLANCHES</a:t>
          </a:r>
        </a:p>
      </xdr:txBody>
    </xdr:sp>
    <xdr:clientData fPrintsWithSheet="0"/>
  </xdr:twoCellAnchor>
  <xdr:twoCellAnchor editAs="oneCell">
    <xdr:from>
      <xdr:col>9</xdr:col>
      <xdr:colOff>533400</xdr:colOff>
      <xdr:row>35</xdr:row>
      <xdr:rowOff>346710</xdr:rowOff>
    </xdr:from>
    <xdr:to>
      <xdr:col>10</xdr:col>
      <xdr:colOff>1353840</xdr:colOff>
      <xdr:row>37</xdr:row>
      <xdr:rowOff>16710</xdr:rowOff>
    </xdr:to>
    <xdr:sp macro="" textlink="">
      <xdr:nvSpPr>
        <xdr:cNvPr id="30" name="Rectangle à coins arrondis 29">
          <a:hlinkClick xmlns:r="http://schemas.openxmlformats.org/officeDocument/2006/relationships" r:id="rId3"/>
          <a:extLst>
            <a:ext uri="{FF2B5EF4-FFF2-40B4-BE49-F238E27FC236}">
              <a16:creationId xmlns:a16="http://schemas.microsoft.com/office/drawing/2014/main" id="{00000000-0008-0000-0F00-00001E000000}"/>
            </a:ext>
          </a:extLst>
        </xdr:cNvPr>
        <xdr:cNvSpPr/>
      </xdr:nvSpPr>
      <xdr:spPr>
        <a:xfrm>
          <a:off x="10660380" y="10405110"/>
          <a:ext cx="1898670" cy="42438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fr-FR" sz="1100">
              <a:solidFill>
                <a:sysClr val="windowText" lastClr="000000"/>
              </a:solidFill>
              <a:effectLst/>
              <a:latin typeface="+mn-lt"/>
              <a:ea typeface="+mn-ea"/>
              <a:cs typeface="+mn-cs"/>
              <a:sym typeface="Wingdings" panose="05000000000000000000" pitchFamily="2" charset="2"/>
            </a:rPr>
            <a:t>Cliquer ici pour retourner</a:t>
          </a:r>
          <a:r>
            <a:rPr lang="fr-FR" sz="1100" baseline="0">
              <a:solidFill>
                <a:sysClr val="windowText" lastClr="000000"/>
              </a:solidFill>
              <a:effectLst/>
              <a:latin typeface="+mn-lt"/>
              <a:ea typeface="+mn-ea"/>
              <a:cs typeface="+mn-cs"/>
              <a:sym typeface="Wingdings" panose="05000000000000000000" pitchFamily="2" charset="2"/>
            </a:rPr>
            <a:t> à </a:t>
          </a:r>
          <a:r>
            <a:rPr lang="fr-FR" sz="1100">
              <a:solidFill>
                <a:sysClr val="windowText" lastClr="000000"/>
              </a:solidFill>
              <a:effectLst/>
              <a:latin typeface="+mn-lt"/>
              <a:ea typeface="+mn-ea"/>
              <a:cs typeface="+mn-cs"/>
              <a:sym typeface="Wingdings" panose="05000000000000000000" pitchFamily="2" charset="2"/>
            </a:rPr>
            <a:t>la fiche 6a "part non éligible"</a:t>
          </a:r>
          <a:endParaRPr lang="fr-FR" sz="1100">
            <a:solidFill>
              <a:sysClr val="windowText" lastClr="000000"/>
            </a:solidFill>
          </a:endParaRPr>
        </a:p>
      </xdr:txBody>
    </xdr:sp>
    <xdr:clientData/>
  </xdr:twoCellAnchor>
  <xdr:twoCellAnchor editAs="oneCell">
    <xdr:from>
      <xdr:col>9</xdr:col>
      <xdr:colOff>561975</xdr:colOff>
      <xdr:row>31</xdr:row>
      <xdr:rowOff>47625</xdr:rowOff>
    </xdr:from>
    <xdr:to>
      <xdr:col>11</xdr:col>
      <xdr:colOff>16530</xdr:colOff>
      <xdr:row>32</xdr:row>
      <xdr:rowOff>94815</xdr:rowOff>
    </xdr:to>
    <xdr:sp macro="" textlink="">
      <xdr:nvSpPr>
        <xdr:cNvPr id="31" name="Rectangle à coins arrondis 30">
          <a:hlinkClick xmlns:r="http://schemas.openxmlformats.org/officeDocument/2006/relationships" r:id="rId4"/>
          <a:extLst>
            <a:ext uri="{FF2B5EF4-FFF2-40B4-BE49-F238E27FC236}">
              <a16:creationId xmlns:a16="http://schemas.microsoft.com/office/drawing/2014/main" id="{00000000-0008-0000-0F00-00001F000000}"/>
            </a:ext>
          </a:extLst>
        </xdr:cNvPr>
        <xdr:cNvSpPr/>
      </xdr:nvSpPr>
      <xdr:spPr>
        <a:xfrm>
          <a:off x="10344150" y="8382000"/>
          <a:ext cx="1872000" cy="43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fr-FR" sz="1100">
              <a:solidFill>
                <a:sysClr val="windowText" lastClr="000000"/>
              </a:solidFill>
              <a:effectLst/>
              <a:latin typeface="+mn-lt"/>
              <a:ea typeface="+mn-ea"/>
              <a:cs typeface="+mn-cs"/>
              <a:sym typeface="Wingdings" panose="05000000000000000000" pitchFamily="2" charset="2"/>
            </a:rPr>
            <a:t>Cliquer ici pour retourner</a:t>
          </a:r>
          <a:r>
            <a:rPr lang="fr-FR" sz="1100" baseline="0">
              <a:solidFill>
                <a:sysClr val="windowText" lastClr="000000"/>
              </a:solidFill>
              <a:effectLst/>
              <a:latin typeface="+mn-lt"/>
              <a:ea typeface="+mn-ea"/>
              <a:cs typeface="+mn-cs"/>
              <a:sym typeface="Wingdings" panose="05000000000000000000" pitchFamily="2" charset="2"/>
            </a:rPr>
            <a:t> à </a:t>
          </a:r>
          <a:r>
            <a:rPr lang="fr-FR" sz="1100">
              <a:solidFill>
                <a:sysClr val="windowText" lastClr="000000"/>
              </a:solidFill>
              <a:effectLst/>
              <a:latin typeface="+mn-lt"/>
              <a:ea typeface="+mn-ea"/>
              <a:cs typeface="+mn-cs"/>
              <a:sym typeface="Wingdings" panose="05000000000000000000" pitchFamily="2" charset="2"/>
            </a:rPr>
            <a:t>la fiche 6 "coût de l'opération"</a:t>
          </a:r>
          <a:endParaRPr lang="fr-FR" sz="1100">
            <a:solidFill>
              <a:sysClr val="windowText" lastClr="000000"/>
            </a:solidFill>
          </a:endParaRPr>
        </a:p>
      </xdr:txBody>
    </xdr:sp>
    <xdr:clientData/>
  </xdr:twoCellAnchor>
  <xdr:twoCellAnchor editAs="oneCell">
    <xdr:from>
      <xdr:col>9</xdr:col>
      <xdr:colOff>476250</xdr:colOff>
      <xdr:row>25</xdr:row>
      <xdr:rowOff>104775</xdr:rowOff>
    </xdr:from>
    <xdr:to>
      <xdr:col>10</xdr:col>
      <xdr:colOff>1372500</xdr:colOff>
      <xdr:row>26</xdr:row>
      <xdr:rowOff>155775</xdr:rowOff>
    </xdr:to>
    <xdr:sp macro="" textlink="">
      <xdr:nvSpPr>
        <xdr:cNvPr id="35" name="Rectangle à coins arrondis 34">
          <a:hlinkClick xmlns:r="http://schemas.openxmlformats.org/officeDocument/2006/relationships" r:id="rId5"/>
          <a:extLst>
            <a:ext uri="{FF2B5EF4-FFF2-40B4-BE49-F238E27FC236}">
              <a16:creationId xmlns:a16="http://schemas.microsoft.com/office/drawing/2014/main" id="{00000000-0008-0000-0F00-000023000000}"/>
            </a:ext>
          </a:extLst>
        </xdr:cNvPr>
        <xdr:cNvSpPr/>
      </xdr:nvSpPr>
      <xdr:spPr>
        <a:xfrm>
          <a:off x="10258425" y="6800850"/>
          <a:ext cx="1944000" cy="43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fr-FR" sz="1100">
              <a:solidFill>
                <a:sysClr val="windowText" lastClr="000000"/>
              </a:solidFill>
              <a:effectLst/>
              <a:latin typeface="+mn-lt"/>
              <a:ea typeface="+mn-ea"/>
              <a:cs typeface="+mn-cs"/>
              <a:sym typeface="Wingdings" panose="05000000000000000000" pitchFamily="2" charset="2"/>
            </a:rPr>
            <a:t>Cliquer ici pour retourner</a:t>
          </a:r>
          <a:r>
            <a:rPr lang="fr-FR" sz="1100" baseline="0">
              <a:solidFill>
                <a:sysClr val="windowText" lastClr="000000"/>
              </a:solidFill>
              <a:effectLst/>
              <a:latin typeface="+mn-lt"/>
              <a:ea typeface="+mn-ea"/>
              <a:cs typeface="+mn-cs"/>
              <a:sym typeface="Wingdings" panose="05000000000000000000" pitchFamily="2" charset="2"/>
            </a:rPr>
            <a:t> à </a:t>
          </a:r>
          <a:r>
            <a:rPr lang="fr-FR" sz="1100">
              <a:solidFill>
                <a:sysClr val="windowText" lastClr="000000"/>
              </a:solidFill>
              <a:effectLst/>
              <a:latin typeface="+mn-lt"/>
              <a:ea typeface="+mn-ea"/>
              <a:cs typeface="+mn-cs"/>
              <a:sym typeface="Wingdings" panose="05000000000000000000" pitchFamily="2" charset="2"/>
            </a:rPr>
            <a:t>la fiche 5 "capacitaire et surfaces"</a:t>
          </a:r>
          <a:endParaRPr lang="fr-FR" sz="1100">
            <a:solidFill>
              <a:sysClr val="windowText" lastClr="000000"/>
            </a:solidFill>
          </a:endParaRPr>
        </a:p>
      </xdr:txBody>
    </xdr:sp>
    <xdr:clientData/>
  </xdr:twoCellAnchor>
  <xdr:twoCellAnchor editAs="oneCell">
    <xdr:from>
      <xdr:col>9</xdr:col>
      <xdr:colOff>476250</xdr:colOff>
      <xdr:row>18</xdr:row>
      <xdr:rowOff>104775</xdr:rowOff>
    </xdr:from>
    <xdr:to>
      <xdr:col>10</xdr:col>
      <xdr:colOff>1372500</xdr:colOff>
      <xdr:row>19</xdr:row>
      <xdr:rowOff>155775</xdr:rowOff>
    </xdr:to>
    <xdr:sp macro="" textlink="">
      <xdr:nvSpPr>
        <xdr:cNvPr id="37" name="Rectangle à coins arrondis 36">
          <a:hlinkClick xmlns:r="http://schemas.openxmlformats.org/officeDocument/2006/relationships" r:id="rId5"/>
          <a:extLst>
            <a:ext uri="{FF2B5EF4-FFF2-40B4-BE49-F238E27FC236}">
              <a16:creationId xmlns:a16="http://schemas.microsoft.com/office/drawing/2014/main" id="{00000000-0008-0000-0F00-000025000000}"/>
            </a:ext>
          </a:extLst>
        </xdr:cNvPr>
        <xdr:cNvSpPr/>
      </xdr:nvSpPr>
      <xdr:spPr>
        <a:xfrm>
          <a:off x="10258425" y="5076825"/>
          <a:ext cx="1944000" cy="43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fr-FR" sz="1100">
              <a:solidFill>
                <a:sysClr val="windowText" lastClr="000000"/>
              </a:solidFill>
              <a:effectLst/>
              <a:latin typeface="+mn-lt"/>
              <a:ea typeface="+mn-ea"/>
              <a:cs typeface="+mn-cs"/>
              <a:sym typeface="Wingdings" panose="05000000000000000000" pitchFamily="2" charset="2"/>
            </a:rPr>
            <a:t>Cliquer ici pour retourner</a:t>
          </a:r>
          <a:r>
            <a:rPr lang="fr-FR" sz="1100" baseline="0">
              <a:solidFill>
                <a:sysClr val="windowText" lastClr="000000"/>
              </a:solidFill>
              <a:effectLst/>
              <a:latin typeface="+mn-lt"/>
              <a:ea typeface="+mn-ea"/>
              <a:cs typeface="+mn-cs"/>
              <a:sym typeface="Wingdings" panose="05000000000000000000" pitchFamily="2" charset="2"/>
            </a:rPr>
            <a:t> à </a:t>
          </a:r>
          <a:r>
            <a:rPr lang="fr-FR" sz="1100">
              <a:solidFill>
                <a:sysClr val="windowText" lastClr="000000"/>
              </a:solidFill>
              <a:effectLst/>
              <a:latin typeface="+mn-lt"/>
              <a:ea typeface="+mn-ea"/>
              <a:cs typeface="+mn-cs"/>
              <a:sym typeface="Wingdings" panose="05000000000000000000" pitchFamily="2" charset="2"/>
            </a:rPr>
            <a:t>la fiche 5 "capacitaire et surfaces"</a:t>
          </a:r>
          <a:endParaRPr lang="fr-FR" sz="1100">
            <a:solidFill>
              <a:sysClr val="windowText" lastClr="000000"/>
            </a:solidFill>
          </a:endParaRPr>
        </a:p>
      </xdr:txBody>
    </xdr:sp>
    <xdr:clientData/>
  </xdr:twoCellAnchor>
  <xdr:twoCellAnchor editAs="absolute">
    <xdr:from>
      <xdr:col>0</xdr:col>
      <xdr:colOff>152400</xdr:colOff>
      <xdr:row>3</xdr:row>
      <xdr:rowOff>15240</xdr:rowOff>
    </xdr:from>
    <xdr:to>
      <xdr:col>10</xdr:col>
      <xdr:colOff>588097</xdr:colOff>
      <xdr:row>3</xdr:row>
      <xdr:rowOff>1660601</xdr:rowOff>
    </xdr:to>
    <xdr:grpSp>
      <xdr:nvGrpSpPr>
        <xdr:cNvPr id="18" name="Groupe 17">
          <a:extLst>
            <a:ext uri="{FF2B5EF4-FFF2-40B4-BE49-F238E27FC236}">
              <a16:creationId xmlns:a16="http://schemas.microsoft.com/office/drawing/2014/main" id="{00000000-0008-0000-0F00-000012000000}"/>
            </a:ext>
          </a:extLst>
        </xdr:cNvPr>
        <xdr:cNvGrpSpPr/>
      </xdr:nvGrpSpPr>
      <xdr:grpSpPr>
        <a:xfrm>
          <a:off x="152400" y="662940"/>
          <a:ext cx="11351347" cy="1645361"/>
          <a:chOff x="88314" y="930091"/>
          <a:chExt cx="11391945" cy="1649171"/>
        </a:xfrm>
      </xdr:grpSpPr>
      <xdr:cxnSp macro="">
        <xdr:nvCxnSpPr>
          <xdr:cNvPr id="20" name="Connecteur droit 19">
            <a:extLst>
              <a:ext uri="{FF2B5EF4-FFF2-40B4-BE49-F238E27FC236}">
                <a16:creationId xmlns:a16="http://schemas.microsoft.com/office/drawing/2014/main" id="{00000000-0008-0000-0F00-000014000000}"/>
              </a:ext>
            </a:extLst>
          </xdr:cNvPr>
          <xdr:cNvCxnSpPr>
            <a:stCxn id="21" idx="3"/>
            <a:endCxn id="42" idx="1"/>
          </xdr:cNvCxnSpPr>
        </xdr:nvCxnSpPr>
        <xdr:spPr>
          <a:xfrm flipV="1">
            <a:off x="3310559" y="1945412"/>
            <a:ext cx="7233699" cy="3191"/>
          </a:xfrm>
          <a:prstGeom prst="line">
            <a:avLst/>
          </a:prstGeom>
          <a:ln w="38100">
            <a:solidFill>
              <a:srgbClr val="969696"/>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Rectangle à coins arrondis 20">
            <a:hlinkClick xmlns:r="http://schemas.openxmlformats.org/officeDocument/2006/relationships" r:id="rId6"/>
            <a:extLst>
              <a:ext uri="{FF2B5EF4-FFF2-40B4-BE49-F238E27FC236}">
                <a16:creationId xmlns:a16="http://schemas.microsoft.com/office/drawing/2014/main" id="{00000000-0008-0000-0F00-000015000000}"/>
              </a:ext>
            </a:extLst>
          </xdr:cNvPr>
          <xdr:cNvSpPr/>
        </xdr:nvSpPr>
        <xdr:spPr>
          <a:xfrm>
            <a:off x="2374558" y="1408604"/>
            <a:ext cx="936001" cy="1079997"/>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1 : présentation du dossier</a:t>
            </a:r>
          </a:p>
        </xdr:txBody>
      </xdr:sp>
      <xdr:sp macro="" textlink="">
        <xdr:nvSpPr>
          <xdr:cNvPr id="22" name="Rectangle à coins arrondis 21">
            <a:hlinkClick xmlns:r="http://schemas.openxmlformats.org/officeDocument/2006/relationships" r:id="rId7"/>
            <a:extLst>
              <a:ext uri="{FF2B5EF4-FFF2-40B4-BE49-F238E27FC236}">
                <a16:creationId xmlns:a16="http://schemas.microsoft.com/office/drawing/2014/main" id="{00000000-0008-0000-0F00-000016000000}"/>
              </a:ext>
            </a:extLst>
          </xdr:cNvPr>
          <xdr:cNvSpPr/>
        </xdr:nvSpPr>
        <xdr:spPr>
          <a:xfrm>
            <a:off x="3395690" y="1407302"/>
            <a:ext cx="936001" cy="1079997"/>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2 : identité </a:t>
            </a:r>
            <a:r>
              <a:rPr lang="fr-FR" sz="1100">
                <a:solidFill>
                  <a:srgbClr val="969696"/>
                </a:solidFill>
                <a:effectLst/>
                <a:latin typeface="+mn-lt"/>
                <a:ea typeface="+mn-ea"/>
                <a:cs typeface="+mn-cs"/>
              </a:rPr>
              <a:t>de l'établissement et </a:t>
            </a:r>
            <a:r>
              <a:rPr lang="fr-FR" sz="1100">
                <a:solidFill>
                  <a:srgbClr val="969696"/>
                </a:solidFill>
              </a:rPr>
              <a:t>des intervenants</a:t>
            </a:r>
          </a:p>
        </xdr:txBody>
      </xdr:sp>
      <xdr:sp macro="" textlink="">
        <xdr:nvSpPr>
          <xdr:cNvPr id="32" name="Rectangle à coins arrondis 31">
            <a:hlinkClick xmlns:r="http://schemas.openxmlformats.org/officeDocument/2006/relationships" r:id="rId8"/>
            <a:extLst>
              <a:ext uri="{FF2B5EF4-FFF2-40B4-BE49-F238E27FC236}">
                <a16:creationId xmlns:a16="http://schemas.microsoft.com/office/drawing/2014/main" id="{00000000-0008-0000-0F00-000020000000}"/>
              </a:ext>
            </a:extLst>
          </xdr:cNvPr>
          <xdr:cNvSpPr/>
        </xdr:nvSpPr>
        <xdr:spPr>
          <a:xfrm>
            <a:off x="4414613" y="1407954"/>
            <a:ext cx="936001" cy="1079997"/>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ctr"/>
            <a:r>
              <a:rPr lang="fr-FR" sz="1100">
                <a:solidFill>
                  <a:srgbClr val="969696"/>
                </a:solidFill>
              </a:rPr>
              <a:t>Fiche 3 : adaptation de l'offre aux besoins du territoire</a:t>
            </a:r>
            <a:r>
              <a:rPr lang="fr-FR" sz="800">
                <a:solidFill>
                  <a:srgbClr val="969696"/>
                </a:solidFill>
              </a:rPr>
              <a:t> </a:t>
            </a:r>
            <a:br>
              <a:rPr lang="fr-FR" sz="800">
                <a:solidFill>
                  <a:srgbClr val="969696"/>
                </a:solidFill>
              </a:rPr>
            </a:br>
            <a:r>
              <a:rPr lang="fr-FR" sz="800">
                <a:solidFill>
                  <a:srgbClr val="969696"/>
                </a:solidFill>
              </a:rPr>
              <a:t>(dont</a:t>
            </a:r>
            <a:r>
              <a:rPr lang="fr-FR" sz="800" baseline="0">
                <a:solidFill>
                  <a:srgbClr val="969696"/>
                </a:solidFill>
              </a:rPr>
              <a:t> UHR)</a:t>
            </a:r>
            <a:endParaRPr lang="fr-FR" sz="1050">
              <a:solidFill>
                <a:srgbClr val="969696"/>
              </a:solidFill>
            </a:endParaRPr>
          </a:p>
        </xdr:txBody>
      </xdr:sp>
      <xdr:sp macro="" textlink="">
        <xdr:nvSpPr>
          <xdr:cNvPr id="33" name="Rectangle à coins arrondis 32">
            <a:hlinkClick xmlns:r="http://schemas.openxmlformats.org/officeDocument/2006/relationships" r:id="rId9"/>
            <a:extLst>
              <a:ext uri="{FF2B5EF4-FFF2-40B4-BE49-F238E27FC236}">
                <a16:creationId xmlns:a16="http://schemas.microsoft.com/office/drawing/2014/main" id="{00000000-0008-0000-0F00-000021000000}"/>
              </a:ext>
            </a:extLst>
          </xdr:cNvPr>
          <xdr:cNvSpPr/>
        </xdr:nvSpPr>
        <xdr:spPr>
          <a:xfrm>
            <a:off x="5438549" y="1407952"/>
            <a:ext cx="936001" cy="1079997"/>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4 : informations techniques</a:t>
            </a:r>
            <a:r>
              <a:rPr lang="fr-FR" sz="1100" baseline="0">
                <a:solidFill>
                  <a:srgbClr val="969696"/>
                </a:solidFill>
              </a:rPr>
              <a:t> </a:t>
            </a:r>
            <a:r>
              <a:rPr lang="fr-FR" sz="1100">
                <a:solidFill>
                  <a:srgbClr val="969696"/>
                </a:solidFill>
              </a:rPr>
              <a:t>sur l'opération</a:t>
            </a:r>
          </a:p>
        </xdr:txBody>
      </xdr:sp>
      <xdr:sp macro="" textlink="">
        <xdr:nvSpPr>
          <xdr:cNvPr id="34" name="Rectangle à coins arrondis 33">
            <a:hlinkClick xmlns:r="http://schemas.openxmlformats.org/officeDocument/2006/relationships" r:id="rId5"/>
            <a:extLst>
              <a:ext uri="{FF2B5EF4-FFF2-40B4-BE49-F238E27FC236}">
                <a16:creationId xmlns:a16="http://schemas.microsoft.com/office/drawing/2014/main" id="{00000000-0008-0000-0F00-000022000000}"/>
              </a:ext>
            </a:extLst>
          </xdr:cNvPr>
          <xdr:cNvSpPr/>
        </xdr:nvSpPr>
        <xdr:spPr>
          <a:xfrm>
            <a:off x="6460382" y="1406653"/>
            <a:ext cx="936001" cy="1079997"/>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5 : état des lieux et projection du capacitaire et des surfaces</a:t>
            </a:r>
          </a:p>
        </xdr:txBody>
      </xdr:sp>
      <xdr:sp macro="" textlink="">
        <xdr:nvSpPr>
          <xdr:cNvPr id="39" name="Rectangle à coins arrondis 38">
            <a:hlinkClick xmlns:r="http://schemas.openxmlformats.org/officeDocument/2006/relationships" r:id="rId4"/>
            <a:extLst>
              <a:ext uri="{FF2B5EF4-FFF2-40B4-BE49-F238E27FC236}">
                <a16:creationId xmlns:a16="http://schemas.microsoft.com/office/drawing/2014/main" id="{00000000-0008-0000-0F00-000027000000}"/>
              </a:ext>
            </a:extLst>
          </xdr:cNvPr>
          <xdr:cNvSpPr/>
        </xdr:nvSpPr>
        <xdr:spPr>
          <a:xfrm>
            <a:off x="7477203" y="1407302"/>
            <a:ext cx="936001" cy="1079997"/>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fr-FR" sz="1100">
                <a:solidFill>
                  <a:srgbClr val="969696"/>
                </a:solidFill>
              </a:rPr>
              <a:t>Fiche 6 : coût de l'opération </a:t>
            </a:r>
            <a:r>
              <a:rPr lang="fr-FR" sz="800">
                <a:solidFill>
                  <a:srgbClr val="969696"/>
                </a:solidFill>
                <a:effectLst/>
                <a:latin typeface="+mn-lt"/>
                <a:ea typeface="+mn-ea"/>
                <a:cs typeface="+mn-cs"/>
              </a:rPr>
              <a:t>(dont </a:t>
            </a:r>
            <a:r>
              <a:rPr lang="fr-FR" sz="800" baseline="0">
                <a:solidFill>
                  <a:srgbClr val="969696"/>
                </a:solidFill>
                <a:effectLst/>
                <a:latin typeface="+mn-lt"/>
                <a:ea typeface="+mn-ea"/>
                <a:cs typeface="+mn-cs"/>
              </a:rPr>
              <a:t>périmètre non éligible</a:t>
            </a:r>
            <a:r>
              <a:rPr lang="fr-FR" sz="800">
                <a:solidFill>
                  <a:srgbClr val="969696"/>
                </a:solidFill>
                <a:effectLst/>
                <a:latin typeface="+mn-lt"/>
                <a:ea typeface="+mn-ea"/>
                <a:cs typeface="+mn-cs"/>
              </a:rPr>
              <a:t>)</a:t>
            </a:r>
            <a:endParaRPr lang="fr-FR" sz="1100">
              <a:solidFill>
                <a:srgbClr val="969696"/>
              </a:solidFill>
            </a:endParaRPr>
          </a:p>
        </xdr:txBody>
      </xdr:sp>
      <xdr:sp macro="" textlink="">
        <xdr:nvSpPr>
          <xdr:cNvPr id="40" name="Rectangle à coins arrondis 39">
            <a:hlinkClick xmlns:r="http://schemas.openxmlformats.org/officeDocument/2006/relationships" r:id="rId2"/>
            <a:extLst>
              <a:ext uri="{FF2B5EF4-FFF2-40B4-BE49-F238E27FC236}">
                <a16:creationId xmlns:a16="http://schemas.microsoft.com/office/drawing/2014/main" id="{00000000-0008-0000-0F00-000028000000}"/>
              </a:ext>
            </a:extLst>
          </xdr:cNvPr>
          <xdr:cNvSpPr/>
        </xdr:nvSpPr>
        <xdr:spPr>
          <a:xfrm>
            <a:off x="8496822" y="1407302"/>
            <a:ext cx="936001" cy="1079997"/>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7 : </a:t>
            </a:r>
            <a:br>
              <a:rPr lang="fr-FR" sz="1100">
                <a:solidFill>
                  <a:srgbClr val="969696"/>
                </a:solidFill>
              </a:rPr>
            </a:br>
            <a:r>
              <a:rPr lang="fr-FR" sz="1100">
                <a:solidFill>
                  <a:srgbClr val="969696"/>
                </a:solidFill>
              </a:rPr>
              <a:t>plan de financement de l'opération</a:t>
            </a:r>
          </a:p>
        </xdr:txBody>
      </xdr:sp>
      <xdr:sp macro="" textlink="">
        <xdr:nvSpPr>
          <xdr:cNvPr id="41" name="Rectangle à coins arrondis 40">
            <a:hlinkClick xmlns:r="http://schemas.openxmlformats.org/officeDocument/2006/relationships" r:id="rId1"/>
            <a:extLst>
              <a:ext uri="{FF2B5EF4-FFF2-40B4-BE49-F238E27FC236}">
                <a16:creationId xmlns:a16="http://schemas.microsoft.com/office/drawing/2014/main" id="{00000000-0008-0000-0F00-000029000000}"/>
              </a:ext>
            </a:extLst>
          </xdr:cNvPr>
          <xdr:cNvSpPr/>
        </xdr:nvSpPr>
        <xdr:spPr>
          <a:xfrm>
            <a:off x="9519793" y="1408666"/>
            <a:ext cx="936001" cy="1079997"/>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8 : attestation</a:t>
            </a:r>
            <a:r>
              <a:rPr lang="fr-FR" sz="1100" baseline="0">
                <a:solidFill>
                  <a:srgbClr val="969696"/>
                </a:solidFill>
              </a:rPr>
              <a:t> du demandeur</a:t>
            </a:r>
            <a:endParaRPr lang="fr-FR" sz="1100">
              <a:solidFill>
                <a:srgbClr val="969696"/>
              </a:solidFill>
            </a:endParaRPr>
          </a:p>
        </xdr:txBody>
      </xdr:sp>
      <xdr:sp macro="" textlink="">
        <xdr:nvSpPr>
          <xdr:cNvPr id="42" name="Rectangle à coins arrondis 41">
            <a:hlinkClick xmlns:r="http://schemas.openxmlformats.org/officeDocument/2006/relationships" r:id="rId10"/>
            <a:extLst>
              <a:ext uri="{FF2B5EF4-FFF2-40B4-BE49-F238E27FC236}">
                <a16:creationId xmlns:a16="http://schemas.microsoft.com/office/drawing/2014/main" id="{00000000-0008-0000-0F00-00002A000000}"/>
              </a:ext>
            </a:extLst>
          </xdr:cNvPr>
          <xdr:cNvSpPr/>
        </xdr:nvSpPr>
        <xdr:spPr>
          <a:xfrm>
            <a:off x="10544258" y="1405413"/>
            <a:ext cx="936001" cy="1079997"/>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chemeClr val="tx1"/>
                </a:solidFill>
              </a:rPr>
              <a:t>Fiche 9 : récapitulatif de la demande</a:t>
            </a:r>
          </a:p>
        </xdr:txBody>
      </xdr:sp>
      <xdr:sp macro="" textlink="">
        <xdr:nvSpPr>
          <xdr:cNvPr id="43" name="Rectangle à coins arrondis 42">
            <a:hlinkClick xmlns:r="http://schemas.openxmlformats.org/officeDocument/2006/relationships" r:id="rId11"/>
            <a:extLst>
              <a:ext uri="{FF2B5EF4-FFF2-40B4-BE49-F238E27FC236}">
                <a16:creationId xmlns:a16="http://schemas.microsoft.com/office/drawing/2014/main" id="{00000000-0008-0000-0F00-00002B000000}"/>
              </a:ext>
            </a:extLst>
          </xdr:cNvPr>
          <xdr:cNvSpPr/>
        </xdr:nvSpPr>
        <xdr:spPr>
          <a:xfrm>
            <a:off x="91188" y="1681561"/>
            <a:ext cx="1584000" cy="431999"/>
          </a:xfrm>
          <a:prstGeom prst="roundRect">
            <a:avLst/>
          </a:prstGeom>
          <a:solidFill>
            <a:srgbClr val="00FF00"/>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de bonification du taux d'aide</a:t>
            </a:r>
            <a:endParaRPr lang="fr-FR" sz="1000" i="1">
              <a:solidFill>
                <a:sysClr val="windowText" lastClr="000000"/>
              </a:solidFill>
            </a:endParaRPr>
          </a:p>
        </xdr:txBody>
      </xdr:sp>
      <xdr:sp macro="" textlink="">
        <xdr:nvSpPr>
          <xdr:cNvPr id="44" name="Rectangle à coins arrondis 43">
            <a:hlinkClick xmlns:r="http://schemas.openxmlformats.org/officeDocument/2006/relationships" r:id="rId12"/>
            <a:extLst>
              <a:ext uri="{FF2B5EF4-FFF2-40B4-BE49-F238E27FC236}">
                <a16:creationId xmlns:a16="http://schemas.microsoft.com/office/drawing/2014/main" id="{00000000-0008-0000-0F00-00002C000000}"/>
              </a:ext>
            </a:extLst>
          </xdr:cNvPr>
          <xdr:cNvSpPr/>
        </xdr:nvSpPr>
        <xdr:spPr>
          <a:xfrm>
            <a:off x="93250" y="2147263"/>
            <a:ext cx="1584000" cy="431999"/>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a:t>
            </a:r>
            <a:r>
              <a:rPr lang="fr-FR" sz="1000" i="1" baseline="0">
                <a:solidFill>
                  <a:sysClr val="windowText" lastClr="000000"/>
                </a:solidFill>
              </a:rPr>
              <a:t> ici la l</a:t>
            </a:r>
            <a:r>
              <a:rPr lang="fr-FR" sz="1000" i="1">
                <a:solidFill>
                  <a:sysClr val="windowText" lastClr="000000"/>
                </a:solidFill>
              </a:rPr>
              <a:t>iste complète</a:t>
            </a:r>
            <a:r>
              <a:rPr lang="fr-FR" sz="1000" i="1" baseline="0">
                <a:solidFill>
                  <a:sysClr val="windowText" lastClr="000000"/>
                </a:solidFill>
              </a:rPr>
              <a:t> </a:t>
            </a:r>
            <a:r>
              <a:rPr lang="fr-FR" sz="1000" i="1">
                <a:solidFill>
                  <a:sysClr val="windowText" lastClr="000000"/>
                </a:solidFill>
              </a:rPr>
              <a:t>des pièces à joindre</a:t>
            </a:r>
          </a:p>
        </xdr:txBody>
      </xdr:sp>
      <xdr:sp macro="" textlink="">
        <xdr:nvSpPr>
          <xdr:cNvPr id="45" name="Rectangle à coins arrondis 44">
            <a:hlinkClick xmlns:r="http://schemas.openxmlformats.org/officeDocument/2006/relationships" r:id="rId13"/>
            <a:extLst>
              <a:ext uri="{FF2B5EF4-FFF2-40B4-BE49-F238E27FC236}">
                <a16:creationId xmlns:a16="http://schemas.microsoft.com/office/drawing/2014/main" id="{00000000-0008-0000-0F00-00002D000000}"/>
              </a:ext>
            </a:extLst>
          </xdr:cNvPr>
          <xdr:cNvSpPr/>
        </xdr:nvSpPr>
        <xdr:spPr>
          <a:xfrm>
            <a:off x="88314" y="1211550"/>
            <a:ext cx="1584000" cy="431999"/>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d'éligibilité</a:t>
            </a:r>
            <a:endParaRPr lang="fr-FR" sz="1000" i="1">
              <a:solidFill>
                <a:sysClr val="windowText" lastClr="000000"/>
              </a:solidFill>
            </a:endParaRPr>
          </a:p>
        </xdr:txBody>
      </xdr:sp>
      <xdr:sp macro="" textlink="">
        <xdr:nvSpPr>
          <xdr:cNvPr id="47" name="Rectangle à coins arrondis 46">
            <a:hlinkClick xmlns:r="http://schemas.openxmlformats.org/officeDocument/2006/relationships" r:id="rId1"/>
            <a:extLst>
              <a:ext uri="{FF2B5EF4-FFF2-40B4-BE49-F238E27FC236}">
                <a16:creationId xmlns:a16="http://schemas.microsoft.com/office/drawing/2014/main" id="{00000000-0008-0000-0F00-00002F000000}"/>
              </a:ext>
            </a:extLst>
          </xdr:cNvPr>
          <xdr:cNvSpPr/>
        </xdr:nvSpPr>
        <xdr:spPr>
          <a:xfrm>
            <a:off x="2374606" y="1074972"/>
            <a:ext cx="1445603" cy="251999"/>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fr-FR" sz="1100">
                <a:solidFill>
                  <a:sysClr val="windowText" lastClr="000000"/>
                </a:solidFill>
                <a:sym typeface="Wingdings"/>
              </a:rPr>
              <a:t></a:t>
            </a:r>
            <a:r>
              <a:rPr lang="fr-FR" sz="1100">
                <a:solidFill>
                  <a:sysClr val="windowText" lastClr="000000"/>
                </a:solidFill>
              </a:rPr>
              <a:t>    Page précédente</a:t>
            </a:r>
          </a:p>
        </xdr:txBody>
      </xdr:sp>
      <xdr:sp macro="" textlink="">
        <xdr:nvSpPr>
          <xdr:cNvPr id="48" name="Rectangle à coins arrondis 47">
            <a:hlinkClick xmlns:r="http://schemas.openxmlformats.org/officeDocument/2006/relationships" r:id="rId14"/>
            <a:extLst>
              <a:ext uri="{FF2B5EF4-FFF2-40B4-BE49-F238E27FC236}">
                <a16:creationId xmlns:a16="http://schemas.microsoft.com/office/drawing/2014/main" id="{00000000-0008-0000-0F00-000030000000}"/>
              </a:ext>
            </a:extLst>
          </xdr:cNvPr>
          <xdr:cNvSpPr/>
        </xdr:nvSpPr>
        <xdr:spPr>
          <a:xfrm>
            <a:off x="99528" y="930091"/>
            <a:ext cx="1584000" cy="25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Retourner à la page d'accueil</a:t>
            </a:r>
          </a:p>
        </xdr:txBody>
      </xdr:sp>
    </xdr:grpSp>
    <xdr:clientData/>
  </xdr:twoCellAnchor>
  <xdr:twoCellAnchor editAs="oneCell">
    <xdr:from>
      <xdr:col>9</xdr:col>
      <xdr:colOff>514350</xdr:colOff>
      <xdr:row>0</xdr:row>
      <xdr:rowOff>19050</xdr:rowOff>
    </xdr:from>
    <xdr:to>
      <xdr:col>11</xdr:col>
      <xdr:colOff>142875</xdr:colOff>
      <xdr:row>1</xdr:row>
      <xdr:rowOff>224435</xdr:rowOff>
    </xdr:to>
    <xdr:pic>
      <xdr:nvPicPr>
        <xdr:cNvPr id="2" name="Image 1">
          <a:extLst>
            <a:ext uri="{FF2B5EF4-FFF2-40B4-BE49-F238E27FC236}">
              <a16:creationId xmlns:a16="http://schemas.microsoft.com/office/drawing/2014/main" id="{0430AC40-BA8D-48B8-B2A9-61F44325B5FE}"/>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382250" y="19050"/>
          <a:ext cx="2057400" cy="50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1657926</xdr:colOff>
      <xdr:row>3</xdr:row>
      <xdr:rowOff>855026</xdr:rowOff>
    </xdr:from>
    <xdr:to>
      <xdr:col>9</xdr:col>
      <xdr:colOff>1840586</xdr:colOff>
      <xdr:row>3</xdr:row>
      <xdr:rowOff>858458</xdr:rowOff>
    </xdr:to>
    <xdr:cxnSp macro="">
      <xdr:nvCxnSpPr>
        <xdr:cNvPr id="29" name="Connecteur droit 28">
          <a:extLst>
            <a:ext uri="{FF2B5EF4-FFF2-40B4-BE49-F238E27FC236}">
              <a16:creationId xmlns:a16="http://schemas.microsoft.com/office/drawing/2014/main" id="{00000000-0008-0000-0200-00001D000000}"/>
            </a:ext>
          </a:extLst>
        </xdr:cNvPr>
        <xdr:cNvCxnSpPr>
          <a:stCxn id="13" idx="3"/>
          <a:endCxn id="30" idx="1"/>
        </xdr:cNvCxnSpPr>
      </xdr:nvCxnSpPr>
      <xdr:spPr>
        <a:xfrm flipV="1">
          <a:off x="3982026" y="1502726"/>
          <a:ext cx="7040660" cy="3432"/>
        </a:xfrm>
        <a:prstGeom prst="line">
          <a:avLst/>
        </a:prstGeom>
        <a:ln w="38100">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3</xdr:row>
      <xdr:rowOff>0</xdr:rowOff>
    </xdr:from>
    <xdr:to>
      <xdr:col>9</xdr:col>
      <xdr:colOff>2754346</xdr:colOff>
      <xdr:row>3</xdr:row>
      <xdr:rowOff>1679798</xdr:rowOff>
    </xdr:to>
    <xdr:grpSp>
      <xdr:nvGrpSpPr>
        <xdr:cNvPr id="2" name="Groupe 1">
          <a:extLst>
            <a:ext uri="{FF2B5EF4-FFF2-40B4-BE49-F238E27FC236}">
              <a16:creationId xmlns:a16="http://schemas.microsoft.com/office/drawing/2014/main" id="{00000000-0008-0000-0200-000002000000}"/>
            </a:ext>
          </a:extLst>
        </xdr:cNvPr>
        <xdr:cNvGrpSpPr/>
      </xdr:nvGrpSpPr>
      <xdr:grpSpPr>
        <a:xfrm>
          <a:off x="466725" y="647700"/>
          <a:ext cx="11526871" cy="1679798"/>
          <a:chOff x="180975" y="647700"/>
          <a:chExt cx="11688796" cy="1679798"/>
        </a:xfrm>
      </xdr:grpSpPr>
      <xdr:sp macro="" textlink="">
        <xdr:nvSpPr>
          <xdr:cNvPr id="13" name="Rectangle à coins arrondis 12">
            <a:hlinkClick xmlns:r="http://schemas.openxmlformats.org/officeDocument/2006/relationships" r:id="rId1"/>
            <a:extLst>
              <a:ext uri="{FF2B5EF4-FFF2-40B4-BE49-F238E27FC236}">
                <a16:creationId xmlns:a16="http://schemas.microsoft.com/office/drawing/2014/main" id="{00000000-0008-0000-0200-00000D000000}"/>
              </a:ext>
            </a:extLst>
          </xdr:cNvPr>
          <xdr:cNvSpPr/>
        </xdr:nvSpPr>
        <xdr:spPr>
          <a:xfrm>
            <a:off x="3001591" y="966158"/>
            <a:ext cx="913760"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1 : présentation du dossier</a:t>
            </a:r>
          </a:p>
        </xdr:txBody>
      </xdr:sp>
      <xdr:sp macro="" textlink="">
        <xdr:nvSpPr>
          <xdr:cNvPr id="15" name="Rectangle à coins arrondis 14">
            <a:hlinkClick xmlns:r="http://schemas.openxmlformats.org/officeDocument/2006/relationships" r:id="rId2"/>
            <a:extLst>
              <a:ext uri="{FF2B5EF4-FFF2-40B4-BE49-F238E27FC236}">
                <a16:creationId xmlns:a16="http://schemas.microsoft.com/office/drawing/2014/main" id="{00000000-0008-0000-0200-00000F000000}"/>
              </a:ext>
            </a:extLst>
          </xdr:cNvPr>
          <xdr:cNvSpPr/>
        </xdr:nvSpPr>
        <xdr:spPr>
          <a:xfrm>
            <a:off x="3998462" y="964758"/>
            <a:ext cx="908468"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2 : identité de l'établissement et des intervenants</a:t>
            </a:r>
          </a:p>
        </xdr:txBody>
      </xdr:sp>
      <xdr:sp macro="" textlink="">
        <xdr:nvSpPr>
          <xdr:cNvPr id="16" name="Rectangle à coins arrondis 15">
            <a:hlinkClick xmlns:r="http://schemas.openxmlformats.org/officeDocument/2006/relationships" r:id="rId3"/>
            <a:extLst>
              <a:ext uri="{FF2B5EF4-FFF2-40B4-BE49-F238E27FC236}">
                <a16:creationId xmlns:a16="http://schemas.microsoft.com/office/drawing/2014/main" id="{00000000-0008-0000-0200-000010000000}"/>
              </a:ext>
            </a:extLst>
          </xdr:cNvPr>
          <xdr:cNvSpPr/>
        </xdr:nvSpPr>
        <xdr:spPr>
          <a:xfrm>
            <a:off x="4987882" y="965458"/>
            <a:ext cx="908469"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ctr"/>
            <a:r>
              <a:rPr lang="fr-FR" sz="1100">
                <a:solidFill>
                  <a:srgbClr val="969696"/>
                </a:solidFill>
              </a:rPr>
              <a:t>Fiche 3 : adaptation de l'offre aux besoins du territoire</a:t>
            </a:r>
            <a:r>
              <a:rPr lang="fr-FR" sz="800" baseline="0">
                <a:solidFill>
                  <a:srgbClr val="969696"/>
                </a:solidFill>
              </a:rPr>
              <a:t> </a:t>
            </a:r>
            <a:br>
              <a:rPr lang="fr-FR" sz="800" baseline="0">
                <a:solidFill>
                  <a:srgbClr val="969696"/>
                </a:solidFill>
              </a:rPr>
            </a:br>
            <a:r>
              <a:rPr lang="fr-FR" sz="800">
                <a:solidFill>
                  <a:srgbClr val="969696"/>
                </a:solidFill>
              </a:rPr>
              <a:t>(dont </a:t>
            </a:r>
            <a:r>
              <a:rPr lang="fr-FR" sz="800" baseline="0">
                <a:solidFill>
                  <a:srgbClr val="969696"/>
                </a:solidFill>
              </a:rPr>
              <a:t> UHR)</a:t>
            </a:r>
            <a:endParaRPr lang="fr-FR" sz="1050">
              <a:solidFill>
                <a:srgbClr val="969696"/>
              </a:solidFill>
            </a:endParaRPr>
          </a:p>
        </xdr:txBody>
      </xdr:sp>
      <xdr:sp macro="" textlink="">
        <xdr:nvSpPr>
          <xdr:cNvPr id="17" name="Rectangle à coins arrondis 16">
            <a:hlinkClick xmlns:r="http://schemas.openxmlformats.org/officeDocument/2006/relationships" r:id="rId4"/>
            <a:extLst>
              <a:ext uri="{FF2B5EF4-FFF2-40B4-BE49-F238E27FC236}">
                <a16:creationId xmlns:a16="http://schemas.microsoft.com/office/drawing/2014/main" id="{00000000-0008-0000-0200-000011000000}"/>
              </a:ext>
            </a:extLst>
          </xdr:cNvPr>
          <xdr:cNvSpPr/>
        </xdr:nvSpPr>
        <xdr:spPr>
          <a:xfrm>
            <a:off x="5982197" y="965458"/>
            <a:ext cx="913760"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4 : informations techniques sur l'opération</a:t>
            </a:r>
          </a:p>
        </xdr:txBody>
      </xdr:sp>
      <xdr:sp macro="" textlink="">
        <xdr:nvSpPr>
          <xdr:cNvPr id="18" name="Rectangle à coins arrondis 17">
            <a:hlinkClick xmlns:r="http://schemas.openxmlformats.org/officeDocument/2006/relationships" r:id="rId5"/>
            <a:extLst>
              <a:ext uri="{FF2B5EF4-FFF2-40B4-BE49-F238E27FC236}">
                <a16:creationId xmlns:a16="http://schemas.microsoft.com/office/drawing/2014/main" id="{00000000-0008-0000-0200-000012000000}"/>
              </a:ext>
            </a:extLst>
          </xdr:cNvPr>
          <xdr:cNvSpPr/>
        </xdr:nvSpPr>
        <xdr:spPr>
          <a:xfrm>
            <a:off x="6979753" y="964058"/>
            <a:ext cx="908468"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effectLst/>
                <a:latin typeface="+mn-lt"/>
                <a:ea typeface="+mn-ea"/>
                <a:cs typeface="+mn-cs"/>
              </a:rPr>
              <a:t>Fiche 5 : état des lieux et projection du capacitaire et des surfaces</a:t>
            </a:r>
            <a:endParaRPr lang="fr-FR">
              <a:solidFill>
                <a:srgbClr val="969696"/>
              </a:solidFill>
              <a:effectLst/>
            </a:endParaRPr>
          </a:p>
        </xdr:txBody>
      </xdr:sp>
      <xdr:sp macro="" textlink="">
        <xdr:nvSpPr>
          <xdr:cNvPr id="23" name="Rectangle à coins arrondis 22">
            <a:hlinkClick xmlns:r="http://schemas.openxmlformats.org/officeDocument/2006/relationships" r:id="rId6"/>
            <a:extLst>
              <a:ext uri="{FF2B5EF4-FFF2-40B4-BE49-F238E27FC236}">
                <a16:creationId xmlns:a16="http://schemas.microsoft.com/office/drawing/2014/main" id="{00000000-0008-0000-0200-000017000000}"/>
              </a:ext>
            </a:extLst>
          </xdr:cNvPr>
          <xdr:cNvSpPr/>
        </xdr:nvSpPr>
        <xdr:spPr>
          <a:xfrm>
            <a:off x="7967122" y="964758"/>
            <a:ext cx="913760"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6 : coût de l'opération</a:t>
            </a:r>
            <a:r>
              <a:rPr lang="fr-FR" sz="900">
                <a:solidFill>
                  <a:srgbClr val="969696"/>
                </a:solidFill>
              </a:rPr>
              <a:t> </a:t>
            </a:r>
            <a:r>
              <a:rPr lang="fr-FR" sz="800">
                <a:solidFill>
                  <a:srgbClr val="969696"/>
                </a:solidFill>
              </a:rPr>
              <a:t>(dont périmètre non éligible)</a:t>
            </a:r>
            <a:endParaRPr lang="fr-FR" sz="1050">
              <a:solidFill>
                <a:srgbClr val="969696"/>
              </a:solidFill>
            </a:endParaRPr>
          </a:p>
        </xdr:txBody>
      </xdr:sp>
      <xdr:sp macro="" textlink="">
        <xdr:nvSpPr>
          <xdr:cNvPr id="24" name="Rectangle à coins arrondis 23">
            <a:hlinkClick xmlns:r="http://schemas.openxmlformats.org/officeDocument/2006/relationships" r:id="rId7"/>
            <a:extLst>
              <a:ext uri="{FF2B5EF4-FFF2-40B4-BE49-F238E27FC236}">
                <a16:creationId xmlns:a16="http://schemas.microsoft.com/office/drawing/2014/main" id="{00000000-0008-0000-0200-000018000000}"/>
              </a:ext>
            </a:extLst>
          </xdr:cNvPr>
          <xdr:cNvSpPr/>
        </xdr:nvSpPr>
        <xdr:spPr>
          <a:xfrm>
            <a:off x="8962515" y="964758"/>
            <a:ext cx="908468"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7 : </a:t>
            </a:r>
            <a:br>
              <a:rPr lang="fr-FR" sz="1100">
                <a:solidFill>
                  <a:srgbClr val="969696"/>
                </a:solidFill>
              </a:rPr>
            </a:br>
            <a:r>
              <a:rPr lang="fr-FR" sz="1100">
                <a:solidFill>
                  <a:srgbClr val="969696"/>
                </a:solidFill>
              </a:rPr>
              <a:t>plan de financement de l'opération</a:t>
            </a:r>
          </a:p>
        </xdr:txBody>
      </xdr:sp>
      <xdr:sp macro="" textlink="">
        <xdr:nvSpPr>
          <xdr:cNvPr id="25" name="Rectangle à coins arrondis 24">
            <a:hlinkClick xmlns:r="http://schemas.openxmlformats.org/officeDocument/2006/relationships" r:id="rId8"/>
            <a:extLst>
              <a:ext uri="{FF2B5EF4-FFF2-40B4-BE49-F238E27FC236}">
                <a16:creationId xmlns:a16="http://schemas.microsoft.com/office/drawing/2014/main" id="{00000000-0008-0000-0200-000019000000}"/>
              </a:ext>
            </a:extLst>
          </xdr:cNvPr>
          <xdr:cNvSpPr/>
        </xdr:nvSpPr>
        <xdr:spPr>
          <a:xfrm>
            <a:off x="9955886" y="966227"/>
            <a:ext cx="913760"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8 : attestation</a:t>
            </a:r>
            <a:r>
              <a:rPr lang="fr-FR" sz="1100" baseline="0">
                <a:solidFill>
                  <a:srgbClr val="969696"/>
                </a:solidFill>
              </a:rPr>
              <a:t> du demandeur</a:t>
            </a:r>
            <a:endParaRPr lang="fr-FR" sz="1100">
              <a:solidFill>
                <a:srgbClr val="969696"/>
              </a:solidFill>
            </a:endParaRPr>
          </a:p>
        </xdr:txBody>
      </xdr:sp>
      <xdr:sp macro="" textlink="">
        <xdr:nvSpPr>
          <xdr:cNvPr id="30" name="Rectangle à coins arrondis 29">
            <a:hlinkClick xmlns:r="http://schemas.openxmlformats.org/officeDocument/2006/relationships" r:id="rId9"/>
            <a:extLst>
              <a:ext uri="{FF2B5EF4-FFF2-40B4-BE49-F238E27FC236}">
                <a16:creationId xmlns:a16="http://schemas.microsoft.com/office/drawing/2014/main" id="{00000000-0008-0000-0200-00001E000000}"/>
              </a:ext>
            </a:extLst>
          </xdr:cNvPr>
          <xdr:cNvSpPr/>
        </xdr:nvSpPr>
        <xdr:spPr>
          <a:xfrm>
            <a:off x="10956011" y="962726"/>
            <a:ext cx="913760"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9 : récapitulatif de la demande</a:t>
            </a:r>
          </a:p>
        </xdr:txBody>
      </xdr:sp>
      <xdr:sp macro="" textlink="">
        <xdr:nvSpPr>
          <xdr:cNvPr id="31" name="Rectangle à coins arrondis 30">
            <a:hlinkClick xmlns:r="http://schemas.openxmlformats.org/officeDocument/2006/relationships" r:id="rId10"/>
            <a:extLst>
              <a:ext uri="{FF2B5EF4-FFF2-40B4-BE49-F238E27FC236}">
                <a16:creationId xmlns:a16="http://schemas.microsoft.com/office/drawing/2014/main" id="{00000000-0008-0000-0200-00001F000000}"/>
              </a:ext>
            </a:extLst>
          </xdr:cNvPr>
          <xdr:cNvSpPr/>
        </xdr:nvSpPr>
        <xdr:spPr>
          <a:xfrm>
            <a:off x="183782" y="1427374"/>
            <a:ext cx="1585059" cy="432000"/>
          </a:xfrm>
          <a:prstGeom prst="roundRect">
            <a:avLst/>
          </a:prstGeom>
          <a:solidFill>
            <a:srgbClr val="00FF00"/>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rgbClr val="969696"/>
                </a:solidFill>
              </a:rPr>
              <a:t>Consulter ici les</a:t>
            </a:r>
            <a:r>
              <a:rPr lang="fr-FR" sz="1000" i="1" baseline="0">
                <a:solidFill>
                  <a:srgbClr val="969696"/>
                </a:solidFill>
              </a:rPr>
              <a:t> critères de bonification du taux d'aide</a:t>
            </a:r>
            <a:endParaRPr lang="fr-FR" sz="1000" i="1">
              <a:solidFill>
                <a:srgbClr val="969696"/>
              </a:solidFill>
            </a:endParaRPr>
          </a:p>
        </xdr:txBody>
      </xdr:sp>
      <xdr:sp macro="" textlink="">
        <xdr:nvSpPr>
          <xdr:cNvPr id="32" name="Rectangle à coins arrondis 31">
            <a:hlinkClick xmlns:r="http://schemas.openxmlformats.org/officeDocument/2006/relationships" r:id="rId11"/>
            <a:extLst>
              <a:ext uri="{FF2B5EF4-FFF2-40B4-BE49-F238E27FC236}">
                <a16:creationId xmlns:a16="http://schemas.microsoft.com/office/drawing/2014/main" id="{00000000-0008-0000-0200-000020000000}"/>
              </a:ext>
            </a:extLst>
          </xdr:cNvPr>
          <xdr:cNvSpPr/>
        </xdr:nvSpPr>
        <xdr:spPr>
          <a:xfrm>
            <a:off x="185794" y="1895498"/>
            <a:ext cx="1585059" cy="43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rgbClr val="969696"/>
                </a:solidFill>
              </a:rPr>
              <a:t>Consulter</a:t>
            </a:r>
            <a:r>
              <a:rPr lang="fr-FR" sz="1000" i="1" baseline="0">
                <a:solidFill>
                  <a:srgbClr val="969696"/>
                </a:solidFill>
              </a:rPr>
              <a:t> ici la l</a:t>
            </a:r>
            <a:r>
              <a:rPr lang="fr-FR" sz="1000" i="1">
                <a:solidFill>
                  <a:srgbClr val="969696"/>
                </a:solidFill>
              </a:rPr>
              <a:t>iste complète</a:t>
            </a:r>
            <a:r>
              <a:rPr lang="fr-FR" sz="1000" i="1" baseline="0">
                <a:solidFill>
                  <a:srgbClr val="969696"/>
                </a:solidFill>
              </a:rPr>
              <a:t> </a:t>
            </a:r>
            <a:r>
              <a:rPr lang="fr-FR" sz="1000" i="1">
                <a:solidFill>
                  <a:srgbClr val="969696"/>
                </a:solidFill>
              </a:rPr>
              <a:t>des pièces à joindre</a:t>
            </a:r>
          </a:p>
        </xdr:txBody>
      </xdr:sp>
      <xdr:sp macro="" textlink="">
        <xdr:nvSpPr>
          <xdr:cNvPr id="33" name="Rectangle à coins arrondis 32">
            <a:hlinkClick xmlns:r="http://schemas.openxmlformats.org/officeDocument/2006/relationships" r:id="rId12"/>
            <a:extLst>
              <a:ext uri="{FF2B5EF4-FFF2-40B4-BE49-F238E27FC236}">
                <a16:creationId xmlns:a16="http://schemas.microsoft.com/office/drawing/2014/main" id="{00000000-0008-0000-0200-000021000000}"/>
              </a:ext>
            </a:extLst>
          </xdr:cNvPr>
          <xdr:cNvSpPr/>
        </xdr:nvSpPr>
        <xdr:spPr>
          <a:xfrm>
            <a:off x="180975" y="944031"/>
            <a:ext cx="1585059" cy="432000"/>
          </a:xfrm>
          <a:prstGeom prst="roundRect">
            <a:avLst/>
          </a:prstGeom>
          <a:solidFill>
            <a:srgbClr val="99CC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Ici la page</a:t>
            </a:r>
            <a:r>
              <a:rPr lang="fr-FR" sz="1000" i="1" baseline="0">
                <a:solidFill>
                  <a:sysClr val="windowText" lastClr="000000"/>
                </a:solidFill>
              </a:rPr>
              <a:t> sur </a:t>
            </a:r>
            <a:r>
              <a:rPr lang="fr-FR" sz="1000" i="1">
                <a:solidFill>
                  <a:sysClr val="windowText" lastClr="000000"/>
                </a:solidFill>
              </a:rPr>
              <a:t>les</a:t>
            </a:r>
            <a:r>
              <a:rPr lang="fr-FR" sz="1000" i="1" baseline="0">
                <a:solidFill>
                  <a:sysClr val="windowText" lastClr="000000"/>
                </a:solidFill>
              </a:rPr>
              <a:t> critères d'éligibilité</a:t>
            </a:r>
            <a:endParaRPr lang="fr-FR" sz="1000" i="1">
              <a:solidFill>
                <a:sysClr val="windowText" lastClr="000000"/>
              </a:solidFill>
            </a:endParaRPr>
          </a:p>
        </xdr:txBody>
      </xdr:sp>
      <xdr:sp macro="" textlink="">
        <xdr:nvSpPr>
          <xdr:cNvPr id="34" name="Rectangle à coins arrondis 33">
            <a:hlinkClick xmlns:r="http://schemas.openxmlformats.org/officeDocument/2006/relationships" r:id="rId13"/>
            <a:extLst>
              <a:ext uri="{FF2B5EF4-FFF2-40B4-BE49-F238E27FC236}">
                <a16:creationId xmlns:a16="http://schemas.microsoft.com/office/drawing/2014/main" id="{00000000-0008-0000-0200-000022000000}"/>
              </a:ext>
            </a:extLst>
          </xdr:cNvPr>
          <xdr:cNvSpPr/>
        </xdr:nvSpPr>
        <xdr:spPr>
          <a:xfrm>
            <a:off x="180975" y="647700"/>
            <a:ext cx="1585059" cy="25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rgbClr val="969696"/>
                </a:solidFill>
              </a:rPr>
              <a:t>Retourner à la page d'accueil</a:t>
            </a:r>
          </a:p>
        </xdr:txBody>
      </xdr:sp>
    </xdr:grpSp>
    <xdr:clientData/>
  </xdr:twoCellAnchor>
  <xdr:twoCellAnchor editAs="oneCell">
    <xdr:from>
      <xdr:col>9</xdr:col>
      <xdr:colOff>1485900</xdr:colOff>
      <xdr:row>0</xdr:row>
      <xdr:rowOff>28575</xdr:rowOff>
    </xdr:from>
    <xdr:to>
      <xdr:col>10</xdr:col>
      <xdr:colOff>161925</xdr:colOff>
      <xdr:row>1</xdr:row>
      <xdr:rowOff>233960</xdr:rowOff>
    </xdr:to>
    <xdr:pic>
      <xdr:nvPicPr>
        <xdr:cNvPr id="3" name="Image 2">
          <a:extLst>
            <a:ext uri="{FF2B5EF4-FFF2-40B4-BE49-F238E27FC236}">
              <a16:creationId xmlns:a16="http://schemas.microsoft.com/office/drawing/2014/main" id="{28136EAC-6CC9-464C-8C28-ADE50F076305}"/>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725150" y="28575"/>
          <a:ext cx="2057400" cy="50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1972251</xdr:colOff>
      <xdr:row>3</xdr:row>
      <xdr:rowOff>855026</xdr:rowOff>
    </xdr:from>
    <xdr:to>
      <xdr:col>3</xdr:col>
      <xdr:colOff>9012911</xdr:colOff>
      <xdr:row>3</xdr:row>
      <xdr:rowOff>858458</xdr:rowOff>
    </xdr:to>
    <xdr:cxnSp macro="">
      <xdr:nvCxnSpPr>
        <xdr:cNvPr id="32" name="Connecteur droit 31">
          <a:extLst>
            <a:ext uri="{FF2B5EF4-FFF2-40B4-BE49-F238E27FC236}">
              <a16:creationId xmlns:a16="http://schemas.microsoft.com/office/drawing/2014/main" id="{00000000-0008-0000-0300-000020000000}"/>
            </a:ext>
          </a:extLst>
        </xdr:cNvPr>
        <xdr:cNvCxnSpPr>
          <a:stCxn id="12" idx="3"/>
          <a:endCxn id="26" idx="1"/>
        </xdr:cNvCxnSpPr>
      </xdr:nvCxnSpPr>
      <xdr:spPr>
        <a:xfrm flipV="1">
          <a:off x="3915351" y="1502726"/>
          <a:ext cx="7040660" cy="3432"/>
        </a:xfrm>
        <a:prstGeom prst="line">
          <a:avLst/>
        </a:prstGeom>
        <a:ln w="38100">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xdr:row>
      <xdr:rowOff>0</xdr:rowOff>
    </xdr:from>
    <xdr:to>
      <xdr:col>3</xdr:col>
      <xdr:colOff>9926671</xdr:colOff>
      <xdr:row>3</xdr:row>
      <xdr:rowOff>1679798</xdr:rowOff>
    </xdr:to>
    <xdr:grpSp>
      <xdr:nvGrpSpPr>
        <xdr:cNvPr id="11" name="Groupe 10">
          <a:extLst>
            <a:ext uri="{FF2B5EF4-FFF2-40B4-BE49-F238E27FC236}">
              <a16:creationId xmlns:a16="http://schemas.microsoft.com/office/drawing/2014/main" id="{00000000-0008-0000-0300-00000B000000}"/>
            </a:ext>
          </a:extLst>
        </xdr:cNvPr>
        <xdr:cNvGrpSpPr/>
      </xdr:nvGrpSpPr>
      <xdr:grpSpPr>
        <a:xfrm>
          <a:off x="180975" y="647700"/>
          <a:ext cx="11688796" cy="1679798"/>
          <a:chOff x="180975" y="647700"/>
          <a:chExt cx="11688796" cy="1679798"/>
        </a:xfrm>
      </xdr:grpSpPr>
      <xdr:sp macro="" textlink="">
        <xdr:nvSpPr>
          <xdr:cNvPr id="12" name="Rectangle à coins arrondis 11">
            <a:hlinkClick xmlns:r="http://schemas.openxmlformats.org/officeDocument/2006/relationships" r:id="rId1"/>
            <a:extLst>
              <a:ext uri="{FF2B5EF4-FFF2-40B4-BE49-F238E27FC236}">
                <a16:creationId xmlns:a16="http://schemas.microsoft.com/office/drawing/2014/main" id="{00000000-0008-0000-0300-00000C000000}"/>
              </a:ext>
            </a:extLst>
          </xdr:cNvPr>
          <xdr:cNvSpPr/>
        </xdr:nvSpPr>
        <xdr:spPr>
          <a:xfrm>
            <a:off x="3001591" y="966158"/>
            <a:ext cx="913760"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1 : présentation du dossier</a:t>
            </a:r>
          </a:p>
        </xdr:txBody>
      </xdr:sp>
      <xdr:sp macro="" textlink="">
        <xdr:nvSpPr>
          <xdr:cNvPr id="13" name="Rectangle à coins arrondis 12">
            <a:hlinkClick xmlns:r="http://schemas.openxmlformats.org/officeDocument/2006/relationships" r:id="rId2"/>
            <a:extLst>
              <a:ext uri="{FF2B5EF4-FFF2-40B4-BE49-F238E27FC236}">
                <a16:creationId xmlns:a16="http://schemas.microsoft.com/office/drawing/2014/main" id="{00000000-0008-0000-0300-00000D000000}"/>
              </a:ext>
            </a:extLst>
          </xdr:cNvPr>
          <xdr:cNvSpPr/>
        </xdr:nvSpPr>
        <xdr:spPr>
          <a:xfrm>
            <a:off x="3998462" y="964758"/>
            <a:ext cx="908468"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2 : identité de l'établissement et des intervenants</a:t>
            </a:r>
          </a:p>
        </xdr:txBody>
      </xdr:sp>
      <xdr:sp macro="" textlink="">
        <xdr:nvSpPr>
          <xdr:cNvPr id="15" name="Rectangle à coins arrondis 14">
            <a:hlinkClick xmlns:r="http://schemas.openxmlformats.org/officeDocument/2006/relationships" r:id="rId3"/>
            <a:extLst>
              <a:ext uri="{FF2B5EF4-FFF2-40B4-BE49-F238E27FC236}">
                <a16:creationId xmlns:a16="http://schemas.microsoft.com/office/drawing/2014/main" id="{00000000-0008-0000-0300-00000F000000}"/>
              </a:ext>
            </a:extLst>
          </xdr:cNvPr>
          <xdr:cNvSpPr/>
        </xdr:nvSpPr>
        <xdr:spPr>
          <a:xfrm>
            <a:off x="4987882" y="965458"/>
            <a:ext cx="908469"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ctr"/>
            <a:r>
              <a:rPr lang="fr-FR" sz="1100">
                <a:solidFill>
                  <a:srgbClr val="969696"/>
                </a:solidFill>
              </a:rPr>
              <a:t>Fiche 3 : adaptation de l'offre aux besoins du territoire</a:t>
            </a:r>
            <a:r>
              <a:rPr lang="fr-FR" sz="800">
                <a:solidFill>
                  <a:srgbClr val="969696"/>
                </a:solidFill>
              </a:rPr>
              <a:t> </a:t>
            </a:r>
            <a:br>
              <a:rPr lang="fr-FR" sz="800">
                <a:solidFill>
                  <a:srgbClr val="969696"/>
                </a:solidFill>
              </a:rPr>
            </a:br>
            <a:r>
              <a:rPr lang="fr-FR" sz="800">
                <a:solidFill>
                  <a:srgbClr val="969696"/>
                </a:solidFill>
              </a:rPr>
              <a:t>(dont </a:t>
            </a:r>
            <a:r>
              <a:rPr lang="fr-FR" sz="800" baseline="0">
                <a:solidFill>
                  <a:srgbClr val="969696"/>
                </a:solidFill>
              </a:rPr>
              <a:t>UHR)</a:t>
            </a:r>
            <a:endParaRPr lang="fr-FR" sz="1050">
              <a:solidFill>
                <a:srgbClr val="969696"/>
              </a:solidFill>
            </a:endParaRPr>
          </a:p>
        </xdr:txBody>
      </xdr:sp>
      <xdr:sp macro="" textlink="">
        <xdr:nvSpPr>
          <xdr:cNvPr id="19" name="Rectangle à coins arrondis 18">
            <a:hlinkClick xmlns:r="http://schemas.openxmlformats.org/officeDocument/2006/relationships" r:id="rId4"/>
            <a:extLst>
              <a:ext uri="{FF2B5EF4-FFF2-40B4-BE49-F238E27FC236}">
                <a16:creationId xmlns:a16="http://schemas.microsoft.com/office/drawing/2014/main" id="{00000000-0008-0000-0300-000013000000}"/>
              </a:ext>
            </a:extLst>
          </xdr:cNvPr>
          <xdr:cNvSpPr/>
        </xdr:nvSpPr>
        <xdr:spPr>
          <a:xfrm>
            <a:off x="5982197" y="965458"/>
            <a:ext cx="913760"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4 : informations techniques sur l'opération</a:t>
            </a:r>
          </a:p>
        </xdr:txBody>
      </xdr:sp>
      <xdr:sp macro="" textlink="">
        <xdr:nvSpPr>
          <xdr:cNvPr id="20" name="Rectangle à coins arrondis 19">
            <a:hlinkClick xmlns:r="http://schemas.openxmlformats.org/officeDocument/2006/relationships" r:id="rId5"/>
            <a:extLst>
              <a:ext uri="{FF2B5EF4-FFF2-40B4-BE49-F238E27FC236}">
                <a16:creationId xmlns:a16="http://schemas.microsoft.com/office/drawing/2014/main" id="{00000000-0008-0000-0300-000014000000}"/>
              </a:ext>
            </a:extLst>
          </xdr:cNvPr>
          <xdr:cNvSpPr/>
        </xdr:nvSpPr>
        <xdr:spPr>
          <a:xfrm>
            <a:off x="6979753" y="964058"/>
            <a:ext cx="908468"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effectLst/>
                <a:latin typeface="+mn-lt"/>
                <a:ea typeface="+mn-ea"/>
                <a:cs typeface="+mn-cs"/>
              </a:rPr>
              <a:t>Fiche 5 : état des lieux et projection du capacitaire et des surfaces</a:t>
            </a:r>
            <a:endParaRPr lang="fr-FR">
              <a:solidFill>
                <a:srgbClr val="969696"/>
              </a:solidFill>
              <a:effectLst/>
            </a:endParaRPr>
          </a:p>
        </xdr:txBody>
      </xdr:sp>
      <xdr:sp macro="" textlink="">
        <xdr:nvSpPr>
          <xdr:cNvPr id="23" name="Rectangle à coins arrondis 22">
            <a:hlinkClick xmlns:r="http://schemas.openxmlformats.org/officeDocument/2006/relationships" r:id="rId6"/>
            <a:extLst>
              <a:ext uri="{FF2B5EF4-FFF2-40B4-BE49-F238E27FC236}">
                <a16:creationId xmlns:a16="http://schemas.microsoft.com/office/drawing/2014/main" id="{00000000-0008-0000-0300-000017000000}"/>
              </a:ext>
            </a:extLst>
          </xdr:cNvPr>
          <xdr:cNvSpPr/>
        </xdr:nvSpPr>
        <xdr:spPr>
          <a:xfrm>
            <a:off x="7967122" y="964758"/>
            <a:ext cx="913760"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6 : coût de l'opération</a:t>
            </a:r>
            <a:r>
              <a:rPr lang="fr-FR" sz="800">
                <a:solidFill>
                  <a:srgbClr val="969696"/>
                </a:solidFill>
              </a:rPr>
              <a:t> (dont périmètre non éligible)</a:t>
            </a:r>
            <a:endParaRPr lang="fr-FR" sz="1100">
              <a:solidFill>
                <a:srgbClr val="969696"/>
              </a:solidFill>
            </a:endParaRPr>
          </a:p>
        </xdr:txBody>
      </xdr:sp>
      <xdr:sp macro="" textlink="">
        <xdr:nvSpPr>
          <xdr:cNvPr id="24" name="Rectangle à coins arrondis 23">
            <a:hlinkClick xmlns:r="http://schemas.openxmlformats.org/officeDocument/2006/relationships" r:id="rId7"/>
            <a:extLst>
              <a:ext uri="{FF2B5EF4-FFF2-40B4-BE49-F238E27FC236}">
                <a16:creationId xmlns:a16="http://schemas.microsoft.com/office/drawing/2014/main" id="{00000000-0008-0000-0300-000018000000}"/>
              </a:ext>
            </a:extLst>
          </xdr:cNvPr>
          <xdr:cNvSpPr/>
        </xdr:nvSpPr>
        <xdr:spPr>
          <a:xfrm>
            <a:off x="8962515" y="964758"/>
            <a:ext cx="908468"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7 : </a:t>
            </a:r>
            <a:br>
              <a:rPr lang="fr-FR" sz="1100">
                <a:solidFill>
                  <a:srgbClr val="969696"/>
                </a:solidFill>
              </a:rPr>
            </a:br>
            <a:r>
              <a:rPr lang="fr-FR" sz="1100">
                <a:solidFill>
                  <a:srgbClr val="969696"/>
                </a:solidFill>
              </a:rPr>
              <a:t>plan de financement de l'opération</a:t>
            </a:r>
          </a:p>
        </xdr:txBody>
      </xdr:sp>
      <xdr:sp macro="" textlink="">
        <xdr:nvSpPr>
          <xdr:cNvPr id="25" name="Rectangle à coins arrondis 24">
            <a:hlinkClick xmlns:r="http://schemas.openxmlformats.org/officeDocument/2006/relationships" r:id="rId8"/>
            <a:extLst>
              <a:ext uri="{FF2B5EF4-FFF2-40B4-BE49-F238E27FC236}">
                <a16:creationId xmlns:a16="http://schemas.microsoft.com/office/drawing/2014/main" id="{00000000-0008-0000-0300-000019000000}"/>
              </a:ext>
            </a:extLst>
          </xdr:cNvPr>
          <xdr:cNvSpPr/>
        </xdr:nvSpPr>
        <xdr:spPr>
          <a:xfrm>
            <a:off x="9955886" y="966227"/>
            <a:ext cx="913760"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8 : attestation</a:t>
            </a:r>
            <a:r>
              <a:rPr lang="fr-FR" sz="1100" baseline="0">
                <a:solidFill>
                  <a:srgbClr val="969696"/>
                </a:solidFill>
              </a:rPr>
              <a:t> du demandeur</a:t>
            </a:r>
            <a:endParaRPr lang="fr-FR" sz="1100">
              <a:solidFill>
                <a:srgbClr val="969696"/>
              </a:solidFill>
            </a:endParaRPr>
          </a:p>
        </xdr:txBody>
      </xdr:sp>
      <xdr:sp macro="" textlink="">
        <xdr:nvSpPr>
          <xdr:cNvPr id="26" name="Rectangle à coins arrondis 25">
            <a:hlinkClick xmlns:r="http://schemas.openxmlformats.org/officeDocument/2006/relationships" r:id="rId9"/>
            <a:extLst>
              <a:ext uri="{FF2B5EF4-FFF2-40B4-BE49-F238E27FC236}">
                <a16:creationId xmlns:a16="http://schemas.microsoft.com/office/drawing/2014/main" id="{00000000-0008-0000-0300-00001A000000}"/>
              </a:ext>
            </a:extLst>
          </xdr:cNvPr>
          <xdr:cNvSpPr/>
        </xdr:nvSpPr>
        <xdr:spPr>
          <a:xfrm>
            <a:off x="10956011" y="962726"/>
            <a:ext cx="913760"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9 : récapitulatif de la demande</a:t>
            </a:r>
          </a:p>
        </xdr:txBody>
      </xdr:sp>
      <xdr:sp macro="" textlink="">
        <xdr:nvSpPr>
          <xdr:cNvPr id="27" name="Rectangle à coins arrondis 26">
            <a:hlinkClick xmlns:r="http://schemas.openxmlformats.org/officeDocument/2006/relationships" r:id="rId10"/>
            <a:extLst>
              <a:ext uri="{FF2B5EF4-FFF2-40B4-BE49-F238E27FC236}">
                <a16:creationId xmlns:a16="http://schemas.microsoft.com/office/drawing/2014/main" id="{00000000-0008-0000-0300-00001B000000}"/>
              </a:ext>
            </a:extLst>
          </xdr:cNvPr>
          <xdr:cNvSpPr/>
        </xdr:nvSpPr>
        <xdr:spPr>
          <a:xfrm>
            <a:off x="183782" y="1427374"/>
            <a:ext cx="1585059" cy="432000"/>
          </a:xfrm>
          <a:prstGeom prst="roundRect">
            <a:avLst/>
          </a:prstGeom>
          <a:solidFill>
            <a:srgbClr val="00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Ici la page sur</a:t>
            </a:r>
            <a:r>
              <a:rPr lang="fr-FR" sz="1000" i="1" baseline="0">
                <a:solidFill>
                  <a:sysClr val="windowText" lastClr="000000"/>
                </a:solidFill>
              </a:rPr>
              <a:t> </a:t>
            </a:r>
            <a:r>
              <a:rPr lang="fr-FR" sz="1000" i="1">
                <a:solidFill>
                  <a:sysClr val="windowText" lastClr="000000"/>
                </a:solidFill>
              </a:rPr>
              <a:t>les</a:t>
            </a:r>
            <a:r>
              <a:rPr lang="fr-FR" sz="1000" i="1" baseline="0">
                <a:solidFill>
                  <a:sysClr val="windowText" lastClr="000000"/>
                </a:solidFill>
              </a:rPr>
              <a:t> critères de bonification du taux d'aide</a:t>
            </a:r>
            <a:endParaRPr lang="fr-FR" sz="1000" i="1">
              <a:solidFill>
                <a:sysClr val="windowText" lastClr="000000"/>
              </a:solidFill>
            </a:endParaRPr>
          </a:p>
        </xdr:txBody>
      </xdr:sp>
      <xdr:sp macro="" textlink="">
        <xdr:nvSpPr>
          <xdr:cNvPr id="28" name="Rectangle à coins arrondis 27">
            <a:hlinkClick xmlns:r="http://schemas.openxmlformats.org/officeDocument/2006/relationships" r:id="rId11"/>
            <a:extLst>
              <a:ext uri="{FF2B5EF4-FFF2-40B4-BE49-F238E27FC236}">
                <a16:creationId xmlns:a16="http://schemas.microsoft.com/office/drawing/2014/main" id="{00000000-0008-0000-0300-00001C000000}"/>
              </a:ext>
            </a:extLst>
          </xdr:cNvPr>
          <xdr:cNvSpPr/>
        </xdr:nvSpPr>
        <xdr:spPr>
          <a:xfrm>
            <a:off x="185794" y="1895498"/>
            <a:ext cx="1585059" cy="43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rgbClr val="969696"/>
                </a:solidFill>
              </a:rPr>
              <a:t>Consulter</a:t>
            </a:r>
            <a:r>
              <a:rPr lang="fr-FR" sz="1000" i="1" baseline="0">
                <a:solidFill>
                  <a:srgbClr val="969696"/>
                </a:solidFill>
              </a:rPr>
              <a:t> ici la l</a:t>
            </a:r>
            <a:r>
              <a:rPr lang="fr-FR" sz="1000" i="1">
                <a:solidFill>
                  <a:srgbClr val="969696"/>
                </a:solidFill>
              </a:rPr>
              <a:t>iste complète</a:t>
            </a:r>
            <a:r>
              <a:rPr lang="fr-FR" sz="1000" i="1" baseline="0">
                <a:solidFill>
                  <a:srgbClr val="969696"/>
                </a:solidFill>
              </a:rPr>
              <a:t> </a:t>
            </a:r>
            <a:r>
              <a:rPr lang="fr-FR" sz="1000" i="1">
                <a:solidFill>
                  <a:srgbClr val="969696"/>
                </a:solidFill>
              </a:rPr>
              <a:t>des pièces à joindre</a:t>
            </a:r>
          </a:p>
        </xdr:txBody>
      </xdr:sp>
      <xdr:sp macro="" textlink="">
        <xdr:nvSpPr>
          <xdr:cNvPr id="29" name="Rectangle à coins arrondis 28">
            <a:hlinkClick xmlns:r="http://schemas.openxmlformats.org/officeDocument/2006/relationships" r:id="rId12"/>
            <a:extLst>
              <a:ext uri="{FF2B5EF4-FFF2-40B4-BE49-F238E27FC236}">
                <a16:creationId xmlns:a16="http://schemas.microsoft.com/office/drawing/2014/main" id="{00000000-0008-0000-0300-00001D000000}"/>
              </a:ext>
            </a:extLst>
          </xdr:cNvPr>
          <xdr:cNvSpPr/>
        </xdr:nvSpPr>
        <xdr:spPr>
          <a:xfrm>
            <a:off x="180975" y="944031"/>
            <a:ext cx="1585059" cy="43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rgbClr val="969696"/>
                </a:solidFill>
              </a:rPr>
              <a:t>Consulter ici les</a:t>
            </a:r>
            <a:r>
              <a:rPr lang="fr-FR" sz="1000" i="1" baseline="0">
                <a:solidFill>
                  <a:srgbClr val="969696"/>
                </a:solidFill>
              </a:rPr>
              <a:t> critères d'éligibilité</a:t>
            </a:r>
            <a:endParaRPr lang="fr-FR" sz="1000" i="1">
              <a:solidFill>
                <a:srgbClr val="969696"/>
              </a:solidFill>
            </a:endParaRPr>
          </a:p>
        </xdr:txBody>
      </xdr:sp>
      <xdr:sp macro="" textlink="">
        <xdr:nvSpPr>
          <xdr:cNvPr id="30" name="Rectangle à coins arrondis 29">
            <a:hlinkClick xmlns:r="http://schemas.openxmlformats.org/officeDocument/2006/relationships" r:id="rId13"/>
            <a:extLst>
              <a:ext uri="{FF2B5EF4-FFF2-40B4-BE49-F238E27FC236}">
                <a16:creationId xmlns:a16="http://schemas.microsoft.com/office/drawing/2014/main" id="{00000000-0008-0000-0300-00001E000000}"/>
              </a:ext>
            </a:extLst>
          </xdr:cNvPr>
          <xdr:cNvSpPr/>
        </xdr:nvSpPr>
        <xdr:spPr>
          <a:xfrm>
            <a:off x="180975" y="647700"/>
            <a:ext cx="1585059" cy="25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rgbClr val="969696"/>
                </a:solidFill>
              </a:rPr>
              <a:t>Retourner à la page d'accueil</a:t>
            </a:r>
          </a:p>
        </xdr:txBody>
      </xdr:sp>
    </xdr:grpSp>
    <xdr:clientData/>
  </xdr:twoCellAnchor>
  <xdr:twoCellAnchor editAs="oneCell">
    <xdr:from>
      <xdr:col>3</xdr:col>
      <xdr:colOff>8801100</xdr:colOff>
      <xdr:row>0</xdr:row>
      <xdr:rowOff>28575</xdr:rowOff>
    </xdr:from>
    <xdr:to>
      <xdr:col>4</xdr:col>
      <xdr:colOff>142875</xdr:colOff>
      <xdr:row>1</xdr:row>
      <xdr:rowOff>233960</xdr:rowOff>
    </xdr:to>
    <xdr:pic>
      <xdr:nvPicPr>
        <xdr:cNvPr id="2" name="Image 1">
          <a:extLst>
            <a:ext uri="{FF2B5EF4-FFF2-40B4-BE49-F238E27FC236}">
              <a16:creationId xmlns:a16="http://schemas.microsoft.com/office/drawing/2014/main" id="{F5C81001-AD3B-4382-A550-B5550CCC302F}"/>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744200" y="28575"/>
          <a:ext cx="2057400" cy="50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1924626</xdr:colOff>
      <xdr:row>3</xdr:row>
      <xdr:rowOff>855026</xdr:rowOff>
    </xdr:from>
    <xdr:to>
      <xdr:col>8</xdr:col>
      <xdr:colOff>1707236</xdr:colOff>
      <xdr:row>3</xdr:row>
      <xdr:rowOff>858458</xdr:rowOff>
    </xdr:to>
    <xdr:cxnSp macro="">
      <xdr:nvCxnSpPr>
        <xdr:cNvPr id="38" name="Connecteur droit 37">
          <a:extLst>
            <a:ext uri="{FF2B5EF4-FFF2-40B4-BE49-F238E27FC236}">
              <a16:creationId xmlns:a16="http://schemas.microsoft.com/office/drawing/2014/main" id="{00000000-0008-0000-0400-000026000000}"/>
            </a:ext>
          </a:extLst>
        </xdr:cNvPr>
        <xdr:cNvCxnSpPr>
          <a:stCxn id="15" idx="3"/>
          <a:endCxn id="33" idx="1"/>
        </xdr:cNvCxnSpPr>
      </xdr:nvCxnSpPr>
      <xdr:spPr>
        <a:xfrm flipV="1">
          <a:off x="3915351" y="1502726"/>
          <a:ext cx="7040660" cy="3432"/>
        </a:xfrm>
        <a:prstGeom prst="line">
          <a:avLst/>
        </a:prstGeom>
        <a:ln w="38100">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xdr:row>
      <xdr:rowOff>0</xdr:rowOff>
    </xdr:from>
    <xdr:to>
      <xdr:col>8</xdr:col>
      <xdr:colOff>2620996</xdr:colOff>
      <xdr:row>3</xdr:row>
      <xdr:rowOff>1679798</xdr:rowOff>
    </xdr:to>
    <xdr:grpSp>
      <xdr:nvGrpSpPr>
        <xdr:cNvPr id="14" name="Groupe 13">
          <a:extLst>
            <a:ext uri="{FF2B5EF4-FFF2-40B4-BE49-F238E27FC236}">
              <a16:creationId xmlns:a16="http://schemas.microsoft.com/office/drawing/2014/main" id="{00000000-0008-0000-0400-00000E000000}"/>
            </a:ext>
          </a:extLst>
        </xdr:cNvPr>
        <xdr:cNvGrpSpPr/>
      </xdr:nvGrpSpPr>
      <xdr:grpSpPr>
        <a:xfrm>
          <a:off x="180975" y="647700"/>
          <a:ext cx="11688796" cy="1679798"/>
          <a:chOff x="180975" y="647700"/>
          <a:chExt cx="11688796" cy="1679798"/>
        </a:xfrm>
      </xdr:grpSpPr>
      <xdr:sp macro="" textlink="">
        <xdr:nvSpPr>
          <xdr:cNvPr id="15" name="Rectangle à coins arrondis 14">
            <a:hlinkClick xmlns:r="http://schemas.openxmlformats.org/officeDocument/2006/relationships" r:id="rId1"/>
            <a:extLst>
              <a:ext uri="{FF2B5EF4-FFF2-40B4-BE49-F238E27FC236}">
                <a16:creationId xmlns:a16="http://schemas.microsoft.com/office/drawing/2014/main" id="{00000000-0008-0000-0400-00000F000000}"/>
              </a:ext>
            </a:extLst>
          </xdr:cNvPr>
          <xdr:cNvSpPr/>
        </xdr:nvSpPr>
        <xdr:spPr>
          <a:xfrm>
            <a:off x="3001591" y="966158"/>
            <a:ext cx="913760"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1 : présentation du dossier</a:t>
            </a:r>
          </a:p>
        </xdr:txBody>
      </xdr:sp>
      <xdr:sp macro="" textlink="">
        <xdr:nvSpPr>
          <xdr:cNvPr id="16" name="Rectangle à coins arrondis 15">
            <a:hlinkClick xmlns:r="http://schemas.openxmlformats.org/officeDocument/2006/relationships" r:id="rId2"/>
            <a:extLst>
              <a:ext uri="{FF2B5EF4-FFF2-40B4-BE49-F238E27FC236}">
                <a16:creationId xmlns:a16="http://schemas.microsoft.com/office/drawing/2014/main" id="{00000000-0008-0000-0400-000010000000}"/>
              </a:ext>
            </a:extLst>
          </xdr:cNvPr>
          <xdr:cNvSpPr/>
        </xdr:nvSpPr>
        <xdr:spPr>
          <a:xfrm>
            <a:off x="3998462" y="964758"/>
            <a:ext cx="908468"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2 : identité de l'établissement et des intervenants</a:t>
            </a:r>
          </a:p>
        </xdr:txBody>
      </xdr:sp>
      <xdr:sp macro="" textlink="">
        <xdr:nvSpPr>
          <xdr:cNvPr id="18" name="Rectangle à coins arrondis 17">
            <a:hlinkClick xmlns:r="http://schemas.openxmlformats.org/officeDocument/2006/relationships" r:id="rId3"/>
            <a:extLst>
              <a:ext uri="{FF2B5EF4-FFF2-40B4-BE49-F238E27FC236}">
                <a16:creationId xmlns:a16="http://schemas.microsoft.com/office/drawing/2014/main" id="{00000000-0008-0000-0400-000012000000}"/>
              </a:ext>
            </a:extLst>
          </xdr:cNvPr>
          <xdr:cNvSpPr/>
        </xdr:nvSpPr>
        <xdr:spPr>
          <a:xfrm>
            <a:off x="4987882" y="965458"/>
            <a:ext cx="908469"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ctr"/>
            <a:r>
              <a:rPr lang="fr-FR" sz="1100">
                <a:solidFill>
                  <a:srgbClr val="969696"/>
                </a:solidFill>
              </a:rPr>
              <a:t>Fiche 3 : adaptation de l'offre aux besoins du territoire</a:t>
            </a:r>
            <a:r>
              <a:rPr lang="fr-FR" sz="800">
                <a:solidFill>
                  <a:srgbClr val="969696"/>
                </a:solidFill>
              </a:rPr>
              <a:t> </a:t>
            </a:r>
            <a:br>
              <a:rPr lang="fr-FR" sz="800">
                <a:solidFill>
                  <a:srgbClr val="969696"/>
                </a:solidFill>
              </a:rPr>
            </a:br>
            <a:r>
              <a:rPr lang="fr-FR" sz="800">
                <a:solidFill>
                  <a:srgbClr val="969696"/>
                </a:solidFill>
              </a:rPr>
              <a:t>(dont </a:t>
            </a:r>
            <a:r>
              <a:rPr lang="fr-FR" sz="800" baseline="0">
                <a:solidFill>
                  <a:srgbClr val="969696"/>
                </a:solidFill>
              </a:rPr>
              <a:t>UHR)</a:t>
            </a:r>
            <a:endParaRPr lang="fr-FR" sz="1050">
              <a:solidFill>
                <a:srgbClr val="969696"/>
              </a:solidFill>
            </a:endParaRPr>
          </a:p>
        </xdr:txBody>
      </xdr:sp>
      <xdr:sp macro="" textlink="">
        <xdr:nvSpPr>
          <xdr:cNvPr id="22" name="Rectangle à coins arrondis 21">
            <a:hlinkClick xmlns:r="http://schemas.openxmlformats.org/officeDocument/2006/relationships" r:id="rId4"/>
            <a:extLst>
              <a:ext uri="{FF2B5EF4-FFF2-40B4-BE49-F238E27FC236}">
                <a16:creationId xmlns:a16="http://schemas.microsoft.com/office/drawing/2014/main" id="{00000000-0008-0000-0400-000016000000}"/>
              </a:ext>
            </a:extLst>
          </xdr:cNvPr>
          <xdr:cNvSpPr/>
        </xdr:nvSpPr>
        <xdr:spPr>
          <a:xfrm>
            <a:off x="5982197" y="965458"/>
            <a:ext cx="913760"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4 : informations techniques sur l'opération</a:t>
            </a:r>
          </a:p>
        </xdr:txBody>
      </xdr:sp>
      <xdr:sp macro="" textlink="">
        <xdr:nvSpPr>
          <xdr:cNvPr id="23" name="Rectangle à coins arrondis 22">
            <a:hlinkClick xmlns:r="http://schemas.openxmlformats.org/officeDocument/2006/relationships" r:id="rId5"/>
            <a:extLst>
              <a:ext uri="{FF2B5EF4-FFF2-40B4-BE49-F238E27FC236}">
                <a16:creationId xmlns:a16="http://schemas.microsoft.com/office/drawing/2014/main" id="{00000000-0008-0000-0400-000017000000}"/>
              </a:ext>
            </a:extLst>
          </xdr:cNvPr>
          <xdr:cNvSpPr/>
        </xdr:nvSpPr>
        <xdr:spPr>
          <a:xfrm>
            <a:off x="6979753" y="964058"/>
            <a:ext cx="908468"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effectLst/>
                <a:latin typeface="+mn-lt"/>
                <a:ea typeface="+mn-ea"/>
                <a:cs typeface="+mn-cs"/>
              </a:rPr>
              <a:t>Fiche 5 : état des lieux et projection du capacitaire et des surfaces</a:t>
            </a:r>
            <a:endParaRPr lang="fr-FR">
              <a:solidFill>
                <a:srgbClr val="969696"/>
              </a:solidFill>
              <a:effectLst/>
            </a:endParaRPr>
          </a:p>
        </xdr:txBody>
      </xdr:sp>
      <xdr:sp macro="" textlink="">
        <xdr:nvSpPr>
          <xdr:cNvPr id="24" name="Rectangle à coins arrondis 23">
            <a:hlinkClick xmlns:r="http://schemas.openxmlformats.org/officeDocument/2006/relationships" r:id="rId6"/>
            <a:extLst>
              <a:ext uri="{FF2B5EF4-FFF2-40B4-BE49-F238E27FC236}">
                <a16:creationId xmlns:a16="http://schemas.microsoft.com/office/drawing/2014/main" id="{00000000-0008-0000-0400-000018000000}"/>
              </a:ext>
            </a:extLst>
          </xdr:cNvPr>
          <xdr:cNvSpPr/>
        </xdr:nvSpPr>
        <xdr:spPr>
          <a:xfrm>
            <a:off x="7967122" y="964758"/>
            <a:ext cx="913760"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6 : coût de l'opération</a:t>
            </a:r>
            <a:r>
              <a:rPr lang="fr-FR" sz="800">
                <a:solidFill>
                  <a:srgbClr val="969696"/>
                </a:solidFill>
                <a:effectLst/>
                <a:latin typeface="+mn-lt"/>
                <a:ea typeface="+mn-ea"/>
                <a:cs typeface="+mn-cs"/>
              </a:rPr>
              <a:t> (dont périmètre non éligible)</a:t>
            </a:r>
            <a:endParaRPr lang="fr-FR" sz="1100">
              <a:solidFill>
                <a:srgbClr val="969696"/>
              </a:solidFill>
            </a:endParaRPr>
          </a:p>
        </xdr:txBody>
      </xdr:sp>
      <xdr:sp macro="" textlink="">
        <xdr:nvSpPr>
          <xdr:cNvPr id="28" name="Rectangle à coins arrondis 27">
            <a:hlinkClick xmlns:r="http://schemas.openxmlformats.org/officeDocument/2006/relationships" r:id="rId7"/>
            <a:extLst>
              <a:ext uri="{FF2B5EF4-FFF2-40B4-BE49-F238E27FC236}">
                <a16:creationId xmlns:a16="http://schemas.microsoft.com/office/drawing/2014/main" id="{00000000-0008-0000-0400-00001C000000}"/>
              </a:ext>
            </a:extLst>
          </xdr:cNvPr>
          <xdr:cNvSpPr/>
        </xdr:nvSpPr>
        <xdr:spPr>
          <a:xfrm>
            <a:off x="8962515" y="964758"/>
            <a:ext cx="908468"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7 : </a:t>
            </a:r>
            <a:br>
              <a:rPr lang="fr-FR" sz="1100">
                <a:solidFill>
                  <a:srgbClr val="969696"/>
                </a:solidFill>
              </a:rPr>
            </a:br>
            <a:r>
              <a:rPr lang="fr-FR" sz="1100">
                <a:solidFill>
                  <a:srgbClr val="969696"/>
                </a:solidFill>
              </a:rPr>
              <a:t>plan de financement de l'opération</a:t>
            </a:r>
          </a:p>
        </xdr:txBody>
      </xdr:sp>
      <xdr:sp macro="" textlink="">
        <xdr:nvSpPr>
          <xdr:cNvPr id="29" name="Rectangle à coins arrondis 28">
            <a:hlinkClick xmlns:r="http://schemas.openxmlformats.org/officeDocument/2006/relationships" r:id="rId8"/>
            <a:extLst>
              <a:ext uri="{FF2B5EF4-FFF2-40B4-BE49-F238E27FC236}">
                <a16:creationId xmlns:a16="http://schemas.microsoft.com/office/drawing/2014/main" id="{00000000-0008-0000-0400-00001D000000}"/>
              </a:ext>
            </a:extLst>
          </xdr:cNvPr>
          <xdr:cNvSpPr/>
        </xdr:nvSpPr>
        <xdr:spPr>
          <a:xfrm>
            <a:off x="9955886" y="966227"/>
            <a:ext cx="913760"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8 : attestation</a:t>
            </a:r>
            <a:r>
              <a:rPr lang="fr-FR" sz="1100" baseline="0">
                <a:solidFill>
                  <a:srgbClr val="969696"/>
                </a:solidFill>
              </a:rPr>
              <a:t> du demandeur</a:t>
            </a:r>
            <a:endParaRPr lang="fr-FR" sz="1100">
              <a:solidFill>
                <a:srgbClr val="969696"/>
              </a:solidFill>
            </a:endParaRPr>
          </a:p>
        </xdr:txBody>
      </xdr:sp>
      <xdr:sp macro="" textlink="">
        <xdr:nvSpPr>
          <xdr:cNvPr id="33" name="Rectangle à coins arrondis 32">
            <a:hlinkClick xmlns:r="http://schemas.openxmlformats.org/officeDocument/2006/relationships" r:id="rId9"/>
            <a:extLst>
              <a:ext uri="{FF2B5EF4-FFF2-40B4-BE49-F238E27FC236}">
                <a16:creationId xmlns:a16="http://schemas.microsoft.com/office/drawing/2014/main" id="{00000000-0008-0000-0400-000021000000}"/>
              </a:ext>
            </a:extLst>
          </xdr:cNvPr>
          <xdr:cNvSpPr/>
        </xdr:nvSpPr>
        <xdr:spPr>
          <a:xfrm>
            <a:off x="10956011" y="962726"/>
            <a:ext cx="913760"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9 : récapitulatif de la demande</a:t>
            </a:r>
          </a:p>
        </xdr:txBody>
      </xdr:sp>
      <xdr:sp macro="" textlink="">
        <xdr:nvSpPr>
          <xdr:cNvPr id="34" name="Rectangle à coins arrondis 33">
            <a:hlinkClick xmlns:r="http://schemas.openxmlformats.org/officeDocument/2006/relationships" r:id="rId10"/>
            <a:extLst>
              <a:ext uri="{FF2B5EF4-FFF2-40B4-BE49-F238E27FC236}">
                <a16:creationId xmlns:a16="http://schemas.microsoft.com/office/drawing/2014/main" id="{00000000-0008-0000-0400-000022000000}"/>
              </a:ext>
            </a:extLst>
          </xdr:cNvPr>
          <xdr:cNvSpPr/>
        </xdr:nvSpPr>
        <xdr:spPr>
          <a:xfrm>
            <a:off x="183782" y="1427374"/>
            <a:ext cx="1585059" cy="432000"/>
          </a:xfrm>
          <a:prstGeom prst="roundRect">
            <a:avLst/>
          </a:prstGeom>
          <a:solidFill>
            <a:srgbClr val="00FF00"/>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rgbClr val="969696"/>
                </a:solidFill>
              </a:rPr>
              <a:t>Consulter ici les</a:t>
            </a:r>
            <a:r>
              <a:rPr lang="fr-FR" sz="1000" i="1" baseline="0">
                <a:solidFill>
                  <a:srgbClr val="969696"/>
                </a:solidFill>
              </a:rPr>
              <a:t> critères de bonification du taux d'aide</a:t>
            </a:r>
            <a:endParaRPr lang="fr-FR" sz="1000" i="1">
              <a:solidFill>
                <a:srgbClr val="969696"/>
              </a:solidFill>
            </a:endParaRPr>
          </a:p>
        </xdr:txBody>
      </xdr:sp>
      <xdr:sp macro="" textlink="">
        <xdr:nvSpPr>
          <xdr:cNvPr id="35" name="Rectangle à coins arrondis 34">
            <a:hlinkClick xmlns:r="http://schemas.openxmlformats.org/officeDocument/2006/relationships" r:id="rId11"/>
            <a:extLst>
              <a:ext uri="{FF2B5EF4-FFF2-40B4-BE49-F238E27FC236}">
                <a16:creationId xmlns:a16="http://schemas.microsoft.com/office/drawing/2014/main" id="{00000000-0008-0000-0400-000023000000}"/>
              </a:ext>
            </a:extLst>
          </xdr:cNvPr>
          <xdr:cNvSpPr/>
        </xdr:nvSpPr>
        <xdr:spPr>
          <a:xfrm>
            <a:off x="185794" y="1895498"/>
            <a:ext cx="1585059" cy="432000"/>
          </a:xfrm>
          <a:prstGeom prst="roundRect">
            <a:avLst/>
          </a:prstGeom>
          <a:solidFill>
            <a:srgbClr val="99CC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I</a:t>
            </a:r>
            <a:r>
              <a:rPr lang="fr-FR" sz="1000" i="1" baseline="0">
                <a:solidFill>
                  <a:sysClr val="windowText" lastClr="000000"/>
                </a:solidFill>
              </a:rPr>
              <a:t>ci la l</a:t>
            </a:r>
            <a:r>
              <a:rPr lang="fr-FR" sz="1000" i="1">
                <a:solidFill>
                  <a:sysClr val="windowText" lastClr="000000"/>
                </a:solidFill>
              </a:rPr>
              <a:t>iste complète</a:t>
            </a:r>
            <a:r>
              <a:rPr lang="fr-FR" sz="1000" i="1" baseline="0">
                <a:solidFill>
                  <a:sysClr val="windowText" lastClr="000000"/>
                </a:solidFill>
              </a:rPr>
              <a:t> </a:t>
            </a:r>
            <a:br>
              <a:rPr lang="fr-FR" sz="1000" i="1" baseline="0">
                <a:solidFill>
                  <a:sysClr val="windowText" lastClr="000000"/>
                </a:solidFill>
              </a:rPr>
            </a:br>
            <a:r>
              <a:rPr lang="fr-FR" sz="1000" i="1">
                <a:solidFill>
                  <a:sysClr val="windowText" lastClr="000000"/>
                </a:solidFill>
              </a:rPr>
              <a:t>des pièces à joindre</a:t>
            </a:r>
          </a:p>
        </xdr:txBody>
      </xdr:sp>
      <xdr:sp macro="" textlink="">
        <xdr:nvSpPr>
          <xdr:cNvPr id="36" name="Rectangle à coins arrondis 35">
            <a:hlinkClick xmlns:r="http://schemas.openxmlformats.org/officeDocument/2006/relationships" r:id="rId12"/>
            <a:extLst>
              <a:ext uri="{FF2B5EF4-FFF2-40B4-BE49-F238E27FC236}">
                <a16:creationId xmlns:a16="http://schemas.microsoft.com/office/drawing/2014/main" id="{00000000-0008-0000-0400-000024000000}"/>
              </a:ext>
            </a:extLst>
          </xdr:cNvPr>
          <xdr:cNvSpPr/>
        </xdr:nvSpPr>
        <xdr:spPr>
          <a:xfrm>
            <a:off x="180975" y="944031"/>
            <a:ext cx="1585059" cy="43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rgbClr val="969696"/>
                </a:solidFill>
              </a:rPr>
              <a:t>Consulter ici les</a:t>
            </a:r>
            <a:r>
              <a:rPr lang="fr-FR" sz="1000" i="1" baseline="0">
                <a:solidFill>
                  <a:srgbClr val="969696"/>
                </a:solidFill>
              </a:rPr>
              <a:t> critères d'éligibilité</a:t>
            </a:r>
            <a:endParaRPr lang="fr-FR" sz="1000" i="1">
              <a:solidFill>
                <a:srgbClr val="969696"/>
              </a:solidFill>
            </a:endParaRPr>
          </a:p>
        </xdr:txBody>
      </xdr:sp>
      <xdr:sp macro="" textlink="">
        <xdr:nvSpPr>
          <xdr:cNvPr id="37" name="Rectangle à coins arrondis 36">
            <a:hlinkClick xmlns:r="http://schemas.openxmlformats.org/officeDocument/2006/relationships" r:id="rId13"/>
            <a:extLst>
              <a:ext uri="{FF2B5EF4-FFF2-40B4-BE49-F238E27FC236}">
                <a16:creationId xmlns:a16="http://schemas.microsoft.com/office/drawing/2014/main" id="{00000000-0008-0000-0400-000025000000}"/>
              </a:ext>
            </a:extLst>
          </xdr:cNvPr>
          <xdr:cNvSpPr/>
        </xdr:nvSpPr>
        <xdr:spPr>
          <a:xfrm>
            <a:off x="180975" y="647700"/>
            <a:ext cx="1585059" cy="25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rgbClr val="969696"/>
                </a:solidFill>
              </a:rPr>
              <a:t>Retourner à la page d'accueil</a:t>
            </a:r>
          </a:p>
        </xdr:txBody>
      </xdr:sp>
    </xdr:grpSp>
    <xdr:clientData/>
  </xdr:twoCellAnchor>
  <xdr:twoCellAnchor editAs="oneCell">
    <xdr:from>
      <xdr:col>8</xdr:col>
      <xdr:colOff>1466850</xdr:colOff>
      <xdr:row>0</xdr:row>
      <xdr:rowOff>38100</xdr:rowOff>
    </xdr:from>
    <xdr:to>
      <xdr:col>9</xdr:col>
      <xdr:colOff>142875</xdr:colOff>
      <xdr:row>1</xdr:row>
      <xdr:rowOff>243485</xdr:rowOff>
    </xdr:to>
    <xdr:pic>
      <xdr:nvPicPr>
        <xdr:cNvPr id="2" name="Image 1">
          <a:extLst>
            <a:ext uri="{FF2B5EF4-FFF2-40B4-BE49-F238E27FC236}">
              <a16:creationId xmlns:a16="http://schemas.microsoft.com/office/drawing/2014/main" id="{98334586-65A0-4259-B3A0-682876FAF4A3}"/>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715625" y="38100"/>
          <a:ext cx="2057400" cy="50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1656680</xdr:colOff>
      <xdr:row>69</xdr:row>
      <xdr:rowOff>0</xdr:rowOff>
    </xdr:from>
    <xdr:to>
      <xdr:col>9</xdr:col>
      <xdr:colOff>18200</xdr:colOff>
      <xdr:row>69</xdr:row>
      <xdr:rowOff>244380</xdr:rowOff>
    </xdr:to>
    <xdr:sp macro="" textlink="">
      <xdr:nvSpPr>
        <xdr:cNvPr id="27" name="Rectangle à coins arrondis 26">
          <a:hlinkClick xmlns:r="http://schemas.openxmlformats.org/officeDocument/2006/relationships" r:id="rId1"/>
          <a:extLst>
            <a:ext uri="{FF2B5EF4-FFF2-40B4-BE49-F238E27FC236}">
              <a16:creationId xmlns:a16="http://schemas.microsoft.com/office/drawing/2014/main" id="{00000000-0008-0000-0500-00001B000000}"/>
            </a:ext>
          </a:extLst>
        </xdr:cNvPr>
        <xdr:cNvSpPr/>
      </xdr:nvSpPr>
      <xdr:spPr>
        <a:xfrm>
          <a:off x="11135960" y="27005280"/>
          <a:ext cx="1440000"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Page suivante</a:t>
          </a:r>
          <a:r>
            <a:rPr lang="fr-FR" sz="1100">
              <a:solidFill>
                <a:sysClr val="windowText" lastClr="000000"/>
              </a:solidFill>
              <a:effectLst/>
              <a:latin typeface="+mn-lt"/>
              <a:ea typeface="+mn-ea"/>
              <a:cs typeface="+mn-cs"/>
            </a:rPr>
            <a:t>    </a:t>
          </a:r>
          <a:r>
            <a:rPr lang="fr-FR" sz="1100">
              <a:solidFill>
                <a:sysClr val="windowText" lastClr="000000"/>
              </a:solidFill>
              <a:effectLst/>
              <a:latin typeface="+mn-lt"/>
              <a:ea typeface="+mn-ea"/>
              <a:cs typeface="+mn-cs"/>
              <a:sym typeface="Wingdings" panose="05000000000000000000" pitchFamily="2" charset="2"/>
            </a:rPr>
            <a:t></a:t>
          </a:r>
          <a:endParaRPr lang="fr-FR">
            <a:solidFill>
              <a:sysClr val="windowText" lastClr="000000"/>
            </a:solidFill>
            <a:effectLst/>
          </a:endParaRPr>
        </a:p>
      </xdr:txBody>
    </xdr:sp>
    <xdr:clientData/>
  </xdr:twoCellAnchor>
  <xdr:twoCellAnchor editAs="oneCell">
    <xdr:from>
      <xdr:col>1</xdr:col>
      <xdr:colOff>0</xdr:colOff>
      <xdr:row>68</xdr:row>
      <xdr:rowOff>62883</xdr:rowOff>
    </xdr:from>
    <xdr:to>
      <xdr:col>2</xdr:col>
      <xdr:colOff>1260084</xdr:colOff>
      <xdr:row>70</xdr:row>
      <xdr:rowOff>3800</xdr:rowOff>
    </xdr:to>
    <xdr:sp macro="" textlink="">
      <xdr:nvSpPr>
        <xdr:cNvPr id="46" name="Rectangle à coins arrondis 45">
          <a:extLst>
            <a:ext uri="{FF2B5EF4-FFF2-40B4-BE49-F238E27FC236}">
              <a16:creationId xmlns:a16="http://schemas.microsoft.com/office/drawing/2014/main" id="{00000000-0008-0000-0500-00002E000000}"/>
            </a:ext>
          </a:extLst>
        </xdr:cNvPr>
        <xdr:cNvSpPr/>
      </xdr:nvSpPr>
      <xdr:spPr>
        <a:xfrm>
          <a:off x="179294" y="20132618"/>
          <a:ext cx="1439378" cy="400359"/>
        </a:xfrm>
        <a:prstGeom prst="roundRect">
          <a:avLst/>
        </a:prstGeom>
        <a:solidFill>
          <a:srgbClr val="C0C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Première page du</a:t>
          </a:r>
          <a:r>
            <a:rPr lang="fr-FR" sz="1100" baseline="0">
              <a:solidFill>
                <a:srgbClr val="969696"/>
              </a:solidFill>
            </a:rPr>
            <a:t> formulaire</a:t>
          </a:r>
          <a:endParaRPr lang="fr-FR" sz="1100">
            <a:solidFill>
              <a:srgbClr val="969696"/>
            </a:solidFill>
          </a:endParaRPr>
        </a:p>
      </xdr:txBody>
    </xdr:sp>
    <xdr:clientData/>
  </xdr:twoCellAnchor>
  <xdr:twoCellAnchor editAs="absolute">
    <xdr:from>
      <xdr:col>1</xdr:col>
      <xdr:colOff>3082</xdr:colOff>
      <xdr:row>3</xdr:row>
      <xdr:rowOff>19298</xdr:rowOff>
    </xdr:from>
    <xdr:to>
      <xdr:col>8</xdr:col>
      <xdr:colOff>2037082</xdr:colOff>
      <xdr:row>4</xdr:row>
      <xdr:rowOff>22696</xdr:rowOff>
    </xdr:to>
    <xdr:grpSp>
      <xdr:nvGrpSpPr>
        <xdr:cNvPr id="2" name="Groupe 1">
          <a:extLst>
            <a:ext uri="{FF2B5EF4-FFF2-40B4-BE49-F238E27FC236}">
              <a16:creationId xmlns:a16="http://schemas.microsoft.com/office/drawing/2014/main" id="{00000000-0008-0000-0500-000002000000}"/>
            </a:ext>
          </a:extLst>
        </xdr:cNvPr>
        <xdr:cNvGrpSpPr/>
      </xdr:nvGrpSpPr>
      <xdr:grpSpPr>
        <a:xfrm>
          <a:off x="184057" y="666998"/>
          <a:ext cx="11454225" cy="1679798"/>
          <a:chOff x="184057" y="666998"/>
          <a:chExt cx="11477085" cy="1679798"/>
        </a:xfrm>
      </xdr:grpSpPr>
      <xdr:sp macro="" textlink="">
        <xdr:nvSpPr>
          <xdr:cNvPr id="29" name="Rectangle à coins arrondis 28">
            <a:hlinkClick xmlns:r="http://schemas.openxmlformats.org/officeDocument/2006/relationships" r:id="rId1"/>
            <a:extLst>
              <a:ext uri="{FF2B5EF4-FFF2-40B4-BE49-F238E27FC236}">
                <a16:creationId xmlns:a16="http://schemas.microsoft.com/office/drawing/2014/main" id="{00000000-0008-0000-0500-00001D000000}"/>
              </a:ext>
            </a:extLst>
          </xdr:cNvPr>
          <xdr:cNvSpPr/>
        </xdr:nvSpPr>
        <xdr:spPr>
          <a:xfrm>
            <a:off x="10221142" y="835085"/>
            <a:ext cx="1440000"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Page suivante</a:t>
            </a:r>
            <a:r>
              <a:rPr lang="fr-FR" sz="1100">
                <a:solidFill>
                  <a:sysClr val="windowText" lastClr="000000"/>
                </a:solidFill>
                <a:effectLst/>
                <a:latin typeface="+mn-lt"/>
                <a:ea typeface="+mn-ea"/>
                <a:cs typeface="+mn-cs"/>
              </a:rPr>
              <a:t>    </a:t>
            </a:r>
            <a:r>
              <a:rPr lang="fr-FR" sz="1100">
                <a:solidFill>
                  <a:sysClr val="windowText" lastClr="000000"/>
                </a:solidFill>
                <a:effectLst/>
                <a:latin typeface="+mn-lt"/>
                <a:ea typeface="+mn-ea"/>
                <a:cs typeface="+mn-cs"/>
                <a:sym typeface="Wingdings" panose="05000000000000000000" pitchFamily="2" charset="2"/>
              </a:rPr>
              <a:t></a:t>
            </a:r>
            <a:endParaRPr lang="fr-FR">
              <a:solidFill>
                <a:sysClr val="windowText" lastClr="000000"/>
              </a:solidFill>
              <a:effectLst/>
            </a:endParaRPr>
          </a:p>
        </xdr:txBody>
      </xdr:sp>
      <xdr:sp macro="" textlink="">
        <xdr:nvSpPr>
          <xdr:cNvPr id="47" name="Rectangle à coins arrondis 46">
            <a:extLst>
              <a:ext uri="{FF2B5EF4-FFF2-40B4-BE49-F238E27FC236}">
                <a16:creationId xmlns:a16="http://schemas.microsoft.com/office/drawing/2014/main" id="{00000000-0008-0000-0500-00002F000000}"/>
              </a:ext>
            </a:extLst>
          </xdr:cNvPr>
          <xdr:cNvSpPr/>
        </xdr:nvSpPr>
        <xdr:spPr>
          <a:xfrm>
            <a:off x="2800353" y="686919"/>
            <a:ext cx="1434708" cy="396000"/>
          </a:xfrm>
          <a:prstGeom prst="roundRect">
            <a:avLst/>
          </a:prstGeom>
          <a:solidFill>
            <a:srgbClr val="C0C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Première page du</a:t>
            </a:r>
            <a:r>
              <a:rPr lang="fr-FR" sz="1100" baseline="0">
                <a:solidFill>
                  <a:srgbClr val="969696"/>
                </a:solidFill>
              </a:rPr>
              <a:t> formulaire</a:t>
            </a:r>
            <a:endParaRPr lang="fr-FR" sz="1100">
              <a:solidFill>
                <a:srgbClr val="969696"/>
              </a:solidFill>
            </a:endParaRPr>
          </a:p>
        </xdr:txBody>
      </xdr:sp>
      <xdr:cxnSp macro="">
        <xdr:nvCxnSpPr>
          <xdr:cNvPr id="30" name="Connecteur droit 29">
            <a:extLst>
              <a:ext uri="{FF2B5EF4-FFF2-40B4-BE49-F238E27FC236}">
                <a16:creationId xmlns:a16="http://schemas.microsoft.com/office/drawing/2014/main" id="{00000000-0008-0000-0500-00001E000000}"/>
              </a:ext>
            </a:extLst>
          </xdr:cNvPr>
          <xdr:cNvCxnSpPr>
            <a:stCxn id="32" idx="3"/>
            <a:endCxn id="44" idx="1"/>
          </xdr:cNvCxnSpPr>
        </xdr:nvCxnSpPr>
        <xdr:spPr>
          <a:xfrm flipV="1">
            <a:off x="3699359" y="1702999"/>
            <a:ext cx="7040659" cy="3432"/>
          </a:xfrm>
          <a:prstGeom prst="line">
            <a:avLst/>
          </a:prstGeom>
          <a:ln w="38100">
            <a:solidFill>
              <a:srgbClr val="969696"/>
            </a:solidFill>
          </a:ln>
        </xdr:spPr>
        <xdr:style>
          <a:lnRef idx="1">
            <a:schemeClr val="accent1"/>
          </a:lnRef>
          <a:fillRef idx="0">
            <a:schemeClr val="accent1"/>
          </a:fillRef>
          <a:effectRef idx="0">
            <a:schemeClr val="accent1"/>
          </a:effectRef>
          <a:fontRef idx="minor">
            <a:schemeClr val="tx1"/>
          </a:fontRef>
        </xdr:style>
      </xdr:cxnSp>
      <xdr:sp macro="" textlink="">
        <xdr:nvSpPr>
          <xdr:cNvPr id="32" name="Rectangle à coins arrondis 31">
            <a:hlinkClick xmlns:r="http://schemas.openxmlformats.org/officeDocument/2006/relationships" r:id="rId2"/>
            <a:extLst>
              <a:ext uri="{FF2B5EF4-FFF2-40B4-BE49-F238E27FC236}">
                <a16:creationId xmlns:a16="http://schemas.microsoft.com/office/drawing/2014/main" id="{00000000-0008-0000-0500-000020000000}"/>
              </a:ext>
            </a:extLst>
          </xdr:cNvPr>
          <xdr:cNvSpPr/>
        </xdr:nvSpPr>
        <xdr:spPr>
          <a:xfrm>
            <a:off x="2785598" y="1166431"/>
            <a:ext cx="913760" cy="1080000"/>
          </a:xfrm>
          <a:prstGeom prst="round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Fiche 1 : présentation du dossier</a:t>
            </a:r>
          </a:p>
        </xdr:txBody>
      </xdr:sp>
      <xdr:sp macro="" textlink="">
        <xdr:nvSpPr>
          <xdr:cNvPr id="33" name="Rectangle à coins arrondis 32">
            <a:hlinkClick xmlns:r="http://schemas.openxmlformats.org/officeDocument/2006/relationships" r:id="rId1"/>
            <a:extLst>
              <a:ext uri="{FF2B5EF4-FFF2-40B4-BE49-F238E27FC236}">
                <a16:creationId xmlns:a16="http://schemas.microsoft.com/office/drawing/2014/main" id="{00000000-0008-0000-0500-000021000000}"/>
              </a:ext>
            </a:extLst>
          </xdr:cNvPr>
          <xdr:cNvSpPr/>
        </xdr:nvSpPr>
        <xdr:spPr>
          <a:xfrm>
            <a:off x="3782469" y="1165031"/>
            <a:ext cx="908468"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2 : identité de l'établissement et des intervenants</a:t>
            </a:r>
          </a:p>
        </xdr:txBody>
      </xdr:sp>
      <xdr:sp macro="" textlink="">
        <xdr:nvSpPr>
          <xdr:cNvPr id="35" name="Rectangle à coins arrondis 34">
            <a:hlinkClick xmlns:r="http://schemas.openxmlformats.org/officeDocument/2006/relationships" r:id="rId3"/>
            <a:extLst>
              <a:ext uri="{FF2B5EF4-FFF2-40B4-BE49-F238E27FC236}">
                <a16:creationId xmlns:a16="http://schemas.microsoft.com/office/drawing/2014/main" id="{00000000-0008-0000-0500-000023000000}"/>
              </a:ext>
            </a:extLst>
          </xdr:cNvPr>
          <xdr:cNvSpPr/>
        </xdr:nvSpPr>
        <xdr:spPr>
          <a:xfrm>
            <a:off x="4771889" y="1165731"/>
            <a:ext cx="908469"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ctr"/>
            <a:r>
              <a:rPr lang="fr-FR" sz="1100">
                <a:solidFill>
                  <a:srgbClr val="969696"/>
                </a:solidFill>
              </a:rPr>
              <a:t>Fiche 3 : adaptation de l'offre aux besoins du territoire</a:t>
            </a:r>
            <a:r>
              <a:rPr lang="fr-FR" sz="900">
                <a:solidFill>
                  <a:srgbClr val="969696"/>
                </a:solidFill>
              </a:rPr>
              <a:t> </a:t>
            </a:r>
            <a:br>
              <a:rPr lang="fr-FR" sz="900">
                <a:solidFill>
                  <a:srgbClr val="969696"/>
                </a:solidFill>
              </a:rPr>
            </a:br>
            <a:r>
              <a:rPr lang="fr-FR" sz="800">
                <a:solidFill>
                  <a:srgbClr val="969696"/>
                </a:solidFill>
              </a:rPr>
              <a:t>(dont </a:t>
            </a:r>
            <a:r>
              <a:rPr lang="fr-FR" sz="800" baseline="0">
                <a:solidFill>
                  <a:srgbClr val="969696"/>
                </a:solidFill>
              </a:rPr>
              <a:t>UHR)</a:t>
            </a:r>
            <a:endParaRPr lang="fr-FR" sz="1050">
              <a:solidFill>
                <a:srgbClr val="969696"/>
              </a:solidFill>
            </a:endParaRPr>
          </a:p>
        </xdr:txBody>
      </xdr:sp>
      <xdr:sp macro="" textlink="">
        <xdr:nvSpPr>
          <xdr:cNvPr id="36" name="Rectangle à coins arrondis 35">
            <a:hlinkClick xmlns:r="http://schemas.openxmlformats.org/officeDocument/2006/relationships" r:id="rId4"/>
            <a:extLst>
              <a:ext uri="{FF2B5EF4-FFF2-40B4-BE49-F238E27FC236}">
                <a16:creationId xmlns:a16="http://schemas.microsoft.com/office/drawing/2014/main" id="{00000000-0008-0000-0500-000024000000}"/>
              </a:ext>
            </a:extLst>
          </xdr:cNvPr>
          <xdr:cNvSpPr/>
        </xdr:nvSpPr>
        <xdr:spPr>
          <a:xfrm>
            <a:off x="5766204" y="1165731"/>
            <a:ext cx="913760"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4 : informations techniques sur l'opération</a:t>
            </a:r>
          </a:p>
        </xdr:txBody>
      </xdr:sp>
      <xdr:sp macro="" textlink="">
        <xdr:nvSpPr>
          <xdr:cNvPr id="39" name="Rectangle à coins arrondis 38">
            <a:hlinkClick xmlns:r="http://schemas.openxmlformats.org/officeDocument/2006/relationships" r:id="rId5"/>
            <a:extLst>
              <a:ext uri="{FF2B5EF4-FFF2-40B4-BE49-F238E27FC236}">
                <a16:creationId xmlns:a16="http://schemas.microsoft.com/office/drawing/2014/main" id="{00000000-0008-0000-0500-000027000000}"/>
              </a:ext>
            </a:extLst>
          </xdr:cNvPr>
          <xdr:cNvSpPr/>
        </xdr:nvSpPr>
        <xdr:spPr>
          <a:xfrm>
            <a:off x="6763760" y="1164331"/>
            <a:ext cx="908468"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effectLst/>
                <a:latin typeface="+mn-lt"/>
                <a:ea typeface="+mn-ea"/>
                <a:cs typeface="+mn-cs"/>
              </a:rPr>
              <a:t>Fiche 5 : état des lieux et projection du capacitaire et des surfaces</a:t>
            </a:r>
            <a:endParaRPr lang="fr-FR">
              <a:solidFill>
                <a:srgbClr val="969696"/>
              </a:solidFill>
              <a:effectLst/>
            </a:endParaRPr>
          </a:p>
        </xdr:txBody>
      </xdr:sp>
      <xdr:sp macro="" textlink="">
        <xdr:nvSpPr>
          <xdr:cNvPr id="40" name="Rectangle à coins arrondis 39">
            <a:hlinkClick xmlns:r="http://schemas.openxmlformats.org/officeDocument/2006/relationships" r:id="rId6"/>
            <a:extLst>
              <a:ext uri="{FF2B5EF4-FFF2-40B4-BE49-F238E27FC236}">
                <a16:creationId xmlns:a16="http://schemas.microsoft.com/office/drawing/2014/main" id="{00000000-0008-0000-0500-000028000000}"/>
              </a:ext>
            </a:extLst>
          </xdr:cNvPr>
          <xdr:cNvSpPr/>
        </xdr:nvSpPr>
        <xdr:spPr>
          <a:xfrm>
            <a:off x="7751129" y="1165031"/>
            <a:ext cx="913760"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6 : coût de l'opération</a:t>
            </a:r>
            <a:r>
              <a:rPr lang="fr-FR" sz="800">
                <a:solidFill>
                  <a:srgbClr val="969696"/>
                </a:solidFill>
                <a:effectLst/>
                <a:latin typeface="+mn-lt"/>
                <a:ea typeface="+mn-ea"/>
                <a:cs typeface="+mn-cs"/>
              </a:rPr>
              <a:t> (dont périmètre non éligible)</a:t>
            </a:r>
            <a:endParaRPr lang="fr-FR" sz="1100">
              <a:solidFill>
                <a:srgbClr val="969696"/>
              </a:solidFill>
            </a:endParaRPr>
          </a:p>
        </xdr:txBody>
      </xdr:sp>
      <xdr:sp macro="" textlink="">
        <xdr:nvSpPr>
          <xdr:cNvPr id="41" name="Rectangle à coins arrondis 40">
            <a:hlinkClick xmlns:r="http://schemas.openxmlformats.org/officeDocument/2006/relationships" r:id="rId7"/>
            <a:extLst>
              <a:ext uri="{FF2B5EF4-FFF2-40B4-BE49-F238E27FC236}">
                <a16:creationId xmlns:a16="http://schemas.microsoft.com/office/drawing/2014/main" id="{00000000-0008-0000-0500-000029000000}"/>
              </a:ext>
            </a:extLst>
          </xdr:cNvPr>
          <xdr:cNvSpPr/>
        </xdr:nvSpPr>
        <xdr:spPr>
          <a:xfrm>
            <a:off x="8746522" y="1165031"/>
            <a:ext cx="908468"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7 : </a:t>
            </a:r>
            <a:br>
              <a:rPr lang="fr-FR" sz="1100">
                <a:solidFill>
                  <a:srgbClr val="969696"/>
                </a:solidFill>
              </a:rPr>
            </a:br>
            <a:r>
              <a:rPr lang="fr-FR" sz="1100">
                <a:solidFill>
                  <a:srgbClr val="969696"/>
                </a:solidFill>
              </a:rPr>
              <a:t>plan de financement de l'opération</a:t>
            </a:r>
          </a:p>
        </xdr:txBody>
      </xdr:sp>
      <xdr:sp macro="" textlink="">
        <xdr:nvSpPr>
          <xdr:cNvPr id="42" name="Rectangle à coins arrondis 41">
            <a:hlinkClick xmlns:r="http://schemas.openxmlformats.org/officeDocument/2006/relationships" r:id="rId8"/>
            <a:extLst>
              <a:ext uri="{FF2B5EF4-FFF2-40B4-BE49-F238E27FC236}">
                <a16:creationId xmlns:a16="http://schemas.microsoft.com/office/drawing/2014/main" id="{00000000-0008-0000-0500-00002A000000}"/>
              </a:ext>
            </a:extLst>
          </xdr:cNvPr>
          <xdr:cNvSpPr/>
        </xdr:nvSpPr>
        <xdr:spPr>
          <a:xfrm>
            <a:off x="9739893" y="1166500"/>
            <a:ext cx="913760"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8 : attestation</a:t>
            </a:r>
            <a:r>
              <a:rPr lang="fr-FR" sz="1100" baseline="0">
                <a:solidFill>
                  <a:srgbClr val="969696"/>
                </a:solidFill>
              </a:rPr>
              <a:t> du demandeur</a:t>
            </a:r>
            <a:endParaRPr lang="fr-FR" sz="1100">
              <a:solidFill>
                <a:srgbClr val="969696"/>
              </a:solidFill>
            </a:endParaRPr>
          </a:p>
        </xdr:txBody>
      </xdr:sp>
      <xdr:sp macro="" textlink="">
        <xdr:nvSpPr>
          <xdr:cNvPr id="44" name="Rectangle à coins arrondis 43">
            <a:hlinkClick xmlns:r="http://schemas.openxmlformats.org/officeDocument/2006/relationships" r:id="rId9"/>
            <a:extLst>
              <a:ext uri="{FF2B5EF4-FFF2-40B4-BE49-F238E27FC236}">
                <a16:creationId xmlns:a16="http://schemas.microsoft.com/office/drawing/2014/main" id="{00000000-0008-0000-0500-00002C000000}"/>
              </a:ext>
            </a:extLst>
          </xdr:cNvPr>
          <xdr:cNvSpPr/>
        </xdr:nvSpPr>
        <xdr:spPr>
          <a:xfrm>
            <a:off x="10740018" y="1162999"/>
            <a:ext cx="913760"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9 : récapitulatif de la demande</a:t>
            </a:r>
          </a:p>
        </xdr:txBody>
      </xdr:sp>
      <xdr:sp macro="" textlink="">
        <xdr:nvSpPr>
          <xdr:cNvPr id="48" name="Rectangle à coins arrondis 47">
            <a:hlinkClick xmlns:r="http://schemas.openxmlformats.org/officeDocument/2006/relationships" r:id="rId10"/>
            <a:extLst>
              <a:ext uri="{FF2B5EF4-FFF2-40B4-BE49-F238E27FC236}">
                <a16:creationId xmlns:a16="http://schemas.microsoft.com/office/drawing/2014/main" id="{00000000-0008-0000-0500-000030000000}"/>
              </a:ext>
            </a:extLst>
          </xdr:cNvPr>
          <xdr:cNvSpPr/>
        </xdr:nvSpPr>
        <xdr:spPr>
          <a:xfrm>
            <a:off x="186864" y="1446672"/>
            <a:ext cx="1585059" cy="432000"/>
          </a:xfrm>
          <a:prstGeom prst="roundRect">
            <a:avLst/>
          </a:prstGeom>
          <a:solidFill>
            <a:srgbClr val="00FF00"/>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de bonification du taux d'aide</a:t>
            </a:r>
            <a:endParaRPr lang="fr-FR" sz="1000" i="1">
              <a:solidFill>
                <a:sysClr val="windowText" lastClr="000000"/>
              </a:solidFill>
            </a:endParaRPr>
          </a:p>
        </xdr:txBody>
      </xdr:sp>
      <xdr:sp macro="" textlink="">
        <xdr:nvSpPr>
          <xdr:cNvPr id="49" name="Rectangle à coins arrondis 48">
            <a:hlinkClick xmlns:r="http://schemas.openxmlformats.org/officeDocument/2006/relationships" r:id="rId11"/>
            <a:extLst>
              <a:ext uri="{FF2B5EF4-FFF2-40B4-BE49-F238E27FC236}">
                <a16:creationId xmlns:a16="http://schemas.microsoft.com/office/drawing/2014/main" id="{00000000-0008-0000-0500-000031000000}"/>
              </a:ext>
            </a:extLst>
          </xdr:cNvPr>
          <xdr:cNvSpPr/>
        </xdr:nvSpPr>
        <xdr:spPr>
          <a:xfrm>
            <a:off x="188876" y="1914796"/>
            <a:ext cx="1585059" cy="43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a:t>
            </a:r>
            <a:r>
              <a:rPr lang="fr-FR" sz="1000" i="1" baseline="0">
                <a:solidFill>
                  <a:sysClr val="windowText" lastClr="000000"/>
                </a:solidFill>
              </a:rPr>
              <a:t> ici la l</a:t>
            </a:r>
            <a:r>
              <a:rPr lang="fr-FR" sz="1000" i="1">
                <a:solidFill>
                  <a:sysClr val="windowText" lastClr="000000"/>
                </a:solidFill>
              </a:rPr>
              <a:t>iste complète</a:t>
            </a:r>
            <a:r>
              <a:rPr lang="fr-FR" sz="1000" i="1" baseline="0">
                <a:solidFill>
                  <a:sysClr val="windowText" lastClr="000000"/>
                </a:solidFill>
              </a:rPr>
              <a:t> </a:t>
            </a:r>
            <a:r>
              <a:rPr lang="fr-FR" sz="1000" i="1">
                <a:solidFill>
                  <a:sysClr val="windowText" lastClr="000000"/>
                </a:solidFill>
              </a:rPr>
              <a:t>des pièces à joindre</a:t>
            </a:r>
          </a:p>
        </xdr:txBody>
      </xdr:sp>
      <xdr:sp macro="" textlink="">
        <xdr:nvSpPr>
          <xdr:cNvPr id="50" name="Rectangle à coins arrondis 49">
            <a:hlinkClick xmlns:r="http://schemas.openxmlformats.org/officeDocument/2006/relationships" r:id="rId12"/>
            <a:extLst>
              <a:ext uri="{FF2B5EF4-FFF2-40B4-BE49-F238E27FC236}">
                <a16:creationId xmlns:a16="http://schemas.microsoft.com/office/drawing/2014/main" id="{00000000-0008-0000-0500-000032000000}"/>
              </a:ext>
            </a:extLst>
          </xdr:cNvPr>
          <xdr:cNvSpPr/>
        </xdr:nvSpPr>
        <xdr:spPr>
          <a:xfrm>
            <a:off x="184057" y="963329"/>
            <a:ext cx="1585059" cy="43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d'éligibilité</a:t>
            </a:r>
            <a:endParaRPr lang="fr-FR" sz="1000" i="1">
              <a:solidFill>
                <a:sysClr val="windowText" lastClr="000000"/>
              </a:solidFill>
            </a:endParaRPr>
          </a:p>
        </xdr:txBody>
      </xdr:sp>
      <xdr:sp macro="" textlink="">
        <xdr:nvSpPr>
          <xdr:cNvPr id="72" name="Rectangle à coins arrondis 71">
            <a:hlinkClick xmlns:r="http://schemas.openxmlformats.org/officeDocument/2006/relationships" r:id="rId13"/>
            <a:extLst>
              <a:ext uri="{FF2B5EF4-FFF2-40B4-BE49-F238E27FC236}">
                <a16:creationId xmlns:a16="http://schemas.microsoft.com/office/drawing/2014/main" id="{00000000-0008-0000-0500-000048000000}"/>
              </a:ext>
            </a:extLst>
          </xdr:cNvPr>
          <xdr:cNvSpPr/>
        </xdr:nvSpPr>
        <xdr:spPr>
          <a:xfrm>
            <a:off x="184057" y="666998"/>
            <a:ext cx="1585059" cy="25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Retourner à la page d'accueil</a:t>
            </a:r>
          </a:p>
        </xdr:txBody>
      </xdr:sp>
    </xdr:grpSp>
    <xdr:clientData/>
  </xdr:twoCellAnchor>
  <xdr:twoCellAnchor editAs="absolute">
    <xdr:from>
      <xdr:col>0</xdr:col>
      <xdr:colOff>17145</xdr:colOff>
      <xdr:row>0</xdr:row>
      <xdr:rowOff>17145</xdr:rowOff>
    </xdr:from>
    <xdr:to>
      <xdr:col>3</xdr:col>
      <xdr:colOff>20959</xdr:colOff>
      <xdr:row>1</xdr:row>
      <xdr:rowOff>248842</xdr:rowOff>
    </xdr:to>
    <xdr:sp macro="" textlink="">
      <xdr:nvSpPr>
        <xdr:cNvPr id="52" name="ZoneTexte 51">
          <a:extLst>
            <a:ext uri="{FF2B5EF4-FFF2-40B4-BE49-F238E27FC236}">
              <a16:creationId xmlns:a16="http://schemas.microsoft.com/office/drawing/2014/main" id="{00000000-0008-0000-0500-000034000000}"/>
            </a:ext>
          </a:extLst>
        </xdr:cNvPr>
        <xdr:cNvSpPr txBox="1"/>
      </xdr:nvSpPr>
      <xdr:spPr>
        <a:xfrm>
          <a:off x="28575" y="28575"/>
          <a:ext cx="1941199" cy="5079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400" b="1">
              <a:solidFill>
                <a:srgbClr val="FF0000"/>
              </a:solidFill>
            </a:rPr>
            <a:t>COMPLETER SEULEMENT LES CELLULES BLANCHES</a:t>
          </a:r>
        </a:p>
      </xdr:txBody>
    </xdr:sp>
    <xdr:clientData fPrintsWithSheet="0"/>
  </xdr:twoCellAnchor>
  <xdr:twoCellAnchor>
    <xdr:from>
      <xdr:col>4</xdr:col>
      <xdr:colOff>1333500</xdr:colOff>
      <xdr:row>48</xdr:row>
      <xdr:rowOff>30480</xdr:rowOff>
    </xdr:from>
    <xdr:to>
      <xdr:col>4</xdr:col>
      <xdr:colOff>1501140</xdr:colOff>
      <xdr:row>48</xdr:row>
      <xdr:rowOff>211455</xdr:rowOff>
    </xdr:to>
    <xdr:sp macro="" textlink="">
      <xdr:nvSpPr>
        <xdr:cNvPr id="28" name="Ellipse 27">
          <a:extLst>
            <a:ext uri="{FF2B5EF4-FFF2-40B4-BE49-F238E27FC236}">
              <a16:creationId xmlns:a16="http://schemas.microsoft.com/office/drawing/2014/main" id="{00000000-0008-0000-0500-00001C000000}"/>
            </a:ext>
          </a:extLst>
        </xdr:cNvPr>
        <xdr:cNvSpPr/>
      </xdr:nvSpPr>
      <xdr:spPr>
        <a:xfrm>
          <a:off x="5425440" y="22440900"/>
          <a:ext cx="167640" cy="1809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8</xdr:col>
      <xdr:colOff>2758440</xdr:colOff>
      <xdr:row>10</xdr:row>
      <xdr:rowOff>15240</xdr:rowOff>
    </xdr:from>
    <xdr:to>
      <xdr:col>8</xdr:col>
      <xdr:colOff>2926080</xdr:colOff>
      <xdr:row>10</xdr:row>
      <xdr:rowOff>173355</xdr:rowOff>
    </xdr:to>
    <xdr:sp macro="" textlink="">
      <xdr:nvSpPr>
        <xdr:cNvPr id="34" name="Ellipse 33">
          <a:extLst>
            <a:ext uri="{FF2B5EF4-FFF2-40B4-BE49-F238E27FC236}">
              <a16:creationId xmlns:a16="http://schemas.microsoft.com/office/drawing/2014/main" id="{00000000-0008-0000-0500-000022000000}"/>
            </a:ext>
          </a:extLst>
        </xdr:cNvPr>
        <xdr:cNvSpPr/>
      </xdr:nvSpPr>
      <xdr:spPr>
        <a:xfrm>
          <a:off x="12359640" y="3301365"/>
          <a:ext cx="167640" cy="15811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8</xdr:col>
      <xdr:colOff>2621280</xdr:colOff>
      <xdr:row>48</xdr:row>
      <xdr:rowOff>7620</xdr:rowOff>
    </xdr:from>
    <xdr:to>
      <xdr:col>8</xdr:col>
      <xdr:colOff>2788920</xdr:colOff>
      <xdr:row>48</xdr:row>
      <xdr:rowOff>165735</xdr:rowOff>
    </xdr:to>
    <xdr:sp macro="" textlink="">
      <xdr:nvSpPr>
        <xdr:cNvPr id="54" name="Ellipse 53">
          <a:extLst>
            <a:ext uri="{FF2B5EF4-FFF2-40B4-BE49-F238E27FC236}">
              <a16:creationId xmlns:a16="http://schemas.microsoft.com/office/drawing/2014/main" id="{00000000-0008-0000-0500-000036000000}"/>
            </a:ext>
          </a:extLst>
        </xdr:cNvPr>
        <xdr:cNvSpPr/>
      </xdr:nvSpPr>
      <xdr:spPr>
        <a:xfrm>
          <a:off x="12473940" y="3291840"/>
          <a:ext cx="167640" cy="15811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editAs="oneCell">
    <xdr:from>
      <xdr:col>8</xdr:col>
      <xdr:colOff>1078230</xdr:colOff>
      <xdr:row>0</xdr:row>
      <xdr:rowOff>38100</xdr:rowOff>
    </xdr:from>
    <xdr:to>
      <xdr:col>9</xdr:col>
      <xdr:colOff>144780</xdr:colOff>
      <xdr:row>1</xdr:row>
      <xdr:rowOff>243485</xdr:rowOff>
    </xdr:to>
    <xdr:pic>
      <xdr:nvPicPr>
        <xdr:cNvPr id="3" name="Image 2">
          <a:extLst>
            <a:ext uri="{FF2B5EF4-FFF2-40B4-BE49-F238E27FC236}">
              <a16:creationId xmlns:a16="http://schemas.microsoft.com/office/drawing/2014/main" id="{94D96598-71F7-407C-B6AA-E34270D22FE4}"/>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679430" y="38100"/>
          <a:ext cx="2057400" cy="50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87</xdr:row>
      <xdr:rowOff>0</xdr:rowOff>
    </xdr:from>
    <xdr:to>
      <xdr:col>3</xdr:col>
      <xdr:colOff>343504</xdr:colOff>
      <xdr:row>87</xdr:row>
      <xdr:rowOff>252000</xdr:rowOff>
    </xdr:to>
    <xdr:sp macro="" textlink="">
      <xdr:nvSpPr>
        <xdr:cNvPr id="8" name="Rectangle à coins arrondis 7">
          <a:hlinkClick xmlns:r="http://schemas.openxmlformats.org/officeDocument/2006/relationships" r:id="rId1"/>
          <a:extLst>
            <a:ext uri="{FF2B5EF4-FFF2-40B4-BE49-F238E27FC236}">
              <a16:creationId xmlns:a16="http://schemas.microsoft.com/office/drawing/2014/main" id="{00000000-0008-0000-0600-000008000000}"/>
            </a:ext>
          </a:extLst>
        </xdr:cNvPr>
        <xdr:cNvSpPr/>
      </xdr:nvSpPr>
      <xdr:spPr>
        <a:xfrm>
          <a:off x="179294" y="21952324"/>
          <a:ext cx="1441681"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fr-FR" sz="1100">
              <a:solidFill>
                <a:sysClr val="windowText" lastClr="000000"/>
              </a:solidFill>
              <a:effectLst/>
              <a:latin typeface="+mn-lt"/>
              <a:ea typeface="+mn-ea"/>
              <a:cs typeface="+mn-cs"/>
              <a:sym typeface="Wingdings" panose="05000000000000000000" pitchFamily="2" charset="2"/>
            </a:rPr>
            <a:t></a:t>
          </a:r>
          <a:r>
            <a:rPr lang="fr-FR" sz="1100">
              <a:solidFill>
                <a:sysClr val="windowText" lastClr="000000"/>
              </a:solidFill>
              <a:effectLst/>
              <a:latin typeface="+mn-lt"/>
              <a:ea typeface="+mn-ea"/>
              <a:cs typeface="+mn-cs"/>
            </a:rPr>
            <a:t>    </a:t>
          </a:r>
          <a:r>
            <a:rPr lang="fr-FR" sz="1100">
              <a:solidFill>
                <a:sysClr val="windowText" lastClr="000000"/>
              </a:solidFill>
            </a:rPr>
            <a:t>Page précédente</a:t>
          </a:r>
        </a:p>
      </xdr:txBody>
    </xdr:sp>
    <xdr:clientData/>
  </xdr:twoCellAnchor>
  <xdr:twoCellAnchor editAs="oneCell">
    <xdr:from>
      <xdr:col>16</xdr:col>
      <xdr:colOff>168090</xdr:colOff>
      <xdr:row>87</xdr:row>
      <xdr:rowOff>0</xdr:rowOff>
    </xdr:from>
    <xdr:to>
      <xdr:col>18</xdr:col>
      <xdr:colOff>173737</xdr:colOff>
      <xdr:row>87</xdr:row>
      <xdr:rowOff>252000</xdr:rowOff>
    </xdr:to>
    <xdr:sp macro="" textlink="">
      <xdr:nvSpPr>
        <xdr:cNvPr id="9" name="Rectangle à coins arrondis 8">
          <a:hlinkClick xmlns:r="http://schemas.openxmlformats.org/officeDocument/2006/relationships" r:id="rId2"/>
          <a:extLst>
            <a:ext uri="{FF2B5EF4-FFF2-40B4-BE49-F238E27FC236}">
              <a16:creationId xmlns:a16="http://schemas.microsoft.com/office/drawing/2014/main" id="{00000000-0008-0000-0600-000009000000}"/>
            </a:ext>
          </a:extLst>
        </xdr:cNvPr>
        <xdr:cNvSpPr/>
      </xdr:nvSpPr>
      <xdr:spPr>
        <a:xfrm>
          <a:off x="10163737" y="21952324"/>
          <a:ext cx="1440000"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Page suivante</a:t>
          </a:r>
          <a:r>
            <a:rPr lang="fr-FR" sz="1100">
              <a:solidFill>
                <a:sysClr val="windowText" lastClr="000000"/>
              </a:solidFill>
              <a:effectLst/>
              <a:latin typeface="+mn-lt"/>
              <a:ea typeface="+mn-ea"/>
              <a:cs typeface="+mn-cs"/>
            </a:rPr>
            <a:t>    </a:t>
          </a:r>
          <a:r>
            <a:rPr lang="fr-FR" sz="1100">
              <a:solidFill>
                <a:sysClr val="windowText" lastClr="000000"/>
              </a:solidFill>
              <a:effectLst/>
              <a:latin typeface="+mn-lt"/>
              <a:ea typeface="+mn-ea"/>
              <a:cs typeface="+mn-cs"/>
              <a:sym typeface="Wingdings" panose="05000000000000000000" pitchFamily="2" charset="2"/>
            </a:rPr>
            <a:t></a:t>
          </a:r>
          <a:endParaRPr lang="fr-FR">
            <a:solidFill>
              <a:sysClr val="windowText" lastClr="000000"/>
            </a:solidFill>
            <a:effectLst/>
          </a:endParaRPr>
        </a:p>
      </xdr:txBody>
    </xdr:sp>
    <xdr:clientData/>
  </xdr:twoCellAnchor>
  <xdr:twoCellAnchor editAs="absolute">
    <xdr:from>
      <xdr:col>0</xdr:col>
      <xdr:colOff>28575</xdr:colOff>
      <xdr:row>0</xdr:row>
      <xdr:rowOff>28575</xdr:rowOff>
    </xdr:from>
    <xdr:to>
      <xdr:col>3</xdr:col>
      <xdr:colOff>689502</xdr:colOff>
      <xdr:row>1</xdr:row>
      <xdr:rowOff>239821</xdr:rowOff>
    </xdr:to>
    <xdr:sp macro="" textlink="">
      <xdr:nvSpPr>
        <xdr:cNvPr id="18" name="ZoneTexte 17">
          <a:extLst>
            <a:ext uri="{FF2B5EF4-FFF2-40B4-BE49-F238E27FC236}">
              <a16:creationId xmlns:a16="http://schemas.microsoft.com/office/drawing/2014/main" id="{00000000-0008-0000-0600-000012000000}"/>
            </a:ext>
          </a:extLst>
        </xdr:cNvPr>
        <xdr:cNvSpPr txBox="1"/>
      </xdr:nvSpPr>
      <xdr:spPr>
        <a:xfrm>
          <a:off x="28575" y="28575"/>
          <a:ext cx="1937277" cy="5065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400" b="1">
              <a:solidFill>
                <a:srgbClr val="FF0000"/>
              </a:solidFill>
            </a:rPr>
            <a:t>COMPLETER SEULEMENT LES CELLULES BLANCHES</a:t>
          </a:r>
        </a:p>
      </xdr:txBody>
    </xdr:sp>
    <xdr:clientData fPrintsWithSheet="0"/>
  </xdr:twoCellAnchor>
  <xdr:twoCellAnchor editAs="absolute">
    <xdr:from>
      <xdr:col>1</xdr:col>
      <xdr:colOff>332</xdr:colOff>
      <xdr:row>3</xdr:row>
      <xdr:rowOff>0</xdr:rowOff>
    </xdr:from>
    <xdr:to>
      <xdr:col>18</xdr:col>
      <xdr:colOff>4702</xdr:colOff>
      <xdr:row>3</xdr:row>
      <xdr:rowOff>1624854</xdr:rowOff>
    </xdr:to>
    <xdr:grpSp>
      <xdr:nvGrpSpPr>
        <xdr:cNvPr id="12" name="Groupe 11">
          <a:extLst>
            <a:ext uri="{FF2B5EF4-FFF2-40B4-BE49-F238E27FC236}">
              <a16:creationId xmlns:a16="http://schemas.microsoft.com/office/drawing/2014/main" id="{00000000-0008-0000-0600-00000C000000}"/>
            </a:ext>
          </a:extLst>
        </xdr:cNvPr>
        <xdr:cNvGrpSpPr/>
      </xdr:nvGrpSpPr>
      <xdr:grpSpPr>
        <a:xfrm>
          <a:off x="181307" y="647700"/>
          <a:ext cx="11634395" cy="1624854"/>
          <a:chOff x="168081" y="930089"/>
          <a:chExt cx="11612242" cy="1624854"/>
        </a:xfrm>
      </xdr:grpSpPr>
      <xdr:cxnSp macro="">
        <xdr:nvCxnSpPr>
          <xdr:cNvPr id="13" name="Connecteur droit 12">
            <a:extLst>
              <a:ext uri="{FF2B5EF4-FFF2-40B4-BE49-F238E27FC236}">
                <a16:creationId xmlns:a16="http://schemas.microsoft.com/office/drawing/2014/main" id="{00000000-0008-0000-0600-00000D000000}"/>
              </a:ext>
            </a:extLst>
          </xdr:cNvPr>
          <xdr:cNvCxnSpPr>
            <a:stCxn id="14" idx="3"/>
            <a:endCxn id="30" idx="1"/>
          </xdr:cNvCxnSpPr>
        </xdr:nvCxnSpPr>
        <xdr:spPr>
          <a:xfrm flipV="1">
            <a:off x="3377105" y="1944310"/>
            <a:ext cx="7440463" cy="3432"/>
          </a:xfrm>
          <a:prstGeom prst="line">
            <a:avLst/>
          </a:prstGeom>
          <a:ln w="38100">
            <a:solidFill>
              <a:srgbClr val="969696"/>
            </a:solidFill>
          </a:ln>
        </xdr:spPr>
        <xdr:style>
          <a:lnRef idx="1">
            <a:schemeClr val="accent1"/>
          </a:lnRef>
          <a:fillRef idx="0">
            <a:schemeClr val="accent1"/>
          </a:fillRef>
          <a:effectRef idx="0">
            <a:schemeClr val="accent1"/>
          </a:effectRef>
          <a:fontRef idx="minor">
            <a:schemeClr val="tx1"/>
          </a:fontRef>
        </xdr:style>
      </xdr:cxnSp>
      <xdr:sp macro="" textlink="">
        <xdr:nvSpPr>
          <xdr:cNvPr id="14" name="Rectangle à coins arrondis 13">
            <a:hlinkClick xmlns:r="http://schemas.openxmlformats.org/officeDocument/2006/relationships" r:id="rId1"/>
            <a:extLst>
              <a:ext uri="{FF2B5EF4-FFF2-40B4-BE49-F238E27FC236}">
                <a16:creationId xmlns:a16="http://schemas.microsoft.com/office/drawing/2014/main" id="{00000000-0008-0000-0600-00000E000000}"/>
              </a:ext>
            </a:extLst>
          </xdr:cNvPr>
          <xdr:cNvSpPr/>
        </xdr:nvSpPr>
        <xdr:spPr>
          <a:xfrm>
            <a:off x="2414351" y="14077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1 : présentation du dossier</a:t>
            </a:r>
          </a:p>
        </xdr:txBody>
      </xdr:sp>
      <xdr:sp macro="" textlink="">
        <xdr:nvSpPr>
          <xdr:cNvPr id="15" name="Rectangle à coins arrondis 14">
            <a:hlinkClick xmlns:r="http://schemas.openxmlformats.org/officeDocument/2006/relationships" r:id="rId3"/>
            <a:extLst>
              <a:ext uri="{FF2B5EF4-FFF2-40B4-BE49-F238E27FC236}">
                <a16:creationId xmlns:a16="http://schemas.microsoft.com/office/drawing/2014/main" id="{00000000-0008-0000-0600-00000F000000}"/>
              </a:ext>
            </a:extLst>
          </xdr:cNvPr>
          <xdr:cNvSpPr/>
        </xdr:nvSpPr>
        <xdr:spPr>
          <a:xfrm>
            <a:off x="3464669" y="1406342"/>
            <a:ext cx="962754" cy="1080000"/>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Fiche 2 : identité </a:t>
            </a:r>
            <a:r>
              <a:rPr lang="fr-FR" sz="1100">
                <a:solidFill>
                  <a:sysClr val="windowText" lastClr="000000"/>
                </a:solidFill>
                <a:effectLst/>
                <a:latin typeface="+mn-lt"/>
                <a:ea typeface="+mn-ea"/>
                <a:cs typeface="+mn-cs"/>
              </a:rPr>
              <a:t>de l'établissement et</a:t>
            </a:r>
            <a:r>
              <a:rPr lang="fr-FR" sz="1100">
                <a:solidFill>
                  <a:sysClr val="windowText" lastClr="000000"/>
                </a:solidFill>
              </a:rPr>
              <a:t> des intervenants</a:t>
            </a:r>
          </a:p>
        </xdr:txBody>
      </xdr:sp>
      <xdr:sp macro="" textlink="">
        <xdr:nvSpPr>
          <xdr:cNvPr id="16" name="Rectangle à coins arrondis 15">
            <a:hlinkClick xmlns:r="http://schemas.openxmlformats.org/officeDocument/2006/relationships" r:id="rId2"/>
            <a:extLst>
              <a:ext uri="{FF2B5EF4-FFF2-40B4-BE49-F238E27FC236}">
                <a16:creationId xmlns:a16="http://schemas.microsoft.com/office/drawing/2014/main" id="{00000000-0008-0000-0600-000010000000}"/>
              </a:ext>
            </a:extLst>
          </xdr:cNvPr>
          <xdr:cNvSpPr/>
        </xdr:nvSpPr>
        <xdr:spPr>
          <a:xfrm>
            <a:off x="4512717" y="14070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ctr"/>
            <a:r>
              <a:rPr lang="fr-FR" sz="1100">
                <a:solidFill>
                  <a:srgbClr val="969696"/>
                </a:solidFill>
              </a:rPr>
              <a:t>Fiche 3 : adaptation de l'offre aux besoins du territoire</a:t>
            </a:r>
            <a:r>
              <a:rPr lang="fr-FR" sz="800">
                <a:solidFill>
                  <a:srgbClr val="969696"/>
                </a:solidFill>
              </a:rPr>
              <a:t> </a:t>
            </a:r>
            <a:br>
              <a:rPr lang="fr-FR" sz="800">
                <a:solidFill>
                  <a:srgbClr val="969696"/>
                </a:solidFill>
              </a:rPr>
            </a:br>
            <a:r>
              <a:rPr lang="fr-FR" sz="800">
                <a:solidFill>
                  <a:srgbClr val="969696"/>
                </a:solidFill>
              </a:rPr>
              <a:t>(dont UHR)</a:t>
            </a:r>
            <a:endParaRPr lang="fr-FR" sz="1050">
              <a:solidFill>
                <a:srgbClr val="969696"/>
              </a:solidFill>
            </a:endParaRPr>
          </a:p>
        </xdr:txBody>
      </xdr:sp>
      <xdr:sp macro="" textlink="">
        <xdr:nvSpPr>
          <xdr:cNvPr id="25" name="Rectangle à coins arrondis 24">
            <a:hlinkClick xmlns:r="http://schemas.openxmlformats.org/officeDocument/2006/relationships" r:id="rId4"/>
            <a:extLst>
              <a:ext uri="{FF2B5EF4-FFF2-40B4-BE49-F238E27FC236}">
                <a16:creationId xmlns:a16="http://schemas.microsoft.com/office/drawing/2014/main" id="{00000000-0008-0000-0600-000019000000}"/>
              </a:ext>
            </a:extLst>
          </xdr:cNvPr>
          <xdr:cNvSpPr/>
        </xdr:nvSpPr>
        <xdr:spPr>
          <a:xfrm>
            <a:off x="5565920" y="14070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4 : informations techniques sur l'opération</a:t>
            </a:r>
          </a:p>
        </xdr:txBody>
      </xdr:sp>
      <xdr:sp macro="" textlink="">
        <xdr:nvSpPr>
          <xdr:cNvPr id="26" name="Rectangle à coins arrondis 25">
            <a:hlinkClick xmlns:r="http://schemas.openxmlformats.org/officeDocument/2006/relationships" r:id="rId5"/>
            <a:extLst>
              <a:ext uri="{FF2B5EF4-FFF2-40B4-BE49-F238E27FC236}">
                <a16:creationId xmlns:a16="http://schemas.microsoft.com/office/drawing/2014/main" id="{00000000-0008-0000-0600-00001A000000}"/>
              </a:ext>
            </a:extLst>
          </xdr:cNvPr>
          <xdr:cNvSpPr/>
        </xdr:nvSpPr>
        <xdr:spPr>
          <a:xfrm>
            <a:off x="6616960" y="14056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5 : état des lieux et projection du capacitaire et des surfaces</a:t>
            </a:r>
          </a:p>
        </xdr:txBody>
      </xdr:sp>
      <xdr:sp macro="" textlink="">
        <xdr:nvSpPr>
          <xdr:cNvPr id="27" name="Rectangle à coins arrondis 26">
            <a:hlinkClick xmlns:r="http://schemas.openxmlformats.org/officeDocument/2006/relationships" r:id="rId6"/>
            <a:extLst>
              <a:ext uri="{FF2B5EF4-FFF2-40B4-BE49-F238E27FC236}">
                <a16:creationId xmlns:a16="http://schemas.microsoft.com/office/drawing/2014/main" id="{00000000-0008-0000-0600-00001B000000}"/>
              </a:ext>
            </a:extLst>
          </xdr:cNvPr>
          <xdr:cNvSpPr/>
        </xdr:nvSpPr>
        <xdr:spPr>
          <a:xfrm>
            <a:off x="7662844" y="14063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fr-FR" sz="1100">
                <a:solidFill>
                  <a:srgbClr val="969696"/>
                </a:solidFill>
              </a:rPr>
              <a:t>Fiche 6 : coût de l'opération</a:t>
            </a:r>
            <a:r>
              <a:rPr lang="fr-FR" sz="800">
                <a:solidFill>
                  <a:srgbClr val="969696"/>
                </a:solidFill>
              </a:rPr>
              <a:t> </a:t>
            </a:r>
            <a:r>
              <a:rPr lang="fr-FR" sz="800">
                <a:solidFill>
                  <a:srgbClr val="969696"/>
                </a:solidFill>
                <a:effectLst/>
                <a:latin typeface="+mn-lt"/>
                <a:ea typeface="+mn-ea"/>
                <a:cs typeface="+mn-cs"/>
              </a:rPr>
              <a:t>(dont </a:t>
            </a:r>
            <a:r>
              <a:rPr lang="fr-FR" sz="800" baseline="0">
                <a:solidFill>
                  <a:srgbClr val="969696"/>
                </a:solidFill>
                <a:effectLst/>
                <a:latin typeface="+mn-lt"/>
                <a:ea typeface="+mn-ea"/>
                <a:cs typeface="+mn-cs"/>
              </a:rPr>
              <a:t> périmètre non éligible</a:t>
            </a:r>
            <a:r>
              <a:rPr lang="fr-FR" sz="800">
                <a:solidFill>
                  <a:srgbClr val="969696"/>
                </a:solidFill>
                <a:effectLst/>
                <a:latin typeface="+mn-lt"/>
                <a:ea typeface="+mn-ea"/>
                <a:cs typeface="+mn-cs"/>
              </a:rPr>
              <a:t>)</a:t>
            </a:r>
            <a:endParaRPr lang="fr-FR">
              <a:solidFill>
                <a:srgbClr val="969696"/>
              </a:solidFill>
              <a:effectLst/>
            </a:endParaRPr>
          </a:p>
        </xdr:txBody>
      </xdr:sp>
      <xdr:sp macro="" textlink="">
        <xdr:nvSpPr>
          <xdr:cNvPr id="28" name="Rectangle à coins arrondis 27">
            <a:hlinkClick xmlns:r="http://schemas.openxmlformats.org/officeDocument/2006/relationships" r:id="rId7"/>
            <a:extLst>
              <a:ext uri="{FF2B5EF4-FFF2-40B4-BE49-F238E27FC236}">
                <a16:creationId xmlns:a16="http://schemas.microsoft.com/office/drawing/2014/main" id="{00000000-0008-0000-0600-00001C000000}"/>
              </a:ext>
            </a:extLst>
          </xdr:cNvPr>
          <xdr:cNvSpPr/>
        </xdr:nvSpPr>
        <xdr:spPr>
          <a:xfrm>
            <a:off x="8711606" y="14063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7 : </a:t>
            </a:r>
            <a:br>
              <a:rPr lang="fr-FR" sz="1100">
                <a:solidFill>
                  <a:srgbClr val="969696"/>
                </a:solidFill>
              </a:rPr>
            </a:br>
            <a:r>
              <a:rPr lang="fr-FR" sz="1100">
                <a:solidFill>
                  <a:srgbClr val="969696"/>
                </a:solidFill>
              </a:rPr>
              <a:t>plan de financement de l'opération</a:t>
            </a:r>
          </a:p>
        </xdr:txBody>
      </xdr:sp>
      <xdr:sp macro="" textlink="">
        <xdr:nvSpPr>
          <xdr:cNvPr id="29" name="Rectangle à coins arrondis 28">
            <a:hlinkClick xmlns:r="http://schemas.openxmlformats.org/officeDocument/2006/relationships" r:id="rId8"/>
            <a:extLst>
              <a:ext uri="{FF2B5EF4-FFF2-40B4-BE49-F238E27FC236}">
                <a16:creationId xmlns:a16="http://schemas.microsoft.com/office/drawing/2014/main" id="{00000000-0008-0000-0600-00001D000000}"/>
              </a:ext>
            </a:extLst>
          </xdr:cNvPr>
          <xdr:cNvSpPr/>
        </xdr:nvSpPr>
        <xdr:spPr>
          <a:xfrm>
            <a:off x="9763813" y="1407811"/>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8 : attestation</a:t>
            </a:r>
            <a:r>
              <a:rPr lang="fr-FR" sz="1100" baseline="0">
                <a:solidFill>
                  <a:srgbClr val="969696"/>
                </a:solidFill>
              </a:rPr>
              <a:t> du demandeur</a:t>
            </a:r>
            <a:endParaRPr lang="fr-FR" sz="1100">
              <a:solidFill>
                <a:srgbClr val="969696"/>
              </a:solidFill>
            </a:endParaRPr>
          </a:p>
        </xdr:txBody>
      </xdr:sp>
      <xdr:sp macro="" textlink="">
        <xdr:nvSpPr>
          <xdr:cNvPr id="30" name="Rectangle à coins arrondis 29">
            <a:hlinkClick xmlns:r="http://schemas.openxmlformats.org/officeDocument/2006/relationships" r:id="rId9"/>
            <a:extLst>
              <a:ext uri="{FF2B5EF4-FFF2-40B4-BE49-F238E27FC236}">
                <a16:creationId xmlns:a16="http://schemas.microsoft.com/office/drawing/2014/main" id="{00000000-0008-0000-0600-00001E000000}"/>
              </a:ext>
            </a:extLst>
          </xdr:cNvPr>
          <xdr:cNvSpPr/>
        </xdr:nvSpPr>
        <xdr:spPr>
          <a:xfrm>
            <a:off x="10817569" y="1404310"/>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9 : récapitulatif de la demande</a:t>
            </a:r>
          </a:p>
        </xdr:txBody>
      </xdr:sp>
      <xdr:sp macro="" textlink="">
        <xdr:nvSpPr>
          <xdr:cNvPr id="31" name="Rectangle à coins arrondis 30">
            <a:hlinkClick xmlns:r="http://schemas.openxmlformats.org/officeDocument/2006/relationships" r:id="rId10"/>
            <a:extLst>
              <a:ext uri="{FF2B5EF4-FFF2-40B4-BE49-F238E27FC236}">
                <a16:creationId xmlns:a16="http://schemas.microsoft.com/office/drawing/2014/main" id="{00000000-0008-0000-0600-00001F000000}"/>
              </a:ext>
            </a:extLst>
          </xdr:cNvPr>
          <xdr:cNvSpPr/>
        </xdr:nvSpPr>
        <xdr:spPr>
          <a:xfrm>
            <a:off x="171039" y="1681753"/>
            <a:ext cx="1584000" cy="432000"/>
          </a:xfrm>
          <a:prstGeom prst="roundRect">
            <a:avLst/>
          </a:prstGeom>
          <a:solidFill>
            <a:srgbClr val="00FF00"/>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de bonification du taux d'aide</a:t>
            </a:r>
            <a:endParaRPr lang="fr-FR" sz="1000" i="1">
              <a:solidFill>
                <a:sysClr val="windowText" lastClr="000000"/>
              </a:solidFill>
            </a:endParaRPr>
          </a:p>
        </xdr:txBody>
      </xdr:sp>
      <xdr:sp macro="" textlink="">
        <xdr:nvSpPr>
          <xdr:cNvPr id="32" name="Rectangle à coins arrondis 31">
            <a:hlinkClick xmlns:r="http://schemas.openxmlformats.org/officeDocument/2006/relationships" r:id="rId11"/>
            <a:extLst>
              <a:ext uri="{FF2B5EF4-FFF2-40B4-BE49-F238E27FC236}">
                <a16:creationId xmlns:a16="http://schemas.microsoft.com/office/drawing/2014/main" id="{00000000-0008-0000-0600-000020000000}"/>
              </a:ext>
            </a:extLst>
          </xdr:cNvPr>
          <xdr:cNvSpPr/>
        </xdr:nvSpPr>
        <xdr:spPr>
          <a:xfrm>
            <a:off x="173158" y="2148631"/>
            <a:ext cx="1584000" cy="406312"/>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a:t>
            </a:r>
            <a:r>
              <a:rPr lang="fr-FR" sz="1000" i="1" baseline="0">
                <a:solidFill>
                  <a:sysClr val="windowText" lastClr="000000"/>
                </a:solidFill>
              </a:rPr>
              <a:t> ici la l</a:t>
            </a:r>
            <a:r>
              <a:rPr lang="fr-FR" sz="1000" i="1">
                <a:solidFill>
                  <a:sysClr val="windowText" lastClr="000000"/>
                </a:solidFill>
              </a:rPr>
              <a:t>iste complète</a:t>
            </a:r>
            <a:r>
              <a:rPr lang="fr-FR" sz="1000" i="1" baseline="0">
                <a:solidFill>
                  <a:sysClr val="windowText" lastClr="000000"/>
                </a:solidFill>
              </a:rPr>
              <a:t> </a:t>
            </a:r>
            <a:r>
              <a:rPr lang="fr-FR" sz="1000" i="1">
                <a:solidFill>
                  <a:sysClr val="windowText" lastClr="000000"/>
                </a:solidFill>
              </a:rPr>
              <a:t>des pièces à joindre</a:t>
            </a:r>
          </a:p>
        </xdr:txBody>
      </xdr:sp>
      <xdr:sp macro="" textlink="">
        <xdr:nvSpPr>
          <xdr:cNvPr id="33" name="Rectangle à coins arrondis 32">
            <a:hlinkClick xmlns:r="http://schemas.openxmlformats.org/officeDocument/2006/relationships" r:id="rId12"/>
            <a:extLst>
              <a:ext uri="{FF2B5EF4-FFF2-40B4-BE49-F238E27FC236}">
                <a16:creationId xmlns:a16="http://schemas.microsoft.com/office/drawing/2014/main" id="{00000000-0008-0000-0600-000021000000}"/>
              </a:ext>
            </a:extLst>
          </xdr:cNvPr>
          <xdr:cNvSpPr/>
        </xdr:nvSpPr>
        <xdr:spPr>
          <a:xfrm>
            <a:off x="168081" y="1210239"/>
            <a:ext cx="1584000" cy="43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d'éligibilité</a:t>
            </a:r>
            <a:endParaRPr lang="fr-FR" sz="1000" i="1">
              <a:solidFill>
                <a:sysClr val="windowText" lastClr="000000"/>
              </a:solidFill>
            </a:endParaRPr>
          </a:p>
        </xdr:txBody>
      </xdr:sp>
      <xdr:sp macro="" textlink="">
        <xdr:nvSpPr>
          <xdr:cNvPr id="34" name="Rectangle à coins arrondis 33">
            <a:hlinkClick xmlns:r="http://schemas.openxmlformats.org/officeDocument/2006/relationships" r:id="rId2"/>
            <a:extLst>
              <a:ext uri="{FF2B5EF4-FFF2-40B4-BE49-F238E27FC236}">
                <a16:creationId xmlns:a16="http://schemas.microsoft.com/office/drawing/2014/main" id="{00000000-0008-0000-0600-000022000000}"/>
              </a:ext>
            </a:extLst>
          </xdr:cNvPr>
          <xdr:cNvSpPr/>
        </xdr:nvSpPr>
        <xdr:spPr>
          <a:xfrm>
            <a:off x="10275208" y="1075770"/>
            <a:ext cx="1486922"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Page suivante    </a:t>
            </a:r>
            <a:r>
              <a:rPr lang="fr-FR" sz="1100">
                <a:solidFill>
                  <a:sysClr val="windowText" lastClr="000000"/>
                </a:solidFill>
                <a:sym typeface="Wingdings"/>
              </a:rPr>
              <a:t></a:t>
            </a:r>
            <a:endParaRPr lang="fr-FR" sz="1100">
              <a:solidFill>
                <a:sysClr val="windowText" lastClr="000000"/>
              </a:solidFill>
            </a:endParaRPr>
          </a:p>
        </xdr:txBody>
      </xdr:sp>
      <xdr:sp macro="" textlink="">
        <xdr:nvSpPr>
          <xdr:cNvPr id="35" name="Rectangle à coins arrondis 34">
            <a:hlinkClick xmlns:r="http://schemas.openxmlformats.org/officeDocument/2006/relationships" r:id="rId1"/>
            <a:extLst>
              <a:ext uri="{FF2B5EF4-FFF2-40B4-BE49-F238E27FC236}">
                <a16:creationId xmlns:a16="http://schemas.microsoft.com/office/drawing/2014/main" id="{00000000-0008-0000-0600-000023000000}"/>
              </a:ext>
            </a:extLst>
          </xdr:cNvPr>
          <xdr:cNvSpPr/>
        </xdr:nvSpPr>
        <xdr:spPr>
          <a:xfrm>
            <a:off x="2425285" y="1086976"/>
            <a:ext cx="1486922"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sym typeface="Wingdings"/>
              </a:rPr>
              <a:t></a:t>
            </a:r>
            <a:r>
              <a:rPr lang="fr-FR" sz="1100">
                <a:solidFill>
                  <a:sysClr val="windowText" lastClr="000000"/>
                </a:solidFill>
              </a:rPr>
              <a:t>    Page précédente</a:t>
            </a:r>
          </a:p>
        </xdr:txBody>
      </xdr:sp>
      <xdr:sp macro="" textlink="">
        <xdr:nvSpPr>
          <xdr:cNvPr id="36" name="Rectangle à coins arrondis 35">
            <a:hlinkClick xmlns:r="http://schemas.openxmlformats.org/officeDocument/2006/relationships" r:id="rId13"/>
            <a:extLst>
              <a:ext uri="{FF2B5EF4-FFF2-40B4-BE49-F238E27FC236}">
                <a16:creationId xmlns:a16="http://schemas.microsoft.com/office/drawing/2014/main" id="{00000000-0008-0000-0600-000024000000}"/>
              </a:ext>
            </a:extLst>
          </xdr:cNvPr>
          <xdr:cNvSpPr/>
        </xdr:nvSpPr>
        <xdr:spPr>
          <a:xfrm>
            <a:off x="179294" y="930089"/>
            <a:ext cx="1584000" cy="25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Retourner à la page d'accueil</a:t>
            </a:r>
          </a:p>
        </xdr:txBody>
      </xdr:sp>
    </xdr:grpSp>
    <xdr:clientData/>
  </xdr:twoCellAnchor>
  <xdr:twoCellAnchor>
    <xdr:from>
      <xdr:col>8</xdr:col>
      <xdr:colOff>0</xdr:colOff>
      <xdr:row>36</xdr:row>
      <xdr:rowOff>182880</xdr:rowOff>
    </xdr:from>
    <xdr:to>
      <xdr:col>8</xdr:col>
      <xdr:colOff>152400</xdr:colOff>
      <xdr:row>36</xdr:row>
      <xdr:rowOff>182880</xdr:rowOff>
    </xdr:to>
    <xdr:cxnSp macro="">
      <xdr:nvCxnSpPr>
        <xdr:cNvPr id="6" name="Connecteur droit avec flèche 5">
          <a:extLst>
            <a:ext uri="{FF2B5EF4-FFF2-40B4-BE49-F238E27FC236}">
              <a16:creationId xmlns:a16="http://schemas.microsoft.com/office/drawing/2014/main" id="{00000000-0008-0000-0600-000006000000}"/>
            </a:ext>
          </a:extLst>
        </xdr:cNvPr>
        <xdr:cNvCxnSpPr/>
      </xdr:nvCxnSpPr>
      <xdr:spPr>
        <a:xfrm>
          <a:off x="5463540" y="17076420"/>
          <a:ext cx="1524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15</xdr:col>
      <xdr:colOff>409575</xdr:colOff>
      <xdr:row>0</xdr:row>
      <xdr:rowOff>28575</xdr:rowOff>
    </xdr:from>
    <xdr:to>
      <xdr:col>19</xdr:col>
      <xdr:colOff>142875</xdr:colOff>
      <xdr:row>1</xdr:row>
      <xdr:rowOff>233960</xdr:rowOff>
    </xdr:to>
    <xdr:pic>
      <xdr:nvPicPr>
        <xdr:cNvPr id="2" name="Image 1">
          <a:extLst>
            <a:ext uri="{FF2B5EF4-FFF2-40B4-BE49-F238E27FC236}">
              <a16:creationId xmlns:a16="http://schemas.microsoft.com/office/drawing/2014/main" id="{B19883B5-1C66-4FBE-AA86-C6A3B390B63D}"/>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077450" y="28575"/>
          <a:ext cx="2057400" cy="50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28575</xdr:colOff>
      <xdr:row>0</xdr:row>
      <xdr:rowOff>28575</xdr:rowOff>
    </xdr:from>
    <xdr:to>
      <xdr:col>4</xdr:col>
      <xdr:colOff>442972</xdr:colOff>
      <xdr:row>1</xdr:row>
      <xdr:rowOff>239821</xdr:rowOff>
    </xdr:to>
    <xdr:sp macro="" textlink="">
      <xdr:nvSpPr>
        <xdr:cNvPr id="30" name="ZoneTexte 29">
          <a:extLst>
            <a:ext uri="{FF2B5EF4-FFF2-40B4-BE49-F238E27FC236}">
              <a16:creationId xmlns:a16="http://schemas.microsoft.com/office/drawing/2014/main" id="{00000000-0008-0000-0700-00001E000000}"/>
            </a:ext>
          </a:extLst>
        </xdr:cNvPr>
        <xdr:cNvSpPr txBox="1"/>
      </xdr:nvSpPr>
      <xdr:spPr>
        <a:xfrm>
          <a:off x="28575" y="28575"/>
          <a:ext cx="1938397" cy="5065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400" b="1">
              <a:solidFill>
                <a:srgbClr val="FF0000"/>
              </a:solidFill>
            </a:rPr>
            <a:t>COMPLETER SEULEMENT LES CELLULES BLANCHES</a:t>
          </a:r>
        </a:p>
      </xdr:txBody>
    </xdr:sp>
    <xdr:clientData fPrintsWithSheet="0"/>
  </xdr:twoCellAnchor>
  <xdr:twoCellAnchor editAs="absolute">
    <xdr:from>
      <xdr:col>1</xdr:col>
      <xdr:colOff>190505</xdr:colOff>
      <xdr:row>3</xdr:row>
      <xdr:rowOff>0</xdr:rowOff>
    </xdr:from>
    <xdr:to>
      <xdr:col>19</xdr:col>
      <xdr:colOff>916</xdr:colOff>
      <xdr:row>3</xdr:row>
      <xdr:rowOff>1624854</xdr:rowOff>
    </xdr:to>
    <xdr:grpSp>
      <xdr:nvGrpSpPr>
        <xdr:cNvPr id="51" name="Groupe 50">
          <a:extLst>
            <a:ext uri="{FF2B5EF4-FFF2-40B4-BE49-F238E27FC236}">
              <a16:creationId xmlns:a16="http://schemas.microsoft.com/office/drawing/2014/main" id="{00000000-0008-0000-0700-000033000000}"/>
            </a:ext>
          </a:extLst>
        </xdr:cNvPr>
        <xdr:cNvGrpSpPr/>
      </xdr:nvGrpSpPr>
      <xdr:grpSpPr>
        <a:xfrm>
          <a:off x="371480" y="647700"/>
          <a:ext cx="11669036" cy="1624854"/>
          <a:chOff x="358433" y="930089"/>
          <a:chExt cx="11669347" cy="1624854"/>
        </a:xfrm>
      </xdr:grpSpPr>
      <xdr:cxnSp macro="">
        <xdr:nvCxnSpPr>
          <xdr:cNvPr id="52" name="Connecteur droit 51">
            <a:extLst>
              <a:ext uri="{FF2B5EF4-FFF2-40B4-BE49-F238E27FC236}">
                <a16:creationId xmlns:a16="http://schemas.microsoft.com/office/drawing/2014/main" id="{00000000-0008-0000-0700-000034000000}"/>
              </a:ext>
            </a:extLst>
          </xdr:cNvPr>
          <xdr:cNvCxnSpPr>
            <a:stCxn id="53" idx="3"/>
            <a:endCxn id="61" idx="1"/>
          </xdr:cNvCxnSpPr>
        </xdr:nvCxnSpPr>
        <xdr:spPr>
          <a:xfrm flipV="1">
            <a:off x="3624561" y="1944310"/>
            <a:ext cx="7440464" cy="3432"/>
          </a:xfrm>
          <a:prstGeom prst="line">
            <a:avLst/>
          </a:prstGeom>
          <a:ln w="38100">
            <a:solidFill>
              <a:srgbClr val="969696"/>
            </a:solidFill>
          </a:ln>
        </xdr:spPr>
        <xdr:style>
          <a:lnRef idx="1">
            <a:schemeClr val="accent1"/>
          </a:lnRef>
          <a:fillRef idx="0">
            <a:schemeClr val="accent1"/>
          </a:fillRef>
          <a:effectRef idx="0">
            <a:schemeClr val="accent1"/>
          </a:effectRef>
          <a:fontRef idx="minor">
            <a:schemeClr val="tx1"/>
          </a:fontRef>
        </xdr:style>
      </xdr:cxnSp>
      <xdr:sp macro="" textlink="">
        <xdr:nvSpPr>
          <xdr:cNvPr id="53" name="Rectangle à coins arrondis 52">
            <a:hlinkClick xmlns:r="http://schemas.openxmlformats.org/officeDocument/2006/relationships" r:id="rId1"/>
            <a:extLst>
              <a:ext uri="{FF2B5EF4-FFF2-40B4-BE49-F238E27FC236}">
                <a16:creationId xmlns:a16="http://schemas.microsoft.com/office/drawing/2014/main" id="{00000000-0008-0000-0700-000035000000}"/>
              </a:ext>
            </a:extLst>
          </xdr:cNvPr>
          <xdr:cNvSpPr/>
        </xdr:nvSpPr>
        <xdr:spPr>
          <a:xfrm>
            <a:off x="2661807" y="14077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1 : présentation du dossier</a:t>
            </a:r>
          </a:p>
        </xdr:txBody>
      </xdr:sp>
      <xdr:sp macro="" textlink="">
        <xdr:nvSpPr>
          <xdr:cNvPr id="54" name="Rectangle à coins arrondis 53">
            <a:hlinkClick xmlns:r="http://schemas.openxmlformats.org/officeDocument/2006/relationships" r:id="rId2"/>
            <a:extLst>
              <a:ext uri="{FF2B5EF4-FFF2-40B4-BE49-F238E27FC236}">
                <a16:creationId xmlns:a16="http://schemas.microsoft.com/office/drawing/2014/main" id="{00000000-0008-0000-0700-000036000000}"/>
              </a:ext>
            </a:extLst>
          </xdr:cNvPr>
          <xdr:cNvSpPr/>
        </xdr:nvSpPr>
        <xdr:spPr>
          <a:xfrm>
            <a:off x="3712124" y="14063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2 : identité </a:t>
            </a:r>
            <a:r>
              <a:rPr lang="fr-FR" sz="1100">
                <a:solidFill>
                  <a:srgbClr val="969696"/>
                </a:solidFill>
                <a:effectLst/>
                <a:latin typeface="+mn-lt"/>
                <a:ea typeface="+mn-ea"/>
                <a:cs typeface="+mn-cs"/>
              </a:rPr>
              <a:t>de l'établissement et</a:t>
            </a:r>
            <a:r>
              <a:rPr lang="fr-FR" sz="1100">
                <a:solidFill>
                  <a:srgbClr val="969696"/>
                </a:solidFill>
              </a:rPr>
              <a:t> des intervenants</a:t>
            </a:r>
          </a:p>
        </xdr:txBody>
      </xdr:sp>
      <xdr:sp macro="" textlink="">
        <xdr:nvSpPr>
          <xdr:cNvPr id="55" name="Rectangle à coins arrondis 54">
            <a:hlinkClick xmlns:r="http://schemas.openxmlformats.org/officeDocument/2006/relationships" r:id="rId3"/>
            <a:extLst>
              <a:ext uri="{FF2B5EF4-FFF2-40B4-BE49-F238E27FC236}">
                <a16:creationId xmlns:a16="http://schemas.microsoft.com/office/drawing/2014/main" id="{00000000-0008-0000-0700-000037000000}"/>
              </a:ext>
            </a:extLst>
          </xdr:cNvPr>
          <xdr:cNvSpPr/>
        </xdr:nvSpPr>
        <xdr:spPr>
          <a:xfrm>
            <a:off x="4760172" y="1407042"/>
            <a:ext cx="962754" cy="1080000"/>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ctr"/>
            <a:r>
              <a:rPr lang="fr-FR" sz="1100">
                <a:solidFill>
                  <a:sysClr val="windowText" lastClr="000000"/>
                </a:solidFill>
              </a:rPr>
              <a:t>Fiche 3 : adaptation de l'offre aux besoins du territoire</a:t>
            </a:r>
            <a:r>
              <a:rPr lang="fr-FR" sz="800">
                <a:solidFill>
                  <a:sysClr val="windowText" lastClr="000000"/>
                </a:solidFill>
              </a:rPr>
              <a:t> </a:t>
            </a:r>
            <a:br>
              <a:rPr lang="fr-FR" sz="800">
                <a:solidFill>
                  <a:sysClr val="windowText" lastClr="000000"/>
                </a:solidFill>
              </a:rPr>
            </a:br>
            <a:r>
              <a:rPr lang="fr-FR" sz="800">
                <a:solidFill>
                  <a:sysClr val="windowText" lastClr="000000"/>
                </a:solidFill>
              </a:rPr>
              <a:t>(dont UHR)</a:t>
            </a:r>
            <a:endParaRPr lang="fr-FR" sz="1050">
              <a:solidFill>
                <a:sysClr val="windowText" lastClr="000000"/>
              </a:solidFill>
            </a:endParaRPr>
          </a:p>
        </xdr:txBody>
      </xdr:sp>
      <xdr:sp macro="" textlink="">
        <xdr:nvSpPr>
          <xdr:cNvPr id="56" name="Rectangle à coins arrondis 55">
            <a:hlinkClick xmlns:r="http://schemas.openxmlformats.org/officeDocument/2006/relationships" r:id="rId4"/>
            <a:extLst>
              <a:ext uri="{FF2B5EF4-FFF2-40B4-BE49-F238E27FC236}">
                <a16:creationId xmlns:a16="http://schemas.microsoft.com/office/drawing/2014/main" id="{00000000-0008-0000-0700-000038000000}"/>
              </a:ext>
            </a:extLst>
          </xdr:cNvPr>
          <xdr:cNvSpPr/>
        </xdr:nvSpPr>
        <xdr:spPr>
          <a:xfrm>
            <a:off x="5813375" y="14070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4 : informations techniques sur l'opération</a:t>
            </a:r>
          </a:p>
        </xdr:txBody>
      </xdr:sp>
      <xdr:sp macro="" textlink="">
        <xdr:nvSpPr>
          <xdr:cNvPr id="57" name="Rectangle à coins arrondis 56">
            <a:hlinkClick xmlns:r="http://schemas.openxmlformats.org/officeDocument/2006/relationships" r:id="rId5"/>
            <a:extLst>
              <a:ext uri="{FF2B5EF4-FFF2-40B4-BE49-F238E27FC236}">
                <a16:creationId xmlns:a16="http://schemas.microsoft.com/office/drawing/2014/main" id="{00000000-0008-0000-0700-000039000000}"/>
              </a:ext>
            </a:extLst>
          </xdr:cNvPr>
          <xdr:cNvSpPr/>
        </xdr:nvSpPr>
        <xdr:spPr>
          <a:xfrm>
            <a:off x="6864415" y="14056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5 : état des lieux et projection du capacitaire et des surfaces</a:t>
            </a:r>
          </a:p>
        </xdr:txBody>
      </xdr:sp>
      <xdr:sp macro="" textlink="">
        <xdr:nvSpPr>
          <xdr:cNvPr id="58" name="Rectangle à coins arrondis 57">
            <a:hlinkClick xmlns:r="http://schemas.openxmlformats.org/officeDocument/2006/relationships" r:id="rId6"/>
            <a:extLst>
              <a:ext uri="{FF2B5EF4-FFF2-40B4-BE49-F238E27FC236}">
                <a16:creationId xmlns:a16="http://schemas.microsoft.com/office/drawing/2014/main" id="{00000000-0008-0000-0700-00003A000000}"/>
              </a:ext>
            </a:extLst>
          </xdr:cNvPr>
          <xdr:cNvSpPr/>
        </xdr:nvSpPr>
        <xdr:spPr>
          <a:xfrm>
            <a:off x="7910299" y="14063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fr-FR" sz="1100">
                <a:solidFill>
                  <a:srgbClr val="969696"/>
                </a:solidFill>
              </a:rPr>
              <a:t>Fiche 6 : coût de l'opération</a:t>
            </a:r>
            <a:r>
              <a:rPr lang="fr-FR" sz="800">
                <a:solidFill>
                  <a:srgbClr val="969696"/>
                </a:solidFill>
              </a:rPr>
              <a:t> </a:t>
            </a:r>
            <a:r>
              <a:rPr lang="fr-FR" sz="800">
                <a:solidFill>
                  <a:srgbClr val="969696"/>
                </a:solidFill>
                <a:effectLst/>
                <a:latin typeface="+mn-lt"/>
                <a:ea typeface="+mn-ea"/>
                <a:cs typeface="+mn-cs"/>
              </a:rPr>
              <a:t>(dont </a:t>
            </a:r>
            <a:r>
              <a:rPr lang="fr-FR" sz="800" baseline="0">
                <a:solidFill>
                  <a:srgbClr val="969696"/>
                </a:solidFill>
                <a:effectLst/>
                <a:latin typeface="+mn-lt"/>
                <a:ea typeface="+mn-ea"/>
                <a:cs typeface="+mn-cs"/>
              </a:rPr>
              <a:t>périmètre non éligible</a:t>
            </a:r>
            <a:r>
              <a:rPr lang="fr-FR" sz="800">
                <a:solidFill>
                  <a:srgbClr val="969696"/>
                </a:solidFill>
                <a:effectLst/>
                <a:latin typeface="+mn-lt"/>
                <a:ea typeface="+mn-ea"/>
                <a:cs typeface="+mn-cs"/>
              </a:rPr>
              <a:t>)</a:t>
            </a:r>
            <a:endParaRPr lang="fr-FR">
              <a:solidFill>
                <a:srgbClr val="969696"/>
              </a:solidFill>
              <a:effectLst/>
            </a:endParaRPr>
          </a:p>
        </xdr:txBody>
      </xdr:sp>
      <xdr:sp macro="" textlink="">
        <xdr:nvSpPr>
          <xdr:cNvPr id="59" name="Rectangle à coins arrondis 58">
            <a:hlinkClick xmlns:r="http://schemas.openxmlformats.org/officeDocument/2006/relationships" r:id="rId7"/>
            <a:extLst>
              <a:ext uri="{FF2B5EF4-FFF2-40B4-BE49-F238E27FC236}">
                <a16:creationId xmlns:a16="http://schemas.microsoft.com/office/drawing/2014/main" id="{00000000-0008-0000-0700-00003B000000}"/>
              </a:ext>
            </a:extLst>
          </xdr:cNvPr>
          <xdr:cNvSpPr/>
        </xdr:nvSpPr>
        <xdr:spPr>
          <a:xfrm>
            <a:off x="8959061" y="14063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7 : </a:t>
            </a:r>
            <a:br>
              <a:rPr lang="fr-FR" sz="1100">
                <a:solidFill>
                  <a:srgbClr val="969696"/>
                </a:solidFill>
              </a:rPr>
            </a:br>
            <a:r>
              <a:rPr lang="fr-FR" sz="1100">
                <a:solidFill>
                  <a:srgbClr val="969696"/>
                </a:solidFill>
              </a:rPr>
              <a:t>plan de financement de l'opération</a:t>
            </a:r>
          </a:p>
        </xdr:txBody>
      </xdr:sp>
      <xdr:sp macro="" textlink="">
        <xdr:nvSpPr>
          <xdr:cNvPr id="60" name="Rectangle à coins arrondis 59">
            <a:hlinkClick xmlns:r="http://schemas.openxmlformats.org/officeDocument/2006/relationships" r:id="rId8"/>
            <a:extLst>
              <a:ext uri="{FF2B5EF4-FFF2-40B4-BE49-F238E27FC236}">
                <a16:creationId xmlns:a16="http://schemas.microsoft.com/office/drawing/2014/main" id="{00000000-0008-0000-0700-00003C000000}"/>
              </a:ext>
            </a:extLst>
          </xdr:cNvPr>
          <xdr:cNvSpPr/>
        </xdr:nvSpPr>
        <xdr:spPr>
          <a:xfrm>
            <a:off x="10011268" y="1407811"/>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8 : attestation</a:t>
            </a:r>
            <a:r>
              <a:rPr lang="fr-FR" sz="1100" baseline="0">
                <a:solidFill>
                  <a:srgbClr val="969696"/>
                </a:solidFill>
              </a:rPr>
              <a:t> du demandeur</a:t>
            </a:r>
            <a:endParaRPr lang="fr-FR" sz="1100">
              <a:solidFill>
                <a:srgbClr val="969696"/>
              </a:solidFill>
            </a:endParaRPr>
          </a:p>
        </xdr:txBody>
      </xdr:sp>
      <xdr:sp macro="" textlink="">
        <xdr:nvSpPr>
          <xdr:cNvPr id="61" name="Rectangle à coins arrondis 60">
            <a:hlinkClick xmlns:r="http://schemas.openxmlformats.org/officeDocument/2006/relationships" r:id="rId9"/>
            <a:extLst>
              <a:ext uri="{FF2B5EF4-FFF2-40B4-BE49-F238E27FC236}">
                <a16:creationId xmlns:a16="http://schemas.microsoft.com/office/drawing/2014/main" id="{00000000-0008-0000-0700-00003D000000}"/>
              </a:ext>
            </a:extLst>
          </xdr:cNvPr>
          <xdr:cNvSpPr/>
        </xdr:nvSpPr>
        <xdr:spPr>
          <a:xfrm>
            <a:off x="11065026" y="1404310"/>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9 : récapitulatif de la demande</a:t>
            </a:r>
          </a:p>
        </xdr:txBody>
      </xdr:sp>
      <xdr:sp macro="" textlink="">
        <xdr:nvSpPr>
          <xdr:cNvPr id="62" name="Rectangle à coins arrondis 61">
            <a:hlinkClick xmlns:r="http://schemas.openxmlformats.org/officeDocument/2006/relationships" r:id="rId10"/>
            <a:extLst>
              <a:ext uri="{FF2B5EF4-FFF2-40B4-BE49-F238E27FC236}">
                <a16:creationId xmlns:a16="http://schemas.microsoft.com/office/drawing/2014/main" id="{00000000-0008-0000-0700-00003E000000}"/>
              </a:ext>
            </a:extLst>
          </xdr:cNvPr>
          <xdr:cNvSpPr/>
        </xdr:nvSpPr>
        <xdr:spPr>
          <a:xfrm>
            <a:off x="361390" y="1681753"/>
            <a:ext cx="1584000" cy="432000"/>
          </a:xfrm>
          <a:prstGeom prst="roundRect">
            <a:avLst/>
          </a:prstGeom>
          <a:solidFill>
            <a:srgbClr val="00FF00"/>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de bonification du taux d'aide</a:t>
            </a:r>
            <a:endParaRPr lang="fr-FR" sz="1000" i="1">
              <a:solidFill>
                <a:sysClr val="windowText" lastClr="000000"/>
              </a:solidFill>
            </a:endParaRPr>
          </a:p>
        </xdr:txBody>
      </xdr:sp>
      <xdr:sp macro="" textlink="">
        <xdr:nvSpPr>
          <xdr:cNvPr id="63" name="Rectangle à coins arrondis 62">
            <a:hlinkClick xmlns:r="http://schemas.openxmlformats.org/officeDocument/2006/relationships" r:id="rId11"/>
            <a:extLst>
              <a:ext uri="{FF2B5EF4-FFF2-40B4-BE49-F238E27FC236}">
                <a16:creationId xmlns:a16="http://schemas.microsoft.com/office/drawing/2014/main" id="{00000000-0008-0000-0700-00003F000000}"/>
              </a:ext>
            </a:extLst>
          </xdr:cNvPr>
          <xdr:cNvSpPr/>
        </xdr:nvSpPr>
        <xdr:spPr>
          <a:xfrm>
            <a:off x="363510" y="2148631"/>
            <a:ext cx="1584000" cy="406312"/>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a:t>
            </a:r>
            <a:r>
              <a:rPr lang="fr-FR" sz="1000" i="1" baseline="0">
                <a:solidFill>
                  <a:sysClr val="windowText" lastClr="000000"/>
                </a:solidFill>
              </a:rPr>
              <a:t> ici la l</a:t>
            </a:r>
            <a:r>
              <a:rPr lang="fr-FR" sz="1000" i="1">
                <a:solidFill>
                  <a:sysClr val="windowText" lastClr="000000"/>
                </a:solidFill>
              </a:rPr>
              <a:t>iste complète</a:t>
            </a:r>
            <a:r>
              <a:rPr lang="fr-FR" sz="1000" i="1" baseline="0">
                <a:solidFill>
                  <a:sysClr val="windowText" lastClr="000000"/>
                </a:solidFill>
              </a:rPr>
              <a:t> </a:t>
            </a:r>
            <a:r>
              <a:rPr lang="fr-FR" sz="1000" i="1">
                <a:solidFill>
                  <a:sysClr val="windowText" lastClr="000000"/>
                </a:solidFill>
              </a:rPr>
              <a:t>des pièces à joindre</a:t>
            </a:r>
          </a:p>
        </xdr:txBody>
      </xdr:sp>
      <xdr:sp macro="" textlink="">
        <xdr:nvSpPr>
          <xdr:cNvPr id="64" name="Rectangle à coins arrondis 63">
            <a:hlinkClick xmlns:r="http://schemas.openxmlformats.org/officeDocument/2006/relationships" r:id="rId12"/>
            <a:extLst>
              <a:ext uri="{FF2B5EF4-FFF2-40B4-BE49-F238E27FC236}">
                <a16:creationId xmlns:a16="http://schemas.microsoft.com/office/drawing/2014/main" id="{00000000-0008-0000-0700-000040000000}"/>
              </a:ext>
            </a:extLst>
          </xdr:cNvPr>
          <xdr:cNvSpPr/>
        </xdr:nvSpPr>
        <xdr:spPr>
          <a:xfrm>
            <a:off x="358433" y="1210239"/>
            <a:ext cx="1584000" cy="43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d'éligibilité</a:t>
            </a:r>
            <a:endParaRPr lang="fr-FR" sz="1000" i="1">
              <a:solidFill>
                <a:sysClr val="windowText" lastClr="000000"/>
              </a:solidFill>
            </a:endParaRPr>
          </a:p>
        </xdr:txBody>
      </xdr:sp>
      <xdr:sp macro="" textlink="">
        <xdr:nvSpPr>
          <xdr:cNvPr id="65" name="Rectangle à coins arrondis 64">
            <a:hlinkClick xmlns:r="http://schemas.openxmlformats.org/officeDocument/2006/relationships" r:id="rId4"/>
            <a:extLst>
              <a:ext uri="{FF2B5EF4-FFF2-40B4-BE49-F238E27FC236}">
                <a16:creationId xmlns:a16="http://schemas.microsoft.com/office/drawing/2014/main" id="{00000000-0008-0000-0700-000041000000}"/>
              </a:ext>
            </a:extLst>
          </xdr:cNvPr>
          <xdr:cNvSpPr/>
        </xdr:nvSpPr>
        <xdr:spPr>
          <a:xfrm>
            <a:off x="10522662" y="1075770"/>
            <a:ext cx="1486922"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Page suivante    </a:t>
            </a:r>
            <a:r>
              <a:rPr lang="fr-FR" sz="1100">
                <a:solidFill>
                  <a:sysClr val="windowText" lastClr="000000"/>
                </a:solidFill>
                <a:sym typeface="Wingdings"/>
              </a:rPr>
              <a:t></a:t>
            </a:r>
            <a:endParaRPr lang="fr-FR" sz="1100">
              <a:solidFill>
                <a:sysClr val="windowText" lastClr="000000"/>
              </a:solidFill>
            </a:endParaRPr>
          </a:p>
        </xdr:txBody>
      </xdr:sp>
      <xdr:sp macro="" textlink="">
        <xdr:nvSpPr>
          <xdr:cNvPr id="66" name="Rectangle à coins arrondis 65">
            <a:hlinkClick xmlns:r="http://schemas.openxmlformats.org/officeDocument/2006/relationships" r:id="rId2"/>
            <a:extLst>
              <a:ext uri="{FF2B5EF4-FFF2-40B4-BE49-F238E27FC236}">
                <a16:creationId xmlns:a16="http://schemas.microsoft.com/office/drawing/2014/main" id="{00000000-0008-0000-0700-000042000000}"/>
              </a:ext>
            </a:extLst>
          </xdr:cNvPr>
          <xdr:cNvSpPr/>
        </xdr:nvSpPr>
        <xdr:spPr>
          <a:xfrm>
            <a:off x="2672742" y="1086976"/>
            <a:ext cx="1486922"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sym typeface="Wingdings"/>
              </a:rPr>
              <a:t></a:t>
            </a:r>
            <a:r>
              <a:rPr lang="fr-FR" sz="1100">
                <a:solidFill>
                  <a:sysClr val="windowText" lastClr="000000"/>
                </a:solidFill>
              </a:rPr>
              <a:t>    Page précédente</a:t>
            </a:r>
          </a:p>
        </xdr:txBody>
      </xdr:sp>
      <xdr:sp macro="" textlink="">
        <xdr:nvSpPr>
          <xdr:cNvPr id="67" name="Rectangle à coins arrondis 66">
            <a:hlinkClick xmlns:r="http://schemas.openxmlformats.org/officeDocument/2006/relationships" r:id="rId13"/>
            <a:extLst>
              <a:ext uri="{FF2B5EF4-FFF2-40B4-BE49-F238E27FC236}">
                <a16:creationId xmlns:a16="http://schemas.microsoft.com/office/drawing/2014/main" id="{00000000-0008-0000-0700-000043000000}"/>
              </a:ext>
            </a:extLst>
          </xdr:cNvPr>
          <xdr:cNvSpPr/>
        </xdr:nvSpPr>
        <xdr:spPr>
          <a:xfrm>
            <a:off x="369653" y="930089"/>
            <a:ext cx="1584000" cy="25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Retourner à la page d'accueil</a:t>
            </a:r>
          </a:p>
        </xdr:txBody>
      </xdr:sp>
    </xdr:grpSp>
    <xdr:clientData/>
  </xdr:twoCellAnchor>
  <xdr:twoCellAnchor>
    <xdr:from>
      <xdr:col>10</xdr:col>
      <xdr:colOff>86244</xdr:colOff>
      <xdr:row>3</xdr:row>
      <xdr:rowOff>1714285</xdr:rowOff>
    </xdr:from>
    <xdr:to>
      <xdr:col>16</xdr:col>
      <xdr:colOff>335994</xdr:colOff>
      <xdr:row>4</xdr:row>
      <xdr:rowOff>287785</xdr:rowOff>
    </xdr:to>
    <xdr:sp macro="" textlink="">
      <xdr:nvSpPr>
        <xdr:cNvPr id="70" name="Rectangle à coins arrondis 69">
          <a:hlinkClick xmlns:r="http://schemas.openxmlformats.org/officeDocument/2006/relationships" r:id="rId14"/>
          <a:extLst>
            <a:ext uri="{FF2B5EF4-FFF2-40B4-BE49-F238E27FC236}">
              <a16:creationId xmlns:a16="http://schemas.microsoft.com/office/drawing/2014/main" id="{00000000-0008-0000-0700-000046000000}"/>
            </a:ext>
          </a:extLst>
        </xdr:cNvPr>
        <xdr:cNvSpPr/>
      </xdr:nvSpPr>
      <xdr:spPr>
        <a:xfrm>
          <a:off x="5618364" y="2361985"/>
          <a:ext cx="4638870" cy="288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fr-FR" sz="1100">
              <a:solidFill>
                <a:srgbClr val="969696"/>
              </a:solidFill>
            </a:rPr>
            <a:t>Fiche 3a : en</a:t>
          </a:r>
          <a:r>
            <a:rPr lang="fr-FR" sz="1100" baseline="0">
              <a:solidFill>
                <a:srgbClr val="969696"/>
              </a:solidFill>
            </a:rPr>
            <a:t> cas de projet immobilier intégrant une création d'UHR</a:t>
          </a:r>
          <a:endParaRPr lang="fr-FR" sz="1100">
            <a:solidFill>
              <a:srgbClr val="969696"/>
            </a:solidFill>
          </a:endParaRPr>
        </a:p>
      </xdr:txBody>
    </xdr:sp>
    <xdr:clientData/>
  </xdr:twoCellAnchor>
  <xdr:twoCellAnchor>
    <xdr:from>
      <xdr:col>9</xdr:col>
      <xdr:colOff>87312</xdr:colOff>
      <xdr:row>3</xdr:row>
      <xdr:rowOff>1556953</xdr:rowOff>
    </xdr:from>
    <xdr:to>
      <xdr:col>10</xdr:col>
      <xdr:colOff>86243</xdr:colOff>
      <xdr:row>4</xdr:row>
      <xdr:rowOff>143785</xdr:rowOff>
    </xdr:to>
    <xdr:cxnSp macro="">
      <xdr:nvCxnSpPr>
        <xdr:cNvPr id="71" name="Connecteur droit 28">
          <a:extLst>
            <a:ext uri="{FF2B5EF4-FFF2-40B4-BE49-F238E27FC236}">
              <a16:creationId xmlns:a16="http://schemas.microsoft.com/office/drawing/2014/main" id="{00000000-0008-0000-0700-000047000000}"/>
            </a:ext>
          </a:extLst>
        </xdr:cNvPr>
        <xdr:cNvCxnSpPr>
          <a:stCxn id="55" idx="2"/>
          <a:endCxn id="70" idx="1"/>
        </xdr:cNvCxnSpPr>
      </xdr:nvCxnSpPr>
      <xdr:spPr>
        <a:xfrm rot="16200000" flipH="1">
          <a:off x="5342502" y="2230123"/>
          <a:ext cx="301332" cy="250391"/>
        </a:xfrm>
        <a:prstGeom prst="bentConnector2">
          <a:avLst/>
        </a:prstGeom>
        <a:ln w="38100">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139</xdr:row>
      <xdr:rowOff>0</xdr:rowOff>
    </xdr:from>
    <xdr:to>
      <xdr:col>4</xdr:col>
      <xdr:colOff>103698</xdr:colOff>
      <xdr:row>139</xdr:row>
      <xdr:rowOff>168180</xdr:rowOff>
    </xdr:to>
    <xdr:sp macro="" textlink="">
      <xdr:nvSpPr>
        <xdr:cNvPr id="36" name="Rectangle à coins arrondis 35">
          <a:hlinkClick xmlns:r="http://schemas.openxmlformats.org/officeDocument/2006/relationships" r:id="rId2"/>
          <a:extLst>
            <a:ext uri="{FF2B5EF4-FFF2-40B4-BE49-F238E27FC236}">
              <a16:creationId xmlns:a16="http://schemas.microsoft.com/office/drawing/2014/main" id="{00000000-0008-0000-0700-000024000000}"/>
            </a:ext>
          </a:extLst>
        </xdr:cNvPr>
        <xdr:cNvSpPr/>
      </xdr:nvSpPr>
      <xdr:spPr>
        <a:xfrm>
          <a:off x="180975" y="25203150"/>
          <a:ext cx="1446723"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sym typeface="Wingdings"/>
            </a:rPr>
            <a:t></a:t>
          </a:r>
          <a:r>
            <a:rPr lang="fr-FR" sz="1100">
              <a:solidFill>
                <a:sysClr val="windowText" lastClr="000000"/>
              </a:solidFill>
            </a:rPr>
            <a:t>    Page précédente</a:t>
          </a:r>
        </a:p>
      </xdr:txBody>
    </xdr:sp>
    <xdr:clientData/>
  </xdr:twoCellAnchor>
  <xdr:twoCellAnchor editAs="oneCell">
    <xdr:from>
      <xdr:col>17</xdr:col>
      <xdr:colOff>141710</xdr:colOff>
      <xdr:row>139</xdr:row>
      <xdr:rowOff>0</xdr:rowOff>
    </xdr:from>
    <xdr:to>
      <xdr:col>18</xdr:col>
      <xdr:colOff>875739</xdr:colOff>
      <xdr:row>139</xdr:row>
      <xdr:rowOff>252000</xdr:rowOff>
    </xdr:to>
    <xdr:sp macro="" textlink="">
      <xdr:nvSpPr>
        <xdr:cNvPr id="45" name="Rectangle à coins arrondis 44">
          <a:hlinkClick xmlns:r="http://schemas.openxmlformats.org/officeDocument/2006/relationships" r:id="rId4"/>
          <a:extLst>
            <a:ext uri="{FF2B5EF4-FFF2-40B4-BE49-F238E27FC236}">
              <a16:creationId xmlns:a16="http://schemas.microsoft.com/office/drawing/2014/main" id="{00000000-0008-0000-0700-00002D000000}"/>
            </a:ext>
          </a:extLst>
        </xdr:cNvPr>
        <xdr:cNvSpPr/>
      </xdr:nvSpPr>
      <xdr:spPr>
        <a:xfrm>
          <a:off x="10552535" y="25203150"/>
          <a:ext cx="1448404"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Page suivante    </a:t>
          </a:r>
          <a:r>
            <a:rPr lang="fr-FR" sz="1100">
              <a:solidFill>
                <a:sysClr val="windowText" lastClr="000000"/>
              </a:solidFill>
              <a:sym typeface="Wingdings"/>
            </a:rPr>
            <a:t></a:t>
          </a:r>
          <a:endParaRPr lang="fr-FR" sz="1100">
            <a:solidFill>
              <a:sysClr val="windowText" lastClr="000000"/>
            </a:solidFill>
          </a:endParaRPr>
        </a:p>
      </xdr:txBody>
    </xdr:sp>
    <xdr:clientData/>
  </xdr:twoCellAnchor>
  <xdr:twoCellAnchor>
    <xdr:from>
      <xdr:col>5</xdr:col>
      <xdr:colOff>563880</xdr:colOff>
      <xdr:row>27</xdr:row>
      <xdr:rowOff>7620</xdr:rowOff>
    </xdr:from>
    <xdr:to>
      <xdr:col>5</xdr:col>
      <xdr:colOff>731520</xdr:colOff>
      <xdr:row>28</xdr:row>
      <xdr:rowOff>7620</xdr:rowOff>
    </xdr:to>
    <xdr:sp macro="" textlink="">
      <xdr:nvSpPr>
        <xdr:cNvPr id="3" name="Ellipse 2">
          <a:extLst>
            <a:ext uri="{FF2B5EF4-FFF2-40B4-BE49-F238E27FC236}">
              <a16:creationId xmlns:a16="http://schemas.microsoft.com/office/drawing/2014/main" id="{00000000-0008-0000-0700-000003000000}"/>
            </a:ext>
          </a:extLst>
        </xdr:cNvPr>
        <xdr:cNvSpPr/>
      </xdr:nvSpPr>
      <xdr:spPr>
        <a:xfrm>
          <a:off x="2987040" y="7345680"/>
          <a:ext cx="167640" cy="18288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5</xdr:col>
      <xdr:colOff>563880</xdr:colOff>
      <xdr:row>41</xdr:row>
      <xdr:rowOff>0</xdr:rowOff>
    </xdr:from>
    <xdr:to>
      <xdr:col>5</xdr:col>
      <xdr:colOff>731520</xdr:colOff>
      <xdr:row>42</xdr:row>
      <xdr:rowOff>0</xdr:rowOff>
    </xdr:to>
    <xdr:sp macro="" textlink="">
      <xdr:nvSpPr>
        <xdr:cNvPr id="35" name="Ellipse 34">
          <a:extLst>
            <a:ext uri="{FF2B5EF4-FFF2-40B4-BE49-F238E27FC236}">
              <a16:creationId xmlns:a16="http://schemas.microsoft.com/office/drawing/2014/main" id="{00000000-0008-0000-0700-000023000000}"/>
            </a:ext>
          </a:extLst>
        </xdr:cNvPr>
        <xdr:cNvSpPr/>
      </xdr:nvSpPr>
      <xdr:spPr>
        <a:xfrm>
          <a:off x="2987040" y="10271760"/>
          <a:ext cx="167640" cy="18288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5</xdr:col>
      <xdr:colOff>563880</xdr:colOff>
      <xdr:row>42</xdr:row>
      <xdr:rowOff>7620</xdr:rowOff>
    </xdr:from>
    <xdr:to>
      <xdr:col>5</xdr:col>
      <xdr:colOff>731520</xdr:colOff>
      <xdr:row>43</xdr:row>
      <xdr:rowOff>7620</xdr:rowOff>
    </xdr:to>
    <xdr:sp macro="" textlink="">
      <xdr:nvSpPr>
        <xdr:cNvPr id="47" name="Ellipse 46">
          <a:extLst>
            <a:ext uri="{FF2B5EF4-FFF2-40B4-BE49-F238E27FC236}">
              <a16:creationId xmlns:a16="http://schemas.microsoft.com/office/drawing/2014/main" id="{00000000-0008-0000-0700-00002F000000}"/>
            </a:ext>
          </a:extLst>
        </xdr:cNvPr>
        <xdr:cNvSpPr/>
      </xdr:nvSpPr>
      <xdr:spPr>
        <a:xfrm>
          <a:off x="2987040" y="10462260"/>
          <a:ext cx="167640" cy="18288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5</xdr:col>
      <xdr:colOff>563880</xdr:colOff>
      <xdr:row>43</xdr:row>
      <xdr:rowOff>7620</xdr:rowOff>
    </xdr:from>
    <xdr:to>
      <xdr:col>5</xdr:col>
      <xdr:colOff>731520</xdr:colOff>
      <xdr:row>44</xdr:row>
      <xdr:rowOff>7620</xdr:rowOff>
    </xdr:to>
    <xdr:sp macro="" textlink="">
      <xdr:nvSpPr>
        <xdr:cNvPr id="49" name="Ellipse 48">
          <a:extLst>
            <a:ext uri="{FF2B5EF4-FFF2-40B4-BE49-F238E27FC236}">
              <a16:creationId xmlns:a16="http://schemas.microsoft.com/office/drawing/2014/main" id="{00000000-0008-0000-0700-000031000000}"/>
            </a:ext>
          </a:extLst>
        </xdr:cNvPr>
        <xdr:cNvSpPr/>
      </xdr:nvSpPr>
      <xdr:spPr>
        <a:xfrm>
          <a:off x="2987040" y="10645140"/>
          <a:ext cx="167640" cy="18288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4</xdr:col>
      <xdr:colOff>624840</xdr:colOff>
      <xdr:row>111</xdr:row>
      <xdr:rowOff>19050</xdr:rowOff>
    </xdr:from>
    <xdr:to>
      <xdr:col>4</xdr:col>
      <xdr:colOff>792480</xdr:colOff>
      <xdr:row>112</xdr:row>
      <xdr:rowOff>11430</xdr:rowOff>
    </xdr:to>
    <xdr:sp macro="" textlink="">
      <xdr:nvSpPr>
        <xdr:cNvPr id="69" name="Ellipse 68">
          <a:extLst>
            <a:ext uri="{FF2B5EF4-FFF2-40B4-BE49-F238E27FC236}">
              <a16:creationId xmlns:a16="http://schemas.microsoft.com/office/drawing/2014/main" id="{00000000-0008-0000-0700-000045000000}"/>
            </a:ext>
          </a:extLst>
        </xdr:cNvPr>
        <xdr:cNvSpPr/>
      </xdr:nvSpPr>
      <xdr:spPr>
        <a:xfrm>
          <a:off x="2148840" y="45758100"/>
          <a:ext cx="167640" cy="18288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18</xdr:col>
      <xdr:colOff>634365</xdr:colOff>
      <xdr:row>15</xdr:row>
      <xdr:rowOff>22860</xdr:rowOff>
    </xdr:from>
    <xdr:to>
      <xdr:col>18</xdr:col>
      <xdr:colOff>802005</xdr:colOff>
      <xdr:row>15</xdr:row>
      <xdr:rowOff>180975</xdr:rowOff>
    </xdr:to>
    <xdr:sp macro="" textlink="">
      <xdr:nvSpPr>
        <xdr:cNvPr id="46" name="Ellipse 45">
          <a:extLst>
            <a:ext uri="{FF2B5EF4-FFF2-40B4-BE49-F238E27FC236}">
              <a16:creationId xmlns:a16="http://schemas.microsoft.com/office/drawing/2014/main" id="{00000000-0008-0000-0700-00002E000000}"/>
            </a:ext>
          </a:extLst>
        </xdr:cNvPr>
        <xdr:cNvSpPr/>
      </xdr:nvSpPr>
      <xdr:spPr>
        <a:xfrm>
          <a:off x="11759565" y="4709160"/>
          <a:ext cx="167640" cy="15811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18</xdr:col>
      <xdr:colOff>586740</xdr:colOff>
      <xdr:row>28</xdr:row>
      <xdr:rowOff>0</xdr:rowOff>
    </xdr:from>
    <xdr:to>
      <xdr:col>18</xdr:col>
      <xdr:colOff>754380</xdr:colOff>
      <xdr:row>28</xdr:row>
      <xdr:rowOff>158115</xdr:rowOff>
    </xdr:to>
    <xdr:sp macro="" textlink="">
      <xdr:nvSpPr>
        <xdr:cNvPr id="44" name="Ellipse 43">
          <a:extLst>
            <a:ext uri="{FF2B5EF4-FFF2-40B4-BE49-F238E27FC236}">
              <a16:creationId xmlns:a16="http://schemas.microsoft.com/office/drawing/2014/main" id="{00000000-0008-0000-0700-00002C000000}"/>
            </a:ext>
          </a:extLst>
        </xdr:cNvPr>
        <xdr:cNvSpPr/>
      </xdr:nvSpPr>
      <xdr:spPr>
        <a:xfrm>
          <a:off x="11971020" y="7520940"/>
          <a:ext cx="167640" cy="15811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18</xdr:col>
      <xdr:colOff>586740</xdr:colOff>
      <xdr:row>43</xdr:row>
      <xdr:rowOff>0</xdr:rowOff>
    </xdr:from>
    <xdr:to>
      <xdr:col>18</xdr:col>
      <xdr:colOff>754380</xdr:colOff>
      <xdr:row>43</xdr:row>
      <xdr:rowOff>158115</xdr:rowOff>
    </xdr:to>
    <xdr:sp macro="" textlink="">
      <xdr:nvSpPr>
        <xdr:cNvPr id="48" name="Ellipse 47">
          <a:extLst>
            <a:ext uri="{FF2B5EF4-FFF2-40B4-BE49-F238E27FC236}">
              <a16:creationId xmlns:a16="http://schemas.microsoft.com/office/drawing/2014/main" id="{00000000-0008-0000-0700-000030000000}"/>
            </a:ext>
          </a:extLst>
        </xdr:cNvPr>
        <xdr:cNvSpPr/>
      </xdr:nvSpPr>
      <xdr:spPr>
        <a:xfrm>
          <a:off x="11971020" y="7520940"/>
          <a:ext cx="167640" cy="15811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18</xdr:col>
      <xdr:colOff>586740</xdr:colOff>
      <xdr:row>28</xdr:row>
      <xdr:rowOff>0</xdr:rowOff>
    </xdr:from>
    <xdr:to>
      <xdr:col>18</xdr:col>
      <xdr:colOff>754380</xdr:colOff>
      <xdr:row>28</xdr:row>
      <xdr:rowOff>158115</xdr:rowOff>
    </xdr:to>
    <xdr:sp macro="" textlink="">
      <xdr:nvSpPr>
        <xdr:cNvPr id="43" name="Ellipse 42">
          <a:extLst>
            <a:ext uri="{FF2B5EF4-FFF2-40B4-BE49-F238E27FC236}">
              <a16:creationId xmlns:a16="http://schemas.microsoft.com/office/drawing/2014/main" id="{00000000-0008-0000-0700-00002B000000}"/>
            </a:ext>
          </a:extLst>
        </xdr:cNvPr>
        <xdr:cNvSpPr/>
      </xdr:nvSpPr>
      <xdr:spPr>
        <a:xfrm>
          <a:off x="11711940" y="11029950"/>
          <a:ext cx="167640" cy="15811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editAs="oneCell">
    <xdr:from>
      <xdr:col>16</xdr:col>
      <xdr:colOff>428625</xdr:colOff>
      <xdr:row>0</xdr:row>
      <xdr:rowOff>28575</xdr:rowOff>
    </xdr:from>
    <xdr:to>
      <xdr:col>19</xdr:col>
      <xdr:colOff>142875</xdr:colOff>
      <xdr:row>1</xdr:row>
      <xdr:rowOff>233960</xdr:rowOff>
    </xdr:to>
    <xdr:pic>
      <xdr:nvPicPr>
        <xdr:cNvPr id="2" name="Image 1">
          <a:extLst>
            <a:ext uri="{FF2B5EF4-FFF2-40B4-BE49-F238E27FC236}">
              <a16:creationId xmlns:a16="http://schemas.microsoft.com/office/drawing/2014/main" id="{CF2EFDD9-7840-4CF3-B7B1-9E9049539761}"/>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125075" y="28575"/>
          <a:ext cx="2057400" cy="50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57150</xdr:colOff>
      <xdr:row>2</xdr:row>
      <xdr:rowOff>52670</xdr:rowOff>
    </xdr:from>
    <xdr:to>
      <xdr:col>17</xdr:col>
      <xdr:colOff>896973</xdr:colOff>
      <xdr:row>4</xdr:row>
      <xdr:rowOff>527249</xdr:rowOff>
    </xdr:to>
    <xdr:grpSp>
      <xdr:nvGrpSpPr>
        <xdr:cNvPr id="3" name="Groupe 2">
          <a:extLst>
            <a:ext uri="{FF2B5EF4-FFF2-40B4-BE49-F238E27FC236}">
              <a16:creationId xmlns:a16="http://schemas.microsoft.com/office/drawing/2014/main" id="{00000000-0008-0000-0800-000003000000}"/>
            </a:ext>
          </a:extLst>
        </xdr:cNvPr>
        <xdr:cNvGrpSpPr/>
      </xdr:nvGrpSpPr>
      <xdr:grpSpPr>
        <a:xfrm>
          <a:off x="238125" y="624170"/>
          <a:ext cx="11336373" cy="1693779"/>
          <a:chOff x="238125" y="624170"/>
          <a:chExt cx="11336373" cy="1693779"/>
        </a:xfrm>
      </xdr:grpSpPr>
      <xdr:sp macro="" textlink="">
        <xdr:nvSpPr>
          <xdr:cNvPr id="4" name="Rectangle à coins arrondis 3">
            <a:extLst>
              <a:ext uri="{FF2B5EF4-FFF2-40B4-BE49-F238E27FC236}">
                <a16:creationId xmlns:a16="http://schemas.microsoft.com/office/drawing/2014/main" id="{00000000-0008-0000-0800-000004000000}"/>
              </a:ext>
            </a:extLst>
          </xdr:cNvPr>
          <xdr:cNvSpPr/>
        </xdr:nvSpPr>
        <xdr:spPr>
          <a:xfrm>
            <a:off x="5678021" y="1853452"/>
            <a:ext cx="2510475" cy="432000"/>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fr-FR" sz="1100">
                <a:solidFill>
                  <a:sysClr val="windowText" lastClr="000000"/>
                </a:solidFill>
              </a:rPr>
              <a:t>Fiche 3a : en</a:t>
            </a:r>
            <a:r>
              <a:rPr lang="fr-FR" sz="1100" baseline="0">
                <a:solidFill>
                  <a:sysClr val="windowText" lastClr="000000"/>
                </a:solidFill>
              </a:rPr>
              <a:t> cas de projet immobilier intégrant une création d'UHR</a:t>
            </a:r>
            <a:endParaRPr lang="fr-FR" sz="1100">
              <a:solidFill>
                <a:sysClr val="windowText" lastClr="000000"/>
              </a:solidFill>
            </a:endParaRPr>
          </a:p>
        </xdr:txBody>
      </xdr:sp>
      <xdr:cxnSp macro="">
        <xdr:nvCxnSpPr>
          <xdr:cNvPr id="5" name="Connecteur droit 28">
            <a:extLst>
              <a:ext uri="{FF2B5EF4-FFF2-40B4-BE49-F238E27FC236}">
                <a16:creationId xmlns:a16="http://schemas.microsoft.com/office/drawing/2014/main" id="{00000000-0008-0000-0800-000005000000}"/>
              </a:ext>
            </a:extLst>
          </xdr:cNvPr>
          <xdr:cNvCxnSpPr>
            <a:stCxn id="9" idx="2"/>
            <a:endCxn id="4" idx="1"/>
          </xdr:cNvCxnSpPr>
        </xdr:nvCxnSpPr>
        <xdr:spPr>
          <a:xfrm rot="16200000" flipH="1">
            <a:off x="5258401" y="1649832"/>
            <a:ext cx="334396" cy="504844"/>
          </a:xfrm>
          <a:prstGeom prst="bentConnector2">
            <a:avLst/>
          </a:prstGeom>
          <a:ln w="38100">
            <a:solidFill>
              <a:srgbClr val="969696"/>
            </a:solidFill>
          </a:ln>
        </xdr:spPr>
        <xdr:style>
          <a:lnRef idx="1">
            <a:schemeClr val="accent1"/>
          </a:lnRef>
          <a:fillRef idx="0">
            <a:schemeClr val="accent1"/>
          </a:fillRef>
          <a:effectRef idx="0">
            <a:schemeClr val="accent1"/>
          </a:effectRef>
          <a:fontRef idx="minor">
            <a:schemeClr val="tx1"/>
          </a:fontRef>
        </xdr:style>
      </xdr:cxnSp>
      <xdr:cxnSp macro="">
        <xdr:nvCxnSpPr>
          <xdr:cNvPr id="6" name="Connecteur droit 5">
            <a:extLst>
              <a:ext uri="{FF2B5EF4-FFF2-40B4-BE49-F238E27FC236}">
                <a16:creationId xmlns:a16="http://schemas.microsoft.com/office/drawing/2014/main" id="{00000000-0008-0000-0800-000006000000}"/>
              </a:ext>
            </a:extLst>
          </xdr:cNvPr>
          <xdr:cNvCxnSpPr>
            <a:stCxn id="7" idx="3"/>
            <a:endCxn id="15" idx="1"/>
          </xdr:cNvCxnSpPr>
        </xdr:nvCxnSpPr>
        <xdr:spPr>
          <a:xfrm flipV="1">
            <a:off x="3650335" y="1192324"/>
            <a:ext cx="7016006" cy="3432"/>
          </a:xfrm>
          <a:prstGeom prst="line">
            <a:avLst/>
          </a:prstGeom>
          <a:ln w="38100">
            <a:solidFill>
              <a:srgbClr val="969696"/>
            </a:solidFill>
          </a:ln>
        </xdr:spPr>
        <xdr:style>
          <a:lnRef idx="1">
            <a:schemeClr val="accent1"/>
          </a:lnRef>
          <a:fillRef idx="0">
            <a:schemeClr val="accent1"/>
          </a:fillRef>
          <a:effectRef idx="0">
            <a:schemeClr val="accent1"/>
          </a:effectRef>
          <a:fontRef idx="minor">
            <a:schemeClr val="tx1"/>
          </a:fontRef>
        </xdr:style>
      </xdr:cxnSp>
      <xdr:sp macro="" textlink="">
        <xdr:nvSpPr>
          <xdr:cNvPr id="7" name="Rectangle à coins arrondis 6">
            <a:hlinkClick xmlns:r="http://schemas.openxmlformats.org/officeDocument/2006/relationships" r:id="rId1"/>
            <a:extLst>
              <a:ext uri="{FF2B5EF4-FFF2-40B4-BE49-F238E27FC236}">
                <a16:creationId xmlns:a16="http://schemas.microsoft.com/office/drawing/2014/main" id="{00000000-0008-0000-0800-000007000000}"/>
              </a:ext>
            </a:extLst>
          </xdr:cNvPr>
          <xdr:cNvSpPr/>
        </xdr:nvSpPr>
        <xdr:spPr>
          <a:xfrm>
            <a:off x="2739375" y="655756"/>
            <a:ext cx="910959"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1 : présentation du dossier</a:t>
            </a:r>
          </a:p>
        </xdr:txBody>
      </xdr:sp>
      <xdr:sp macro="" textlink="">
        <xdr:nvSpPr>
          <xdr:cNvPr id="8" name="Rectangle à coins arrondis 7">
            <a:hlinkClick xmlns:r="http://schemas.openxmlformats.org/officeDocument/2006/relationships" r:id="rId2"/>
            <a:extLst>
              <a:ext uri="{FF2B5EF4-FFF2-40B4-BE49-F238E27FC236}">
                <a16:creationId xmlns:a16="http://schemas.microsoft.com/office/drawing/2014/main" id="{00000000-0008-0000-0800-000008000000}"/>
              </a:ext>
            </a:extLst>
          </xdr:cNvPr>
          <xdr:cNvSpPr/>
        </xdr:nvSpPr>
        <xdr:spPr>
          <a:xfrm>
            <a:off x="3733445" y="654356"/>
            <a:ext cx="907347"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2 : identité de l'établissement et des intervenants</a:t>
            </a:r>
          </a:p>
        </xdr:txBody>
      </xdr:sp>
      <xdr:sp macro="" textlink="">
        <xdr:nvSpPr>
          <xdr:cNvPr id="9" name="Rectangle à coins arrondis 8">
            <a:hlinkClick xmlns:r="http://schemas.openxmlformats.org/officeDocument/2006/relationships" r:id="rId3"/>
            <a:extLst>
              <a:ext uri="{FF2B5EF4-FFF2-40B4-BE49-F238E27FC236}">
                <a16:creationId xmlns:a16="http://schemas.microsoft.com/office/drawing/2014/main" id="{00000000-0008-0000-0800-000009000000}"/>
              </a:ext>
            </a:extLst>
          </xdr:cNvPr>
          <xdr:cNvSpPr/>
        </xdr:nvSpPr>
        <xdr:spPr>
          <a:xfrm>
            <a:off x="4721744" y="655056"/>
            <a:ext cx="902866" cy="1080000"/>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Fiche 3 : adaptation de l'offre aux besoins du territoire </a:t>
            </a:r>
            <a:br>
              <a:rPr lang="fr-FR" sz="1100">
                <a:solidFill>
                  <a:sysClr val="windowText" lastClr="000000"/>
                </a:solidFill>
              </a:rPr>
            </a:br>
            <a:r>
              <a:rPr lang="fr-FR" sz="800">
                <a:solidFill>
                  <a:sysClr val="windowText" lastClr="000000"/>
                </a:solidFill>
              </a:rPr>
              <a:t>(dont UHR)</a:t>
            </a:r>
          </a:p>
        </xdr:txBody>
      </xdr:sp>
      <xdr:sp macro="" textlink="">
        <xdr:nvSpPr>
          <xdr:cNvPr id="10" name="Rectangle à coins arrondis 9">
            <a:hlinkClick xmlns:r="http://schemas.openxmlformats.org/officeDocument/2006/relationships" r:id="rId4"/>
            <a:extLst>
              <a:ext uri="{FF2B5EF4-FFF2-40B4-BE49-F238E27FC236}">
                <a16:creationId xmlns:a16="http://schemas.microsoft.com/office/drawing/2014/main" id="{00000000-0008-0000-0800-00000A000000}"/>
              </a:ext>
            </a:extLst>
          </xdr:cNvPr>
          <xdr:cNvSpPr/>
        </xdr:nvSpPr>
        <xdr:spPr>
          <a:xfrm>
            <a:off x="5710456" y="655056"/>
            <a:ext cx="909838"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4 : informations techniques sur l'opération</a:t>
            </a:r>
          </a:p>
        </xdr:txBody>
      </xdr:sp>
      <xdr:sp macro="" textlink="">
        <xdr:nvSpPr>
          <xdr:cNvPr id="11" name="Rectangle à coins arrondis 10">
            <a:hlinkClick xmlns:r="http://schemas.openxmlformats.org/officeDocument/2006/relationships" r:id="rId5"/>
            <a:extLst>
              <a:ext uri="{FF2B5EF4-FFF2-40B4-BE49-F238E27FC236}">
                <a16:creationId xmlns:a16="http://schemas.microsoft.com/office/drawing/2014/main" id="{00000000-0008-0000-0800-00000B000000}"/>
              </a:ext>
            </a:extLst>
          </xdr:cNvPr>
          <xdr:cNvSpPr/>
        </xdr:nvSpPr>
        <xdr:spPr>
          <a:xfrm>
            <a:off x="6704090" y="653656"/>
            <a:ext cx="908468"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5 : état des lieux et projection du capacitaire et des surfaces</a:t>
            </a:r>
          </a:p>
        </xdr:txBody>
      </xdr:sp>
      <xdr:sp macro="" textlink="">
        <xdr:nvSpPr>
          <xdr:cNvPr id="12" name="Rectangle à coins arrondis 11">
            <a:hlinkClick xmlns:r="http://schemas.openxmlformats.org/officeDocument/2006/relationships" r:id="rId6"/>
            <a:extLst>
              <a:ext uri="{FF2B5EF4-FFF2-40B4-BE49-F238E27FC236}">
                <a16:creationId xmlns:a16="http://schemas.microsoft.com/office/drawing/2014/main" id="{00000000-0008-0000-0800-00000C000000}"/>
              </a:ext>
            </a:extLst>
          </xdr:cNvPr>
          <xdr:cNvSpPr/>
        </xdr:nvSpPr>
        <xdr:spPr>
          <a:xfrm>
            <a:off x="7691459" y="654356"/>
            <a:ext cx="908157"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6 : coût de l'opération </a:t>
            </a:r>
            <a:r>
              <a:rPr lang="fr-FR" sz="800">
                <a:solidFill>
                  <a:srgbClr val="969696"/>
                </a:solidFill>
              </a:rPr>
              <a:t>(dont </a:t>
            </a:r>
            <a:r>
              <a:rPr lang="fr-FR" sz="800" baseline="0">
                <a:solidFill>
                  <a:srgbClr val="969696"/>
                </a:solidFill>
              </a:rPr>
              <a:t>périmètre non éligible</a:t>
            </a:r>
            <a:r>
              <a:rPr lang="fr-FR" sz="800">
                <a:solidFill>
                  <a:srgbClr val="969696"/>
                </a:solidFill>
              </a:rPr>
              <a:t>)</a:t>
            </a:r>
            <a:endParaRPr lang="fr-FR" sz="1100">
              <a:solidFill>
                <a:srgbClr val="969696"/>
              </a:solidFill>
            </a:endParaRPr>
          </a:p>
        </xdr:txBody>
      </xdr:sp>
      <xdr:sp macro="" textlink="">
        <xdr:nvSpPr>
          <xdr:cNvPr id="13" name="Rectangle à coins arrondis 12">
            <a:hlinkClick xmlns:r="http://schemas.openxmlformats.org/officeDocument/2006/relationships" r:id="rId7"/>
            <a:extLst>
              <a:ext uri="{FF2B5EF4-FFF2-40B4-BE49-F238E27FC236}">
                <a16:creationId xmlns:a16="http://schemas.microsoft.com/office/drawing/2014/main" id="{00000000-0008-0000-0800-00000D000000}"/>
              </a:ext>
            </a:extLst>
          </xdr:cNvPr>
          <xdr:cNvSpPr/>
        </xdr:nvSpPr>
        <xdr:spPr>
          <a:xfrm>
            <a:off x="8681249" y="654356"/>
            <a:ext cx="902865"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7 : </a:t>
            </a:r>
            <a:br>
              <a:rPr lang="fr-FR" sz="1100">
                <a:solidFill>
                  <a:srgbClr val="969696"/>
                </a:solidFill>
              </a:rPr>
            </a:br>
            <a:r>
              <a:rPr lang="fr-FR" sz="1100">
                <a:solidFill>
                  <a:srgbClr val="969696"/>
                </a:solidFill>
              </a:rPr>
              <a:t>plan de financement de l'opération</a:t>
            </a:r>
          </a:p>
        </xdr:txBody>
      </xdr:sp>
      <xdr:sp macro="" textlink="">
        <xdr:nvSpPr>
          <xdr:cNvPr id="14" name="Rectangle à coins arrondis 13">
            <a:hlinkClick xmlns:r="http://schemas.openxmlformats.org/officeDocument/2006/relationships" r:id="rId8"/>
            <a:extLst>
              <a:ext uri="{FF2B5EF4-FFF2-40B4-BE49-F238E27FC236}">
                <a16:creationId xmlns:a16="http://schemas.microsoft.com/office/drawing/2014/main" id="{00000000-0008-0000-0800-00000E000000}"/>
              </a:ext>
            </a:extLst>
          </xdr:cNvPr>
          <xdr:cNvSpPr/>
        </xdr:nvSpPr>
        <xdr:spPr>
          <a:xfrm>
            <a:off x="9669017" y="655825"/>
            <a:ext cx="910959"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8 : attestation</a:t>
            </a:r>
            <a:r>
              <a:rPr lang="fr-FR" sz="1100" baseline="0">
                <a:solidFill>
                  <a:srgbClr val="969696"/>
                </a:solidFill>
              </a:rPr>
              <a:t> du demandeur</a:t>
            </a:r>
            <a:endParaRPr lang="fr-FR" sz="1100">
              <a:solidFill>
                <a:srgbClr val="969696"/>
              </a:solidFill>
            </a:endParaRPr>
          </a:p>
        </xdr:txBody>
      </xdr:sp>
      <xdr:sp macro="" textlink="">
        <xdr:nvSpPr>
          <xdr:cNvPr id="15" name="Rectangle à coins arrondis 14">
            <a:hlinkClick xmlns:r="http://schemas.openxmlformats.org/officeDocument/2006/relationships" r:id="rId9"/>
            <a:extLst>
              <a:ext uri="{FF2B5EF4-FFF2-40B4-BE49-F238E27FC236}">
                <a16:creationId xmlns:a16="http://schemas.microsoft.com/office/drawing/2014/main" id="{00000000-0008-0000-0800-00000F000000}"/>
              </a:ext>
            </a:extLst>
          </xdr:cNvPr>
          <xdr:cNvSpPr/>
        </xdr:nvSpPr>
        <xdr:spPr>
          <a:xfrm>
            <a:off x="10666341" y="652324"/>
            <a:ext cx="908157"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9 : récapitulatif de la demande</a:t>
            </a:r>
          </a:p>
        </xdr:txBody>
      </xdr:sp>
      <xdr:sp macro="" textlink="">
        <xdr:nvSpPr>
          <xdr:cNvPr id="16" name="Rectangle à coins arrondis 15">
            <a:hlinkClick xmlns:r="http://schemas.openxmlformats.org/officeDocument/2006/relationships" r:id="rId10"/>
            <a:extLst>
              <a:ext uri="{FF2B5EF4-FFF2-40B4-BE49-F238E27FC236}">
                <a16:creationId xmlns:a16="http://schemas.microsoft.com/office/drawing/2014/main" id="{00000000-0008-0000-0800-000010000000}"/>
              </a:ext>
            </a:extLst>
          </xdr:cNvPr>
          <xdr:cNvSpPr/>
        </xdr:nvSpPr>
        <xdr:spPr>
          <a:xfrm>
            <a:off x="251020" y="1403844"/>
            <a:ext cx="1580576" cy="432000"/>
          </a:xfrm>
          <a:prstGeom prst="roundRect">
            <a:avLst/>
          </a:prstGeom>
          <a:solidFill>
            <a:srgbClr val="00FF00"/>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de bonification du taux d'aide</a:t>
            </a:r>
            <a:endParaRPr lang="fr-FR" sz="1000" i="1">
              <a:solidFill>
                <a:sysClr val="windowText" lastClr="000000"/>
              </a:solidFill>
            </a:endParaRPr>
          </a:p>
        </xdr:txBody>
      </xdr:sp>
      <xdr:sp macro="" textlink="">
        <xdr:nvSpPr>
          <xdr:cNvPr id="17" name="Rectangle à coins arrondis 16">
            <a:hlinkClick xmlns:r="http://schemas.openxmlformats.org/officeDocument/2006/relationships" r:id="rId11"/>
            <a:extLst>
              <a:ext uri="{FF2B5EF4-FFF2-40B4-BE49-F238E27FC236}">
                <a16:creationId xmlns:a16="http://schemas.microsoft.com/office/drawing/2014/main" id="{00000000-0008-0000-0800-000011000000}"/>
              </a:ext>
            </a:extLst>
          </xdr:cNvPr>
          <xdr:cNvSpPr/>
        </xdr:nvSpPr>
        <xdr:spPr>
          <a:xfrm>
            <a:off x="248213" y="920501"/>
            <a:ext cx="1580576" cy="43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d'éligibilité</a:t>
            </a:r>
            <a:endParaRPr lang="fr-FR" sz="1000" i="1">
              <a:solidFill>
                <a:sysClr val="windowText" lastClr="000000"/>
              </a:solidFill>
            </a:endParaRPr>
          </a:p>
        </xdr:txBody>
      </xdr:sp>
      <xdr:sp macro="" textlink="">
        <xdr:nvSpPr>
          <xdr:cNvPr id="18" name="Rectangle à coins arrondis 17">
            <a:hlinkClick xmlns:r="http://schemas.openxmlformats.org/officeDocument/2006/relationships" r:id="rId12"/>
            <a:extLst>
              <a:ext uri="{FF2B5EF4-FFF2-40B4-BE49-F238E27FC236}">
                <a16:creationId xmlns:a16="http://schemas.microsoft.com/office/drawing/2014/main" id="{00000000-0008-0000-0800-000012000000}"/>
              </a:ext>
            </a:extLst>
          </xdr:cNvPr>
          <xdr:cNvSpPr/>
        </xdr:nvSpPr>
        <xdr:spPr>
          <a:xfrm>
            <a:off x="248213" y="624170"/>
            <a:ext cx="1580576" cy="25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Retourner à la page d'accueil</a:t>
            </a:r>
          </a:p>
        </xdr:txBody>
      </xdr:sp>
      <xdr:sp macro="" textlink="">
        <xdr:nvSpPr>
          <xdr:cNvPr id="19" name="Rectangle à coins arrondis 18">
            <a:hlinkClick xmlns:r="http://schemas.openxmlformats.org/officeDocument/2006/relationships" r:id="rId3"/>
            <a:extLst>
              <a:ext uri="{FF2B5EF4-FFF2-40B4-BE49-F238E27FC236}">
                <a16:creationId xmlns:a16="http://schemas.microsoft.com/office/drawing/2014/main" id="{00000000-0008-0000-0800-000013000000}"/>
              </a:ext>
            </a:extLst>
          </xdr:cNvPr>
          <xdr:cNvSpPr/>
        </xdr:nvSpPr>
        <xdr:spPr>
          <a:xfrm>
            <a:off x="8269704" y="1852456"/>
            <a:ext cx="864000" cy="43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sym typeface="Wingdings"/>
              </a:rPr>
              <a:t></a:t>
            </a:r>
            <a:r>
              <a:rPr lang="fr-FR" sz="1100">
                <a:solidFill>
                  <a:sysClr val="windowText" lastClr="000000"/>
                </a:solidFill>
              </a:rPr>
              <a:t>    Retour à</a:t>
            </a:r>
            <a:r>
              <a:rPr lang="fr-FR" sz="1100" baseline="0">
                <a:solidFill>
                  <a:sysClr val="windowText" lastClr="000000"/>
                </a:solidFill>
              </a:rPr>
              <a:t> la fiche 3</a:t>
            </a:r>
            <a:endParaRPr lang="fr-FR" sz="1100">
              <a:solidFill>
                <a:sysClr val="windowText" lastClr="000000"/>
              </a:solidFill>
            </a:endParaRPr>
          </a:p>
        </xdr:txBody>
      </xdr:sp>
      <xdr:sp macro="" textlink="">
        <xdr:nvSpPr>
          <xdr:cNvPr id="20" name="Rectangle à coins arrondis 19">
            <a:hlinkClick xmlns:r="http://schemas.openxmlformats.org/officeDocument/2006/relationships" r:id="rId13"/>
            <a:extLst>
              <a:ext uri="{FF2B5EF4-FFF2-40B4-BE49-F238E27FC236}">
                <a16:creationId xmlns:a16="http://schemas.microsoft.com/office/drawing/2014/main" id="{00000000-0008-0000-0800-000014000000}"/>
              </a:ext>
            </a:extLst>
          </xdr:cNvPr>
          <xdr:cNvSpPr/>
        </xdr:nvSpPr>
        <xdr:spPr>
          <a:xfrm>
            <a:off x="238125" y="1885950"/>
            <a:ext cx="1584000" cy="431999"/>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a:t>
            </a:r>
            <a:r>
              <a:rPr lang="fr-FR" sz="1000" i="1" baseline="0">
                <a:solidFill>
                  <a:sysClr val="windowText" lastClr="000000"/>
                </a:solidFill>
              </a:rPr>
              <a:t> ici la l</a:t>
            </a:r>
            <a:r>
              <a:rPr lang="fr-FR" sz="1000" i="1">
                <a:solidFill>
                  <a:sysClr val="windowText" lastClr="000000"/>
                </a:solidFill>
              </a:rPr>
              <a:t>iste complète</a:t>
            </a:r>
            <a:r>
              <a:rPr lang="fr-FR" sz="1000" i="1" baseline="0">
                <a:solidFill>
                  <a:sysClr val="windowText" lastClr="000000"/>
                </a:solidFill>
              </a:rPr>
              <a:t> </a:t>
            </a:r>
            <a:r>
              <a:rPr lang="fr-FR" sz="1000" i="1">
                <a:solidFill>
                  <a:sysClr val="windowText" lastClr="000000"/>
                </a:solidFill>
              </a:rPr>
              <a:t>des pièces à joindre</a:t>
            </a:r>
          </a:p>
        </xdr:txBody>
      </xdr:sp>
    </xdr:grpSp>
    <xdr:clientData/>
  </xdr:twoCellAnchor>
  <xdr:twoCellAnchor editAs="absolute">
    <xdr:from>
      <xdr:col>0</xdr:col>
      <xdr:colOff>28575</xdr:colOff>
      <xdr:row>0</xdr:row>
      <xdr:rowOff>28575</xdr:rowOff>
    </xdr:from>
    <xdr:to>
      <xdr:col>4</xdr:col>
      <xdr:colOff>574641</xdr:colOff>
      <xdr:row>1</xdr:row>
      <xdr:rowOff>239821</xdr:rowOff>
    </xdr:to>
    <xdr:sp macro="" textlink="">
      <xdr:nvSpPr>
        <xdr:cNvPr id="21" name="ZoneTexte 20">
          <a:extLst>
            <a:ext uri="{FF2B5EF4-FFF2-40B4-BE49-F238E27FC236}">
              <a16:creationId xmlns:a16="http://schemas.microsoft.com/office/drawing/2014/main" id="{00000000-0008-0000-0800-000015000000}"/>
            </a:ext>
          </a:extLst>
        </xdr:cNvPr>
        <xdr:cNvSpPr txBox="1"/>
      </xdr:nvSpPr>
      <xdr:spPr>
        <a:xfrm>
          <a:off x="28575" y="28575"/>
          <a:ext cx="1936716" cy="5065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400" b="1">
              <a:solidFill>
                <a:srgbClr val="FF0000"/>
              </a:solidFill>
            </a:rPr>
            <a:t>COMPLETER SEULEMENT LES CELLULES BLANCHES</a:t>
          </a:r>
        </a:p>
      </xdr:txBody>
    </xdr:sp>
    <xdr:clientData fPrintsWithSheet="0"/>
  </xdr:twoCellAnchor>
  <xdr:twoCellAnchor editAs="oneCell">
    <xdr:from>
      <xdr:col>9</xdr:col>
      <xdr:colOff>447675</xdr:colOff>
      <xdr:row>37</xdr:row>
      <xdr:rowOff>0</xdr:rowOff>
    </xdr:from>
    <xdr:to>
      <xdr:col>11</xdr:col>
      <xdr:colOff>458925</xdr:colOff>
      <xdr:row>37</xdr:row>
      <xdr:rowOff>251999</xdr:rowOff>
    </xdr:to>
    <xdr:sp macro="" textlink="">
      <xdr:nvSpPr>
        <xdr:cNvPr id="28" name="Rectangle à coins arrondis 27">
          <a:hlinkClick xmlns:r="http://schemas.openxmlformats.org/officeDocument/2006/relationships" r:id="rId3"/>
          <a:extLst>
            <a:ext uri="{FF2B5EF4-FFF2-40B4-BE49-F238E27FC236}">
              <a16:creationId xmlns:a16="http://schemas.microsoft.com/office/drawing/2014/main" id="{00000000-0008-0000-0800-00001C000000}"/>
            </a:ext>
          </a:extLst>
        </xdr:cNvPr>
        <xdr:cNvSpPr/>
      </xdr:nvSpPr>
      <xdr:spPr>
        <a:xfrm>
          <a:off x="5410200" y="13373100"/>
          <a:ext cx="1440000" cy="251999"/>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fr-FR" sz="1100">
              <a:solidFill>
                <a:sysClr val="windowText" lastClr="000000"/>
              </a:solidFill>
              <a:sym typeface="Wingdings"/>
            </a:rPr>
            <a:t></a:t>
          </a:r>
          <a:r>
            <a:rPr lang="fr-FR" sz="1100">
              <a:solidFill>
                <a:sysClr val="windowText" lastClr="000000"/>
              </a:solidFill>
            </a:rPr>
            <a:t>    Retour à</a:t>
          </a:r>
          <a:r>
            <a:rPr lang="fr-FR" sz="1100" baseline="0">
              <a:solidFill>
                <a:sysClr val="windowText" lastClr="000000"/>
              </a:solidFill>
            </a:rPr>
            <a:t> la fiche 3</a:t>
          </a:r>
          <a:endParaRPr lang="fr-FR" sz="1100">
            <a:solidFill>
              <a:sysClr val="windowText" lastClr="000000"/>
            </a:solidFill>
          </a:endParaRPr>
        </a:p>
      </xdr:txBody>
    </xdr:sp>
    <xdr:clientData/>
  </xdr:twoCellAnchor>
  <xdr:twoCellAnchor editAs="oneCell">
    <xdr:from>
      <xdr:col>16</xdr:col>
      <xdr:colOff>190500</xdr:colOff>
      <xdr:row>0</xdr:row>
      <xdr:rowOff>28575</xdr:rowOff>
    </xdr:from>
    <xdr:to>
      <xdr:col>18</xdr:col>
      <xdr:colOff>152400</xdr:colOff>
      <xdr:row>1</xdr:row>
      <xdr:rowOff>233960</xdr:rowOff>
    </xdr:to>
    <xdr:pic>
      <xdr:nvPicPr>
        <xdr:cNvPr id="2" name="Image 1">
          <a:extLst>
            <a:ext uri="{FF2B5EF4-FFF2-40B4-BE49-F238E27FC236}">
              <a16:creationId xmlns:a16="http://schemas.microsoft.com/office/drawing/2014/main" id="{716AAA02-7DD9-435C-A0C5-78A3162D976F}"/>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153650" y="28575"/>
          <a:ext cx="2057400" cy="50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28575</xdr:colOff>
      <xdr:row>0</xdr:row>
      <xdr:rowOff>28575</xdr:rowOff>
    </xdr:from>
    <xdr:to>
      <xdr:col>5</xdr:col>
      <xdr:colOff>249608</xdr:colOff>
      <xdr:row>1</xdr:row>
      <xdr:rowOff>234919</xdr:rowOff>
    </xdr:to>
    <xdr:sp macro="" textlink="">
      <xdr:nvSpPr>
        <xdr:cNvPr id="27" name="ZoneTexte 26">
          <a:extLst>
            <a:ext uri="{FF2B5EF4-FFF2-40B4-BE49-F238E27FC236}">
              <a16:creationId xmlns:a16="http://schemas.microsoft.com/office/drawing/2014/main" id="{00000000-0008-0000-0900-00001B000000}"/>
            </a:ext>
          </a:extLst>
        </xdr:cNvPr>
        <xdr:cNvSpPr txBox="1"/>
      </xdr:nvSpPr>
      <xdr:spPr>
        <a:xfrm>
          <a:off x="28575" y="28575"/>
          <a:ext cx="1934475" cy="5016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400" b="1">
              <a:solidFill>
                <a:srgbClr val="FF0000"/>
              </a:solidFill>
            </a:rPr>
            <a:t>COMPLETER SEULEMENT LES CELLULES BLANCHES</a:t>
          </a:r>
        </a:p>
      </xdr:txBody>
    </xdr:sp>
    <xdr:clientData fPrintsWithSheet="0"/>
  </xdr:twoCellAnchor>
  <xdr:twoCellAnchor editAs="oneCell">
    <xdr:from>
      <xdr:col>1</xdr:col>
      <xdr:colOff>0</xdr:colOff>
      <xdr:row>206</xdr:row>
      <xdr:rowOff>143932</xdr:rowOff>
    </xdr:from>
    <xdr:to>
      <xdr:col>4</xdr:col>
      <xdr:colOff>161906</xdr:colOff>
      <xdr:row>207</xdr:row>
      <xdr:rowOff>151451</xdr:rowOff>
    </xdr:to>
    <xdr:sp macro="" textlink="">
      <xdr:nvSpPr>
        <xdr:cNvPr id="26" name="Rectangle à coins arrondis 25">
          <a:hlinkClick xmlns:r="http://schemas.openxmlformats.org/officeDocument/2006/relationships" r:id="rId1"/>
          <a:extLst>
            <a:ext uri="{FF2B5EF4-FFF2-40B4-BE49-F238E27FC236}">
              <a16:creationId xmlns:a16="http://schemas.microsoft.com/office/drawing/2014/main" id="{00000000-0008-0000-0900-00001A000000}"/>
            </a:ext>
          </a:extLst>
        </xdr:cNvPr>
        <xdr:cNvSpPr/>
      </xdr:nvSpPr>
      <xdr:spPr>
        <a:xfrm>
          <a:off x="186267" y="47049265"/>
          <a:ext cx="1482706" cy="256233"/>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sym typeface="Wingdings"/>
            </a:rPr>
            <a:t></a:t>
          </a:r>
          <a:r>
            <a:rPr lang="fr-FR" sz="1100">
              <a:solidFill>
                <a:sysClr val="windowText" lastClr="000000"/>
              </a:solidFill>
            </a:rPr>
            <a:t>    Page précédente</a:t>
          </a:r>
        </a:p>
      </xdr:txBody>
    </xdr:sp>
    <xdr:clientData/>
  </xdr:twoCellAnchor>
  <xdr:twoCellAnchor editAs="oneCell">
    <xdr:from>
      <xdr:col>14</xdr:col>
      <xdr:colOff>684635</xdr:colOff>
      <xdr:row>206</xdr:row>
      <xdr:rowOff>143932</xdr:rowOff>
    </xdr:from>
    <xdr:to>
      <xdr:col>16</xdr:col>
      <xdr:colOff>704289</xdr:colOff>
      <xdr:row>207</xdr:row>
      <xdr:rowOff>151451</xdr:rowOff>
    </xdr:to>
    <xdr:sp macro="" textlink="">
      <xdr:nvSpPr>
        <xdr:cNvPr id="29" name="Rectangle à coins arrondis 28">
          <a:hlinkClick xmlns:r="http://schemas.openxmlformats.org/officeDocument/2006/relationships" r:id="rId2"/>
          <a:extLst>
            <a:ext uri="{FF2B5EF4-FFF2-40B4-BE49-F238E27FC236}">
              <a16:creationId xmlns:a16="http://schemas.microsoft.com/office/drawing/2014/main" id="{00000000-0008-0000-0900-00001D000000}"/>
            </a:ext>
          </a:extLst>
        </xdr:cNvPr>
        <xdr:cNvSpPr/>
      </xdr:nvSpPr>
      <xdr:spPr>
        <a:xfrm>
          <a:off x="10810768" y="47049265"/>
          <a:ext cx="1475921" cy="256233"/>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Page suivante    </a:t>
          </a:r>
          <a:r>
            <a:rPr lang="fr-FR" sz="1100">
              <a:solidFill>
                <a:sysClr val="windowText" lastClr="000000"/>
              </a:solidFill>
              <a:sym typeface="Wingdings"/>
            </a:rPr>
            <a:t></a:t>
          </a:r>
          <a:endParaRPr lang="fr-FR" sz="1100">
            <a:solidFill>
              <a:sysClr val="windowText" lastClr="000000"/>
            </a:solidFill>
          </a:endParaRPr>
        </a:p>
      </xdr:txBody>
    </xdr:sp>
    <xdr:clientData/>
  </xdr:twoCellAnchor>
  <xdr:twoCellAnchor editAs="absolute">
    <xdr:from>
      <xdr:col>0</xdr:col>
      <xdr:colOff>57142</xdr:colOff>
      <xdr:row>3</xdr:row>
      <xdr:rowOff>0</xdr:rowOff>
    </xdr:from>
    <xdr:to>
      <xdr:col>16</xdr:col>
      <xdr:colOff>505709</xdr:colOff>
      <xdr:row>3</xdr:row>
      <xdr:rowOff>1624854</xdr:rowOff>
    </xdr:to>
    <xdr:grpSp>
      <xdr:nvGrpSpPr>
        <xdr:cNvPr id="31" name="Groupe 30">
          <a:extLst>
            <a:ext uri="{FF2B5EF4-FFF2-40B4-BE49-F238E27FC236}">
              <a16:creationId xmlns:a16="http://schemas.microsoft.com/office/drawing/2014/main" id="{00000000-0008-0000-0900-00001F000000}"/>
            </a:ext>
          </a:extLst>
        </xdr:cNvPr>
        <xdr:cNvGrpSpPr/>
      </xdr:nvGrpSpPr>
      <xdr:grpSpPr>
        <a:xfrm>
          <a:off x="57142" y="647700"/>
          <a:ext cx="11735692" cy="1624854"/>
          <a:chOff x="44349" y="930089"/>
          <a:chExt cx="11735974" cy="1624854"/>
        </a:xfrm>
      </xdr:grpSpPr>
      <xdr:cxnSp macro="">
        <xdr:nvCxnSpPr>
          <xdr:cNvPr id="32" name="Connecteur droit 31">
            <a:extLst>
              <a:ext uri="{FF2B5EF4-FFF2-40B4-BE49-F238E27FC236}">
                <a16:creationId xmlns:a16="http://schemas.microsoft.com/office/drawing/2014/main" id="{00000000-0008-0000-0900-000020000000}"/>
              </a:ext>
            </a:extLst>
          </xdr:cNvPr>
          <xdr:cNvCxnSpPr>
            <a:stCxn id="33" idx="3"/>
            <a:endCxn id="48" idx="1"/>
          </xdr:cNvCxnSpPr>
        </xdr:nvCxnSpPr>
        <xdr:spPr>
          <a:xfrm flipV="1">
            <a:off x="3377105" y="1944310"/>
            <a:ext cx="7440463" cy="3432"/>
          </a:xfrm>
          <a:prstGeom prst="line">
            <a:avLst/>
          </a:prstGeom>
          <a:ln w="38100">
            <a:solidFill>
              <a:srgbClr val="969696"/>
            </a:solidFill>
          </a:ln>
        </xdr:spPr>
        <xdr:style>
          <a:lnRef idx="1">
            <a:schemeClr val="accent1"/>
          </a:lnRef>
          <a:fillRef idx="0">
            <a:schemeClr val="accent1"/>
          </a:fillRef>
          <a:effectRef idx="0">
            <a:schemeClr val="accent1"/>
          </a:effectRef>
          <a:fontRef idx="minor">
            <a:schemeClr val="tx1"/>
          </a:fontRef>
        </xdr:style>
      </xdr:cxnSp>
      <xdr:sp macro="" textlink="">
        <xdr:nvSpPr>
          <xdr:cNvPr id="33" name="Rectangle à coins arrondis 32">
            <a:hlinkClick xmlns:r="http://schemas.openxmlformats.org/officeDocument/2006/relationships" r:id="rId3"/>
            <a:extLst>
              <a:ext uri="{FF2B5EF4-FFF2-40B4-BE49-F238E27FC236}">
                <a16:creationId xmlns:a16="http://schemas.microsoft.com/office/drawing/2014/main" id="{00000000-0008-0000-0900-000021000000}"/>
              </a:ext>
            </a:extLst>
          </xdr:cNvPr>
          <xdr:cNvSpPr/>
        </xdr:nvSpPr>
        <xdr:spPr>
          <a:xfrm>
            <a:off x="2414351" y="14077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1 : présentation du dossier</a:t>
            </a:r>
          </a:p>
        </xdr:txBody>
      </xdr:sp>
      <xdr:sp macro="" textlink="">
        <xdr:nvSpPr>
          <xdr:cNvPr id="34" name="Rectangle à coins arrondis 33">
            <a:hlinkClick xmlns:r="http://schemas.openxmlformats.org/officeDocument/2006/relationships" r:id="rId4"/>
            <a:extLst>
              <a:ext uri="{FF2B5EF4-FFF2-40B4-BE49-F238E27FC236}">
                <a16:creationId xmlns:a16="http://schemas.microsoft.com/office/drawing/2014/main" id="{00000000-0008-0000-0900-000022000000}"/>
              </a:ext>
            </a:extLst>
          </xdr:cNvPr>
          <xdr:cNvSpPr/>
        </xdr:nvSpPr>
        <xdr:spPr>
          <a:xfrm>
            <a:off x="3464669" y="14063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2 : identité </a:t>
            </a:r>
            <a:r>
              <a:rPr lang="fr-FR" sz="1100">
                <a:solidFill>
                  <a:srgbClr val="969696"/>
                </a:solidFill>
                <a:effectLst/>
                <a:latin typeface="+mn-lt"/>
                <a:ea typeface="+mn-ea"/>
                <a:cs typeface="+mn-cs"/>
              </a:rPr>
              <a:t>de l'établissement et</a:t>
            </a:r>
            <a:r>
              <a:rPr lang="fr-FR" sz="1100">
                <a:solidFill>
                  <a:srgbClr val="969696"/>
                </a:solidFill>
              </a:rPr>
              <a:t> des intervenants</a:t>
            </a:r>
          </a:p>
        </xdr:txBody>
      </xdr:sp>
      <xdr:sp macro="" textlink="">
        <xdr:nvSpPr>
          <xdr:cNvPr id="35" name="Rectangle à coins arrondis 34">
            <a:hlinkClick xmlns:r="http://schemas.openxmlformats.org/officeDocument/2006/relationships" r:id="rId1"/>
            <a:extLst>
              <a:ext uri="{FF2B5EF4-FFF2-40B4-BE49-F238E27FC236}">
                <a16:creationId xmlns:a16="http://schemas.microsoft.com/office/drawing/2014/main" id="{00000000-0008-0000-0900-000023000000}"/>
              </a:ext>
            </a:extLst>
          </xdr:cNvPr>
          <xdr:cNvSpPr/>
        </xdr:nvSpPr>
        <xdr:spPr>
          <a:xfrm>
            <a:off x="4512717" y="14070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ctr"/>
            <a:r>
              <a:rPr lang="fr-FR" sz="1100">
                <a:solidFill>
                  <a:srgbClr val="969696"/>
                </a:solidFill>
              </a:rPr>
              <a:t>Fiche 3 : adaptation de l'offre aux besoins du territoire</a:t>
            </a:r>
            <a:r>
              <a:rPr lang="fr-FR" sz="800">
                <a:solidFill>
                  <a:srgbClr val="969696"/>
                </a:solidFill>
              </a:rPr>
              <a:t> </a:t>
            </a:r>
            <a:br>
              <a:rPr lang="fr-FR" sz="800">
                <a:solidFill>
                  <a:srgbClr val="969696"/>
                </a:solidFill>
              </a:rPr>
            </a:br>
            <a:r>
              <a:rPr lang="fr-FR" sz="800">
                <a:solidFill>
                  <a:srgbClr val="969696"/>
                </a:solidFill>
              </a:rPr>
              <a:t>(dont UHR)</a:t>
            </a:r>
            <a:endParaRPr lang="fr-FR" sz="1050">
              <a:solidFill>
                <a:srgbClr val="969696"/>
              </a:solidFill>
            </a:endParaRPr>
          </a:p>
        </xdr:txBody>
      </xdr:sp>
      <xdr:sp macro="" textlink="">
        <xdr:nvSpPr>
          <xdr:cNvPr id="37" name="Rectangle à coins arrondis 36">
            <a:hlinkClick xmlns:r="http://schemas.openxmlformats.org/officeDocument/2006/relationships" r:id="rId5"/>
            <a:extLst>
              <a:ext uri="{FF2B5EF4-FFF2-40B4-BE49-F238E27FC236}">
                <a16:creationId xmlns:a16="http://schemas.microsoft.com/office/drawing/2014/main" id="{00000000-0008-0000-0900-000025000000}"/>
              </a:ext>
            </a:extLst>
          </xdr:cNvPr>
          <xdr:cNvSpPr/>
        </xdr:nvSpPr>
        <xdr:spPr>
          <a:xfrm>
            <a:off x="5565920" y="1407042"/>
            <a:ext cx="962754" cy="1080000"/>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Fiche 4 : informations techniques sur l'opération</a:t>
            </a:r>
          </a:p>
        </xdr:txBody>
      </xdr:sp>
      <xdr:sp macro="" textlink="">
        <xdr:nvSpPr>
          <xdr:cNvPr id="40" name="Rectangle à coins arrondis 39">
            <a:hlinkClick xmlns:r="http://schemas.openxmlformats.org/officeDocument/2006/relationships" r:id="rId2"/>
            <a:extLst>
              <a:ext uri="{FF2B5EF4-FFF2-40B4-BE49-F238E27FC236}">
                <a16:creationId xmlns:a16="http://schemas.microsoft.com/office/drawing/2014/main" id="{00000000-0008-0000-0900-000028000000}"/>
              </a:ext>
            </a:extLst>
          </xdr:cNvPr>
          <xdr:cNvSpPr/>
        </xdr:nvSpPr>
        <xdr:spPr>
          <a:xfrm>
            <a:off x="6616960" y="14056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5 : état des lieux et projection du capacitaire et des surfaces</a:t>
            </a:r>
          </a:p>
        </xdr:txBody>
      </xdr:sp>
      <xdr:sp macro="" textlink="">
        <xdr:nvSpPr>
          <xdr:cNvPr id="41" name="Rectangle à coins arrondis 40">
            <a:hlinkClick xmlns:r="http://schemas.openxmlformats.org/officeDocument/2006/relationships" r:id="rId6"/>
            <a:extLst>
              <a:ext uri="{FF2B5EF4-FFF2-40B4-BE49-F238E27FC236}">
                <a16:creationId xmlns:a16="http://schemas.microsoft.com/office/drawing/2014/main" id="{00000000-0008-0000-0900-000029000000}"/>
              </a:ext>
            </a:extLst>
          </xdr:cNvPr>
          <xdr:cNvSpPr/>
        </xdr:nvSpPr>
        <xdr:spPr>
          <a:xfrm>
            <a:off x="7662844" y="14063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fr-FR" sz="1100">
                <a:solidFill>
                  <a:srgbClr val="969696"/>
                </a:solidFill>
              </a:rPr>
              <a:t>Fiche 6 : coût de l'opération</a:t>
            </a:r>
            <a:r>
              <a:rPr lang="fr-FR" sz="800">
                <a:solidFill>
                  <a:srgbClr val="969696"/>
                </a:solidFill>
              </a:rPr>
              <a:t> </a:t>
            </a:r>
            <a:r>
              <a:rPr lang="fr-FR" sz="800">
                <a:solidFill>
                  <a:srgbClr val="969696"/>
                </a:solidFill>
                <a:effectLst/>
                <a:latin typeface="+mn-lt"/>
                <a:ea typeface="+mn-ea"/>
                <a:cs typeface="+mn-cs"/>
              </a:rPr>
              <a:t>(dont </a:t>
            </a:r>
            <a:r>
              <a:rPr lang="fr-FR" sz="800" baseline="0">
                <a:solidFill>
                  <a:srgbClr val="969696"/>
                </a:solidFill>
                <a:effectLst/>
                <a:latin typeface="+mn-lt"/>
                <a:ea typeface="+mn-ea"/>
                <a:cs typeface="+mn-cs"/>
              </a:rPr>
              <a:t>périmètre non éligible</a:t>
            </a:r>
            <a:r>
              <a:rPr lang="fr-FR" sz="800">
                <a:solidFill>
                  <a:srgbClr val="969696"/>
                </a:solidFill>
                <a:effectLst/>
                <a:latin typeface="+mn-lt"/>
                <a:ea typeface="+mn-ea"/>
                <a:cs typeface="+mn-cs"/>
              </a:rPr>
              <a:t>)</a:t>
            </a:r>
            <a:endParaRPr lang="fr-FR">
              <a:solidFill>
                <a:srgbClr val="969696"/>
              </a:solidFill>
              <a:effectLst/>
            </a:endParaRPr>
          </a:p>
        </xdr:txBody>
      </xdr:sp>
      <xdr:sp macro="" textlink="">
        <xdr:nvSpPr>
          <xdr:cNvPr id="42" name="Rectangle à coins arrondis 41">
            <a:hlinkClick xmlns:r="http://schemas.openxmlformats.org/officeDocument/2006/relationships" r:id="rId7"/>
            <a:extLst>
              <a:ext uri="{FF2B5EF4-FFF2-40B4-BE49-F238E27FC236}">
                <a16:creationId xmlns:a16="http://schemas.microsoft.com/office/drawing/2014/main" id="{00000000-0008-0000-0900-00002A000000}"/>
              </a:ext>
            </a:extLst>
          </xdr:cNvPr>
          <xdr:cNvSpPr/>
        </xdr:nvSpPr>
        <xdr:spPr>
          <a:xfrm>
            <a:off x="8711606" y="1406342"/>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7 : </a:t>
            </a:r>
            <a:br>
              <a:rPr lang="fr-FR" sz="1100">
                <a:solidFill>
                  <a:srgbClr val="969696"/>
                </a:solidFill>
              </a:rPr>
            </a:br>
            <a:r>
              <a:rPr lang="fr-FR" sz="1100">
                <a:solidFill>
                  <a:srgbClr val="969696"/>
                </a:solidFill>
              </a:rPr>
              <a:t>plan de financement de l'opération</a:t>
            </a:r>
          </a:p>
        </xdr:txBody>
      </xdr:sp>
      <xdr:sp macro="" textlink="">
        <xdr:nvSpPr>
          <xdr:cNvPr id="47" name="Rectangle à coins arrondis 46">
            <a:hlinkClick xmlns:r="http://schemas.openxmlformats.org/officeDocument/2006/relationships" r:id="rId8"/>
            <a:extLst>
              <a:ext uri="{FF2B5EF4-FFF2-40B4-BE49-F238E27FC236}">
                <a16:creationId xmlns:a16="http://schemas.microsoft.com/office/drawing/2014/main" id="{00000000-0008-0000-0900-00002F000000}"/>
              </a:ext>
            </a:extLst>
          </xdr:cNvPr>
          <xdr:cNvSpPr/>
        </xdr:nvSpPr>
        <xdr:spPr>
          <a:xfrm>
            <a:off x="9763813" y="1407811"/>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8 : attestation</a:t>
            </a:r>
            <a:r>
              <a:rPr lang="fr-FR" sz="1100" baseline="0">
                <a:solidFill>
                  <a:srgbClr val="969696"/>
                </a:solidFill>
              </a:rPr>
              <a:t> du demandeur</a:t>
            </a:r>
            <a:endParaRPr lang="fr-FR" sz="1100">
              <a:solidFill>
                <a:srgbClr val="969696"/>
              </a:solidFill>
            </a:endParaRPr>
          </a:p>
        </xdr:txBody>
      </xdr:sp>
      <xdr:sp macro="" textlink="">
        <xdr:nvSpPr>
          <xdr:cNvPr id="48" name="Rectangle à coins arrondis 47">
            <a:hlinkClick xmlns:r="http://schemas.openxmlformats.org/officeDocument/2006/relationships" r:id="rId9"/>
            <a:extLst>
              <a:ext uri="{FF2B5EF4-FFF2-40B4-BE49-F238E27FC236}">
                <a16:creationId xmlns:a16="http://schemas.microsoft.com/office/drawing/2014/main" id="{00000000-0008-0000-0900-000030000000}"/>
              </a:ext>
            </a:extLst>
          </xdr:cNvPr>
          <xdr:cNvSpPr/>
        </xdr:nvSpPr>
        <xdr:spPr>
          <a:xfrm>
            <a:off x="10817569" y="1404310"/>
            <a:ext cx="962754" cy="1080000"/>
          </a:xfrm>
          <a:prstGeom prst="roundRect">
            <a:avLst/>
          </a:prstGeom>
          <a:solidFill>
            <a:schemeClr val="accent3">
              <a:lumMod val="40000"/>
              <a:lumOff val="60000"/>
            </a:schemeClr>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rgbClr val="969696"/>
                </a:solidFill>
              </a:rPr>
              <a:t>Fiche 9 : récapitulatif de la demande</a:t>
            </a:r>
          </a:p>
        </xdr:txBody>
      </xdr:sp>
      <xdr:sp macro="" textlink="">
        <xdr:nvSpPr>
          <xdr:cNvPr id="49" name="Rectangle à coins arrondis 48">
            <a:hlinkClick xmlns:r="http://schemas.openxmlformats.org/officeDocument/2006/relationships" r:id="rId10"/>
            <a:extLst>
              <a:ext uri="{FF2B5EF4-FFF2-40B4-BE49-F238E27FC236}">
                <a16:creationId xmlns:a16="http://schemas.microsoft.com/office/drawing/2014/main" id="{00000000-0008-0000-0900-000031000000}"/>
              </a:ext>
            </a:extLst>
          </xdr:cNvPr>
          <xdr:cNvSpPr/>
        </xdr:nvSpPr>
        <xdr:spPr>
          <a:xfrm>
            <a:off x="47316" y="1681753"/>
            <a:ext cx="1584000" cy="432000"/>
          </a:xfrm>
          <a:prstGeom prst="roundRect">
            <a:avLst/>
          </a:prstGeom>
          <a:solidFill>
            <a:srgbClr val="00FF00"/>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de bonification du taux d'aide</a:t>
            </a:r>
            <a:endParaRPr lang="fr-FR" sz="1000" i="1">
              <a:solidFill>
                <a:sysClr val="windowText" lastClr="000000"/>
              </a:solidFill>
            </a:endParaRPr>
          </a:p>
        </xdr:txBody>
      </xdr:sp>
      <xdr:sp macro="" textlink="">
        <xdr:nvSpPr>
          <xdr:cNvPr id="50" name="Rectangle à coins arrondis 49">
            <a:hlinkClick xmlns:r="http://schemas.openxmlformats.org/officeDocument/2006/relationships" r:id="rId11"/>
            <a:extLst>
              <a:ext uri="{FF2B5EF4-FFF2-40B4-BE49-F238E27FC236}">
                <a16:creationId xmlns:a16="http://schemas.microsoft.com/office/drawing/2014/main" id="{00000000-0008-0000-0900-000032000000}"/>
              </a:ext>
            </a:extLst>
          </xdr:cNvPr>
          <xdr:cNvSpPr/>
        </xdr:nvSpPr>
        <xdr:spPr>
          <a:xfrm>
            <a:off x="49426" y="2148631"/>
            <a:ext cx="1584000" cy="406312"/>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a:t>
            </a:r>
            <a:r>
              <a:rPr lang="fr-FR" sz="1000" i="1" baseline="0">
                <a:solidFill>
                  <a:sysClr val="windowText" lastClr="000000"/>
                </a:solidFill>
              </a:rPr>
              <a:t> ici la l</a:t>
            </a:r>
            <a:r>
              <a:rPr lang="fr-FR" sz="1000" i="1">
                <a:solidFill>
                  <a:sysClr val="windowText" lastClr="000000"/>
                </a:solidFill>
              </a:rPr>
              <a:t>iste complète</a:t>
            </a:r>
            <a:r>
              <a:rPr lang="fr-FR" sz="1000" i="1" baseline="0">
                <a:solidFill>
                  <a:sysClr val="windowText" lastClr="000000"/>
                </a:solidFill>
              </a:rPr>
              <a:t> </a:t>
            </a:r>
            <a:r>
              <a:rPr lang="fr-FR" sz="1000" i="1">
                <a:solidFill>
                  <a:sysClr val="windowText" lastClr="000000"/>
                </a:solidFill>
              </a:rPr>
              <a:t>des pièces à joindre</a:t>
            </a:r>
          </a:p>
        </xdr:txBody>
      </xdr:sp>
      <xdr:sp macro="" textlink="">
        <xdr:nvSpPr>
          <xdr:cNvPr id="51" name="Rectangle à coins arrondis 50">
            <a:hlinkClick xmlns:r="http://schemas.openxmlformats.org/officeDocument/2006/relationships" r:id="rId12"/>
            <a:extLst>
              <a:ext uri="{FF2B5EF4-FFF2-40B4-BE49-F238E27FC236}">
                <a16:creationId xmlns:a16="http://schemas.microsoft.com/office/drawing/2014/main" id="{00000000-0008-0000-0900-000033000000}"/>
              </a:ext>
            </a:extLst>
          </xdr:cNvPr>
          <xdr:cNvSpPr/>
        </xdr:nvSpPr>
        <xdr:spPr>
          <a:xfrm>
            <a:off x="44349" y="1210239"/>
            <a:ext cx="1584000" cy="43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Consulter ici les</a:t>
            </a:r>
            <a:r>
              <a:rPr lang="fr-FR" sz="1000" i="1" baseline="0">
                <a:solidFill>
                  <a:sysClr val="windowText" lastClr="000000"/>
                </a:solidFill>
              </a:rPr>
              <a:t> critères d'éligibilité</a:t>
            </a:r>
            <a:endParaRPr lang="fr-FR" sz="1000" i="1">
              <a:solidFill>
                <a:sysClr val="windowText" lastClr="000000"/>
              </a:solidFill>
            </a:endParaRPr>
          </a:p>
        </xdr:txBody>
      </xdr:sp>
      <xdr:sp macro="" textlink="">
        <xdr:nvSpPr>
          <xdr:cNvPr id="65" name="Rectangle à coins arrondis 64">
            <a:hlinkClick xmlns:r="http://schemas.openxmlformats.org/officeDocument/2006/relationships" r:id="rId2"/>
            <a:extLst>
              <a:ext uri="{FF2B5EF4-FFF2-40B4-BE49-F238E27FC236}">
                <a16:creationId xmlns:a16="http://schemas.microsoft.com/office/drawing/2014/main" id="{00000000-0008-0000-0900-000041000000}"/>
              </a:ext>
            </a:extLst>
          </xdr:cNvPr>
          <xdr:cNvSpPr/>
        </xdr:nvSpPr>
        <xdr:spPr>
          <a:xfrm>
            <a:off x="10275208" y="1075770"/>
            <a:ext cx="1486922"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rPr>
              <a:t>Page suivante    </a:t>
            </a:r>
            <a:r>
              <a:rPr lang="fr-FR" sz="1100">
                <a:solidFill>
                  <a:sysClr val="windowText" lastClr="000000"/>
                </a:solidFill>
                <a:sym typeface="Wingdings"/>
              </a:rPr>
              <a:t></a:t>
            </a:r>
            <a:endParaRPr lang="fr-FR" sz="1100">
              <a:solidFill>
                <a:sysClr val="windowText" lastClr="000000"/>
              </a:solidFill>
            </a:endParaRPr>
          </a:p>
        </xdr:txBody>
      </xdr:sp>
      <xdr:sp macro="" textlink="">
        <xdr:nvSpPr>
          <xdr:cNvPr id="66" name="Rectangle à coins arrondis 65">
            <a:hlinkClick xmlns:r="http://schemas.openxmlformats.org/officeDocument/2006/relationships" r:id="rId1"/>
            <a:extLst>
              <a:ext uri="{FF2B5EF4-FFF2-40B4-BE49-F238E27FC236}">
                <a16:creationId xmlns:a16="http://schemas.microsoft.com/office/drawing/2014/main" id="{00000000-0008-0000-0900-000042000000}"/>
              </a:ext>
            </a:extLst>
          </xdr:cNvPr>
          <xdr:cNvSpPr/>
        </xdr:nvSpPr>
        <xdr:spPr>
          <a:xfrm>
            <a:off x="2425285" y="1086976"/>
            <a:ext cx="1486922" cy="25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100">
                <a:solidFill>
                  <a:sysClr val="windowText" lastClr="000000"/>
                </a:solidFill>
                <a:sym typeface="Wingdings"/>
              </a:rPr>
              <a:t></a:t>
            </a:r>
            <a:r>
              <a:rPr lang="fr-FR" sz="1100">
                <a:solidFill>
                  <a:sysClr val="windowText" lastClr="000000"/>
                </a:solidFill>
              </a:rPr>
              <a:t>    Page précédente</a:t>
            </a:r>
          </a:p>
        </xdr:txBody>
      </xdr:sp>
      <xdr:sp macro="" textlink="">
        <xdr:nvSpPr>
          <xdr:cNvPr id="67" name="Rectangle à coins arrondis 66">
            <a:hlinkClick xmlns:r="http://schemas.openxmlformats.org/officeDocument/2006/relationships" r:id="rId13"/>
            <a:extLst>
              <a:ext uri="{FF2B5EF4-FFF2-40B4-BE49-F238E27FC236}">
                <a16:creationId xmlns:a16="http://schemas.microsoft.com/office/drawing/2014/main" id="{00000000-0008-0000-0900-000043000000}"/>
              </a:ext>
            </a:extLst>
          </xdr:cNvPr>
          <xdr:cNvSpPr/>
        </xdr:nvSpPr>
        <xdr:spPr>
          <a:xfrm>
            <a:off x="55562" y="930089"/>
            <a:ext cx="1584000" cy="252000"/>
          </a:xfrm>
          <a:prstGeom prst="roundRect">
            <a:avLst/>
          </a:prstGeom>
          <a:solidFill>
            <a:srgbClr val="99CCFF"/>
          </a:solidFill>
          <a:ln>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FR" sz="1000" i="1">
                <a:solidFill>
                  <a:sysClr val="windowText" lastClr="000000"/>
                </a:solidFill>
              </a:rPr>
              <a:t>Retourner à la page d'accueil</a:t>
            </a:r>
          </a:p>
        </xdr:txBody>
      </xdr:sp>
    </xdr:grpSp>
    <xdr:clientData/>
  </xdr:twoCellAnchor>
  <xdr:twoCellAnchor>
    <xdr:from>
      <xdr:col>9</xdr:col>
      <xdr:colOff>99483</xdr:colOff>
      <xdr:row>132</xdr:row>
      <xdr:rowOff>35984</xdr:rowOff>
    </xdr:from>
    <xdr:to>
      <xdr:col>9</xdr:col>
      <xdr:colOff>201083</xdr:colOff>
      <xdr:row>135</xdr:row>
      <xdr:rowOff>127000</xdr:rowOff>
    </xdr:to>
    <xdr:sp macro="" textlink="">
      <xdr:nvSpPr>
        <xdr:cNvPr id="39" name="Flèche à angle droit 38">
          <a:extLst>
            <a:ext uri="{FF2B5EF4-FFF2-40B4-BE49-F238E27FC236}">
              <a16:creationId xmlns:a16="http://schemas.microsoft.com/office/drawing/2014/main" id="{00000000-0008-0000-0900-000027000000}"/>
            </a:ext>
          </a:extLst>
        </xdr:cNvPr>
        <xdr:cNvSpPr/>
      </xdr:nvSpPr>
      <xdr:spPr>
        <a:xfrm rot="5400000">
          <a:off x="6454775" y="36162192"/>
          <a:ext cx="472016" cy="101600"/>
        </a:xfrm>
        <a:prstGeom prst="bentUpArrow">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fr-FR" sz="1100"/>
        </a:p>
      </xdr:txBody>
    </xdr:sp>
    <xdr:clientData/>
  </xdr:twoCellAnchor>
  <xdr:twoCellAnchor>
    <xdr:from>
      <xdr:col>7</xdr:col>
      <xdr:colOff>105834</xdr:colOff>
      <xdr:row>132</xdr:row>
      <xdr:rowOff>52920</xdr:rowOff>
    </xdr:from>
    <xdr:to>
      <xdr:col>7</xdr:col>
      <xdr:colOff>190499</xdr:colOff>
      <xdr:row>135</xdr:row>
      <xdr:rowOff>31752</xdr:rowOff>
    </xdr:to>
    <xdr:sp macro="" textlink="">
      <xdr:nvSpPr>
        <xdr:cNvPr id="52" name="Flèche à angle droit 51">
          <a:extLst>
            <a:ext uri="{FF2B5EF4-FFF2-40B4-BE49-F238E27FC236}">
              <a16:creationId xmlns:a16="http://schemas.microsoft.com/office/drawing/2014/main" id="{00000000-0008-0000-0900-000034000000}"/>
            </a:ext>
          </a:extLst>
        </xdr:cNvPr>
        <xdr:cNvSpPr/>
      </xdr:nvSpPr>
      <xdr:spPr>
        <a:xfrm rot="5400000">
          <a:off x="5217584" y="36131503"/>
          <a:ext cx="359832" cy="84665"/>
        </a:xfrm>
        <a:prstGeom prst="bentUpArrow">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fr-FR" sz="1100"/>
        </a:p>
      </xdr:txBody>
    </xdr:sp>
    <xdr:clientData/>
  </xdr:twoCellAnchor>
  <xdr:twoCellAnchor>
    <xdr:from>
      <xdr:col>11</xdr:col>
      <xdr:colOff>103716</xdr:colOff>
      <xdr:row>132</xdr:row>
      <xdr:rowOff>19050</xdr:rowOff>
    </xdr:from>
    <xdr:to>
      <xdr:col>11</xdr:col>
      <xdr:colOff>190500</xdr:colOff>
      <xdr:row>135</xdr:row>
      <xdr:rowOff>31750</xdr:rowOff>
    </xdr:to>
    <xdr:sp macro="" textlink="">
      <xdr:nvSpPr>
        <xdr:cNvPr id="53" name="Flèche à angle droit 52">
          <a:extLst>
            <a:ext uri="{FF2B5EF4-FFF2-40B4-BE49-F238E27FC236}">
              <a16:creationId xmlns:a16="http://schemas.microsoft.com/office/drawing/2014/main" id="{00000000-0008-0000-0900-000035000000}"/>
            </a:ext>
          </a:extLst>
        </xdr:cNvPr>
        <xdr:cNvSpPr/>
      </xdr:nvSpPr>
      <xdr:spPr>
        <a:xfrm rot="5400000">
          <a:off x="7781925" y="36113508"/>
          <a:ext cx="393700" cy="86784"/>
        </a:xfrm>
        <a:prstGeom prst="bentUpArrow">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fr-FR" sz="1100"/>
        </a:p>
      </xdr:txBody>
    </xdr:sp>
    <xdr:clientData/>
  </xdr:twoCellAnchor>
  <xdr:twoCellAnchor>
    <xdr:from>
      <xdr:col>6</xdr:col>
      <xdr:colOff>1896534</xdr:colOff>
      <xdr:row>38</xdr:row>
      <xdr:rowOff>16934</xdr:rowOff>
    </xdr:from>
    <xdr:to>
      <xdr:col>6</xdr:col>
      <xdr:colOff>2064174</xdr:colOff>
      <xdr:row>38</xdr:row>
      <xdr:rowOff>199814</xdr:rowOff>
    </xdr:to>
    <xdr:sp macro="" textlink="">
      <xdr:nvSpPr>
        <xdr:cNvPr id="56" name="Ellipse 55">
          <a:extLst>
            <a:ext uri="{FF2B5EF4-FFF2-40B4-BE49-F238E27FC236}">
              <a16:creationId xmlns:a16="http://schemas.microsoft.com/office/drawing/2014/main" id="{00000000-0008-0000-0900-000038000000}"/>
            </a:ext>
          </a:extLst>
        </xdr:cNvPr>
        <xdr:cNvSpPr/>
      </xdr:nvSpPr>
      <xdr:spPr>
        <a:xfrm>
          <a:off x="5058834" y="9145694"/>
          <a:ext cx="167640" cy="18288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6</xdr:col>
      <xdr:colOff>1896531</xdr:colOff>
      <xdr:row>39</xdr:row>
      <xdr:rowOff>25404</xdr:rowOff>
    </xdr:from>
    <xdr:to>
      <xdr:col>6</xdr:col>
      <xdr:colOff>2064171</xdr:colOff>
      <xdr:row>39</xdr:row>
      <xdr:rowOff>208284</xdr:rowOff>
    </xdr:to>
    <xdr:sp macro="" textlink="">
      <xdr:nvSpPr>
        <xdr:cNvPr id="57" name="Ellipse 56">
          <a:extLst>
            <a:ext uri="{FF2B5EF4-FFF2-40B4-BE49-F238E27FC236}">
              <a16:creationId xmlns:a16="http://schemas.microsoft.com/office/drawing/2014/main" id="{00000000-0008-0000-0900-000039000000}"/>
            </a:ext>
          </a:extLst>
        </xdr:cNvPr>
        <xdr:cNvSpPr/>
      </xdr:nvSpPr>
      <xdr:spPr>
        <a:xfrm>
          <a:off x="5058831" y="9382764"/>
          <a:ext cx="167640" cy="18288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6</xdr:col>
      <xdr:colOff>1896535</xdr:colOff>
      <xdr:row>40</xdr:row>
      <xdr:rowOff>33870</xdr:rowOff>
    </xdr:from>
    <xdr:to>
      <xdr:col>6</xdr:col>
      <xdr:colOff>2064175</xdr:colOff>
      <xdr:row>40</xdr:row>
      <xdr:rowOff>216750</xdr:rowOff>
    </xdr:to>
    <xdr:sp macro="" textlink="">
      <xdr:nvSpPr>
        <xdr:cNvPr id="59" name="Ellipse 58">
          <a:extLst>
            <a:ext uri="{FF2B5EF4-FFF2-40B4-BE49-F238E27FC236}">
              <a16:creationId xmlns:a16="http://schemas.microsoft.com/office/drawing/2014/main" id="{00000000-0008-0000-0900-00003B000000}"/>
            </a:ext>
          </a:extLst>
        </xdr:cNvPr>
        <xdr:cNvSpPr/>
      </xdr:nvSpPr>
      <xdr:spPr>
        <a:xfrm>
          <a:off x="5058835" y="9619830"/>
          <a:ext cx="167640" cy="18288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6</xdr:col>
      <xdr:colOff>1896533</xdr:colOff>
      <xdr:row>42</xdr:row>
      <xdr:rowOff>25401</xdr:rowOff>
    </xdr:from>
    <xdr:to>
      <xdr:col>6</xdr:col>
      <xdr:colOff>2064173</xdr:colOff>
      <xdr:row>42</xdr:row>
      <xdr:rowOff>208281</xdr:rowOff>
    </xdr:to>
    <xdr:sp macro="" textlink="">
      <xdr:nvSpPr>
        <xdr:cNvPr id="60" name="Ellipse 59">
          <a:extLst>
            <a:ext uri="{FF2B5EF4-FFF2-40B4-BE49-F238E27FC236}">
              <a16:creationId xmlns:a16="http://schemas.microsoft.com/office/drawing/2014/main" id="{00000000-0008-0000-0900-00003C000000}"/>
            </a:ext>
          </a:extLst>
        </xdr:cNvPr>
        <xdr:cNvSpPr/>
      </xdr:nvSpPr>
      <xdr:spPr>
        <a:xfrm>
          <a:off x="5058833" y="10068561"/>
          <a:ext cx="167640" cy="18288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6</xdr:col>
      <xdr:colOff>1896533</xdr:colOff>
      <xdr:row>41</xdr:row>
      <xdr:rowOff>25406</xdr:rowOff>
    </xdr:from>
    <xdr:to>
      <xdr:col>6</xdr:col>
      <xdr:colOff>2064173</xdr:colOff>
      <xdr:row>41</xdr:row>
      <xdr:rowOff>208286</xdr:rowOff>
    </xdr:to>
    <xdr:sp macro="" textlink="">
      <xdr:nvSpPr>
        <xdr:cNvPr id="61" name="Ellipse 60">
          <a:extLst>
            <a:ext uri="{FF2B5EF4-FFF2-40B4-BE49-F238E27FC236}">
              <a16:creationId xmlns:a16="http://schemas.microsoft.com/office/drawing/2014/main" id="{00000000-0008-0000-0900-00003D000000}"/>
            </a:ext>
          </a:extLst>
        </xdr:cNvPr>
        <xdr:cNvSpPr/>
      </xdr:nvSpPr>
      <xdr:spPr>
        <a:xfrm>
          <a:off x="5058833" y="9839966"/>
          <a:ext cx="167640" cy="18288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6</xdr:col>
      <xdr:colOff>1896534</xdr:colOff>
      <xdr:row>43</xdr:row>
      <xdr:rowOff>25400</xdr:rowOff>
    </xdr:from>
    <xdr:to>
      <xdr:col>6</xdr:col>
      <xdr:colOff>2064174</xdr:colOff>
      <xdr:row>43</xdr:row>
      <xdr:rowOff>208280</xdr:rowOff>
    </xdr:to>
    <xdr:sp macro="" textlink="">
      <xdr:nvSpPr>
        <xdr:cNvPr id="63" name="Ellipse 62">
          <a:extLst>
            <a:ext uri="{FF2B5EF4-FFF2-40B4-BE49-F238E27FC236}">
              <a16:creationId xmlns:a16="http://schemas.microsoft.com/office/drawing/2014/main" id="{00000000-0008-0000-0900-00003F000000}"/>
            </a:ext>
          </a:extLst>
        </xdr:cNvPr>
        <xdr:cNvSpPr/>
      </xdr:nvSpPr>
      <xdr:spPr>
        <a:xfrm>
          <a:off x="5058834" y="10297160"/>
          <a:ext cx="167640" cy="18288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xdr:from>
      <xdr:col>16</xdr:col>
      <xdr:colOff>259080</xdr:colOff>
      <xdr:row>17</xdr:row>
      <xdr:rowOff>7620</xdr:rowOff>
    </xdr:from>
    <xdr:to>
      <xdr:col>16</xdr:col>
      <xdr:colOff>403860</xdr:colOff>
      <xdr:row>17</xdr:row>
      <xdr:rowOff>165735</xdr:rowOff>
    </xdr:to>
    <xdr:sp macro="" textlink="">
      <xdr:nvSpPr>
        <xdr:cNvPr id="55" name="Ellipse 54">
          <a:extLst>
            <a:ext uri="{FF2B5EF4-FFF2-40B4-BE49-F238E27FC236}">
              <a16:creationId xmlns:a16="http://schemas.microsoft.com/office/drawing/2014/main" id="{00000000-0008-0000-0900-000037000000}"/>
            </a:ext>
          </a:extLst>
        </xdr:cNvPr>
        <xdr:cNvSpPr/>
      </xdr:nvSpPr>
      <xdr:spPr>
        <a:xfrm>
          <a:off x="11826240" y="4792980"/>
          <a:ext cx="144780" cy="15811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ln>
                <a:solidFill>
                  <a:schemeClr val="bg1"/>
                </a:solidFill>
              </a:ln>
            </a:rPr>
            <a:t>i</a:t>
          </a:r>
        </a:p>
      </xdr:txBody>
    </xdr:sp>
    <xdr:clientData/>
  </xdr:twoCellAnchor>
  <xdr:twoCellAnchor editAs="oneCell">
    <xdr:from>
      <xdr:col>14</xdr:col>
      <xdr:colOff>238125</xdr:colOff>
      <xdr:row>0</xdr:row>
      <xdr:rowOff>28575</xdr:rowOff>
    </xdr:from>
    <xdr:to>
      <xdr:col>17</xdr:col>
      <xdr:colOff>152400</xdr:colOff>
      <xdr:row>1</xdr:row>
      <xdr:rowOff>233960</xdr:rowOff>
    </xdr:to>
    <xdr:pic>
      <xdr:nvPicPr>
        <xdr:cNvPr id="2" name="Image 1">
          <a:extLst>
            <a:ext uri="{FF2B5EF4-FFF2-40B4-BE49-F238E27FC236}">
              <a16:creationId xmlns:a16="http://schemas.microsoft.com/office/drawing/2014/main" id="{DB0B587D-74C0-43C7-B3F6-5226AFA54E75}"/>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096500" y="28575"/>
          <a:ext cx="2057400" cy="50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pays-de-la-loire.ars.sante.fr/media/139698/download?inline" TargetMode="External"/><Relationship Id="rId1" Type="http://schemas.openxmlformats.org/officeDocument/2006/relationships/printerSettings" Target="../printerSettings/printerSettings19.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s://anap.fr/s/article/beneficier-de-la-tva-a-taux-reduit-pour-les-projets-immobiliers-en-ehpad" TargetMode="External"/><Relationship Id="rId1" Type="http://schemas.openxmlformats.org/officeDocument/2006/relationships/printerSettings" Target="../printerSettings/printerSettings23.bin"/><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14.xml.rels><?xml version="1.0" encoding="UTF-8" standalone="yes"?>
<Relationships xmlns="http://schemas.openxmlformats.org/package/2006/relationships"><Relationship Id="rId3" Type="http://schemas.openxmlformats.org/officeDocument/2006/relationships/hyperlink" Target="https://www.pays-de-la-loire.ars.sante.fr/media/109532/download?inline" TargetMode="External"/><Relationship Id="rId2" Type="http://schemas.openxmlformats.org/officeDocument/2006/relationships/hyperlink" Target="https://www.pays-de-la-loire.ars.sante.fr/media/139698/download?inline" TargetMode="External"/><Relationship Id="rId1" Type="http://schemas.openxmlformats.org/officeDocument/2006/relationships/printerSettings" Target="../printerSettings/printerSettings27.bin"/><Relationship Id="rId6" Type="http://schemas.openxmlformats.org/officeDocument/2006/relationships/drawing" Target="../drawings/drawing13.xml"/><Relationship Id="rId5" Type="http://schemas.openxmlformats.org/officeDocument/2006/relationships/printerSettings" Target="../printerSettings/printerSettings28.bin"/><Relationship Id="rId4" Type="http://schemas.openxmlformats.org/officeDocument/2006/relationships/hyperlink" Target="https://www.pays-de-la-loire.ars.sante.fr/plan-daide-linvestissement-pai-immobilier-2025-destination-des-esms-accueillant-des-personnes-agees"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pays-de-la-loire.ars.sante.fr/plan-daide-linvestissement-pai-immobilier-2025-destination-des-esms-accueillant-des-personnes-agees" TargetMode="External"/><Relationship Id="rId2" Type="http://schemas.openxmlformats.org/officeDocument/2006/relationships/hyperlink" Target="https://www.cnsa.fr/documentation/2022_-_cnsa_-_instruction_technique_pai_pa_et_paiq.pdf" TargetMode="External"/><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pays-de-la-loire.ars.sante.fr/plan-daide-linvestissement-pai-immobilier-2025-destination-des-esms-accueillant-des-personnes-agees" TargetMode="External"/><Relationship Id="rId2" Type="http://schemas.openxmlformats.org/officeDocument/2006/relationships/hyperlink" Target="https://www.pays-de-la-loire.ars.sante.fr/media/139698/download?inline" TargetMode="External"/><Relationship Id="rId1" Type="http://schemas.openxmlformats.org/officeDocument/2006/relationships/printerSettings" Target="../printerSettings/printerSettings7.bin"/><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pays-de-la-loire.ars.sante.fr/media/139698/download?inline" TargetMode="External"/><Relationship Id="rId1" Type="http://schemas.openxmlformats.org/officeDocument/2006/relationships/printerSettings" Target="../printerSettings/printerSettings1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pays-de-la-loire.ars.sante.fr/media/139698/download?inline" TargetMode="External"/><Relationship Id="rId1" Type="http://schemas.openxmlformats.org/officeDocument/2006/relationships/printerSettings" Target="../printerSettings/printerSettings15.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2:U18"/>
  <sheetViews>
    <sheetView showGridLines="0" topLeftCell="B1" workbookViewId="0">
      <selection activeCell="K5" sqref="K5"/>
    </sheetView>
  </sheetViews>
  <sheetFormatPr baseColWidth="10" defaultColWidth="11.42578125" defaultRowHeight="15" x14ac:dyDescent="0.25"/>
  <cols>
    <col min="1" max="1" width="2.7109375" style="2" customWidth="1"/>
    <col min="2" max="2" width="8.7109375" style="63" customWidth="1"/>
    <col min="3" max="3" width="20.7109375" style="63" customWidth="1"/>
    <col min="4" max="4" width="28.85546875" style="63" bestFit="1" customWidth="1"/>
    <col min="5" max="5" width="2.7109375" style="2" customWidth="1"/>
    <col min="6" max="6" width="16.7109375" style="2" customWidth="1"/>
    <col min="7" max="7" width="2.7109375" style="2" customWidth="1"/>
    <col min="8" max="8" width="33.7109375" style="2" customWidth="1"/>
    <col min="9" max="9" width="4.7109375" style="2" customWidth="1"/>
    <col min="10" max="10" width="2.7109375" style="2" customWidth="1"/>
    <col min="11" max="11" width="20.7109375" style="2" customWidth="1"/>
    <col min="12" max="12" width="2.7109375" style="2" customWidth="1"/>
    <col min="13" max="13" width="10.7109375" style="2" customWidth="1"/>
    <col min="14" max="14" width="2.7109375" style="2" customWidth="1"/>
    <col min="15" max="15" width="18.7109375" style="2" customWidth="1"/>
    <col min="16" max="16" width="2.7109375" style="2" customWidth="1"/>
    <col min="17" max="17" width="12.7109375" style="2" customWidth="1"/>
    <col min="18" max="18" width="2.7109375" style="2" customWidth="1"/>
    <col min="19" max="19" width="30.7109375" style="2" customWidth="1"/>
    <col min="20" max="20" width="2.7109375" style="2" customWidth="1"/>
    <col min="21" max="21" width="23.5703125" style="2" bestFit="1" customWidth="1"/>
    <col min="22" max="16384" width="11.42578125" style="2"/>
  </cols>
  <sheetData>
    <row r="2" spans="2:21" s="533" customFormat="1" ht="11.25" x14ac:dyDescent="0.25">
      <c r="B2" s="532"/>
      <c r="C2" s="532"/>
      <c r="D2" s="532"/>
      <c r="O2" s="533" t="s">
        <v>353</v>
      </c>
      <c r="Q2" s="533" t="s">
        <v>343</v>
      </c>
      <c r="S2" s="533" t="s">
        <v>344</v>
      </c>
    </row>
    <row r="3" spans="2:21" ht="30" x14ac:dyDescent="0.25">
      <c r="B3" s="316" t="s">
        <v>27</v>
      </c>
      <c r="C3" s="316" t="s">
        <v>280</v>
      </c>
      <c r="D3" s="316" t="s">
        <v>261</v>
      </c>
      <c r="F3" s="61" t="s">
        <v>75</v>
      </c>
      <c r="H3" s="61" t="s">
        <v>17</v>
      </c>
      <c r="I3" s="62"/>
      <c r="K3" s="61" t="s">
        <v>18</v>
      </c>
      <c r="M3" s="61" t="s">
        <v>220</v>
      </c>
      <c r="O3" s="61" t="s">
        <v>342</v>
      </c>
      <c r="Q3" s="61" t="s">
        <v>342</v>
      </c>
      <c r="S3" s="61" t="s">
        <v>350</v>
      </c>
      <c r="U3" s="531" t="s">
        <v>524</v>
      </c>
    </row>
    <row r="5" spans="2:21" x14ac:dyDescent="0.25">
      <c r="B5" s="317">
        <v>2022</v>
      </c>
      <c r="C5" s="318" t="str">
        <f>"31 août "&amp;$B$5</f>
        <v>31 août 2022</v>
      </c>
      <c r="D5" s="318" t="str">
        <f>"15 novembre "&amp;$B$5</f>
        <v>15 novembre 2022</v>
      </c>
      <c r="F5" s="60" t="str">
        <f>'1_Présentation'!G16</f>
        <v>Personnes âgées</v>
      </c>
      <c r="H5" s="60" t="s">
        <v>19</v>
      </c>
      <c r="I5" s="60" t="s">
        <v>25</v>
      </c>
      <c r="K5" s="60" t="s">
        <v>20</v>
      </c>
      <c r="M5" s="60" t="s">
        <v>221</v>
      </c>
      <c r="O5" s="60" t="s">
        <v>354</v>
      </c>
      <c r="Q5" s="60" t="s">
        <v>7</v>
      </c>
      <c r="S5" s="531" t="s">
        <v>222</v>
      </c>
      <c r="U5" s="531" t="s">
        <v>531</v>
      </c>
    </row>
    <row r="6" spans="2:21" x14ac:dyDescent="0.25">
      <c r="B6" s="317">
        <v>2023</v>
      </c>
      <c r="C6" s="597">
        <v>45158</v>
      </c>
      <c r="D6" s="318" t="str">
        <f>"15 novembre "&amp;$B$6</f>
        <v>15 novembre 2023</v>
      </c>
      <c r="H6" s="60" t="s">
        <v>69</v>
      </c>
      <c r="I6" s="60" t="s">
        <v>26</v>
      </c>
      <c r="K6" s="60" t="s">
        <v>21</v>
      </c>
      <c r="M6" s="60" t="s">
        <v>222</v>
      </c>
      <c r="O6" s="60" t="s">
        <v>355</v>
      </c>
      <c r="Q6" s="60" t="s">
        <v>8</v>
      </c>
      <c r="S6" s="531" t="s">
        <v>347</v>
      </c>
      <c r="U6" s="531" t="s">
        <v>532</v>
      </c>
    </row>
    <row r="7" spans="2:21" x14ac:dyDescent="0.25">
      <c r="B7" s="317">
        <v>2024</v>
      </c>
      <c r="C7" s="597">
        <v>45508</v>
      </c>
      <c r="D7" s="846"/>
      <c r="K7" s="60" t="s">
        <v>22</v>
      </c>
      <c r="O7" s="60" t="s">
        <v>356</v>
      </c>
      <c r="S7" s="531" t="s">
        <v>346</v>
      </c>
      <c r="U7" s="531" t="s">
        <v>533</v>
      </c>
    </row>
    <row r="8" spans="2:21" x14ac:dyDescent="0.25">
      <c r="B8" s="317">
        <v>2025</v>
      </c>
      <c r="C8" s="597">
        <v>45508</v>
      </c>
      <c r="D8" s="846"/>
      <c r="K8" s="60" t="s">
        <v>23</v>
      </c>
      <c r="O8" s="60" t="s">
        <v>357</v>
      </c>
      <c r="S8" s="531" t="s">
        <v>348</v>
      </c>
      <c r="U8" s="531" t="s">
        <v>534</v>
      </c>
    </row>
    <row r="9" spans="2:21" x14ac:dyDescent="0.25">
      <c r="K9" s="60" t="s">
        <v>24</v>
      </c>
      <c r="O9" s="60" t="s">
        <v>358</v>
      </c>
      <c r="S9" s="531" t="s">
        <v>345</v>
      </c>
      <c r="U9" s="531" t="s">
        <v>535</v>
      </c>
    </row>
    <row r="10" spans="2:21" ht="14.45" customHeight="1" x14ac:dyDescent="0.25">
      <c r="C10" s="898" t="s">
        <v>525</v>
      </c>
      <c r="D10" s="899"/>
      <c r="F10" s="898" t="s">
        <v>527</v>
      </c>
      <c r="H10" s="899"/>
      <c r="O10" s="60" t="s">
        <v>479</v>
      </c>
      <c r="S10" s="531" t="s">
        <v>349</v>
      </c>
      <c r="U10" s="531" t="s">
        <v>380</v>
      </c>
    </row>
    <row r="11" spans="2:21" x14ac:dyDescent="0.25">
      <c r="C11" s="898"/>
      <c r="D11" s="899"/>
      <c r="F11" s="898"/>
      <c r="H11" s="899"/>
      <c r="M11" s="60" t="s">
        <v>507</v>
      </c>
    </row>
    <row r="12" spans="2:21" x14ac:dyDescent="0.25">
      <c r="C12" s="625" t="s">
        <v>554</v>
      </c>
      <c r="D12" s="73"/>
      <c r="F12" s="625" t="s">
        <v>561</v>
      </c>
      <c r="H12" s="73"/>
      <c r="M12" s="60" t="s">
        <v>157</v>
      </c>
    </row>
    <row r="13" spans="2:21" x14ac:dyDescent="0.25">
      <c r="C13" s="625" t="s">
        <v>555</v>
      </c>
      <c r="D13" s="73"/>
      <c r="F13" s="625" t="s">
        <v>562</v>
      </c>
      <c r="H13" s="73"/>
      <c r="M13" s="60" t="s">
        <v>144</v>
      </c>
    </row>
    <row r="14" spans="2:21" x14ac:dyDescent="0.25">
      <c r="C14" s="625" t="s">
        <v>556</v>
      </c>
      <c r="D14" s="73"/>
      <c r="F14" s="625" t="s">
        <v>563</v>
      </c>
      <c r="H14" s="73"/>
    </row>
    <row r="15" spans="2:21" x14ac:dyDescent="0.25">
      <c r="C15" s="625" t="s">
        <v>557</v>
      </c>
      <c r="D15" s="73"/>
      <c r="F15" s="625" t="s">
        <v>564</v>
      </c>
      <c r="H15" s="73"/>
    </row>
    <row r="16" spans="2:21" x14ac:dyDescent="0.25">
      <c r="C16" s="625" t="s">
        <v>558</v>
      </c>
      <c r="D16" s="73"/>
      <c r="F16" s="625" t="s">
        <v>565</v>
      </c>
      <c r="H16" s="73"/>
    </row>
    <row r="17" spans="3:8" x14ac:dyDescent="0.25">
      <c r="C17" s="625" t="s">
        <v>559</v>
      </c>
      <c r="D17" s="73"/>
      <c r="F17" s="625" t="s">
        <v>566</v>
      </c>
      <c r="H17" s="73"/>
    </row>
    <row r="18" spans="3:8" x14ac:dyDescent="0.25">
      <c r="C18" s="625" t="s">
        <v>560</v>
      </c>
      <c r="D18" s="73"/>
      <c r="F18" s="625" t="s">
        <v>567</v>
      </c>
      <c r="H18" s="73"/>
    </row>
  </sheetData>
  <customSheetViews>
    <customSheetView guid="{4F086A74-5B38-4260-ADA5-6DF5C2FBAB93}">
      <selection activeCell="B7" sqref="B7"/>
      <pageMargins left="0.7" right="0.7" top="0.75" bottom="0.75" header="0.3" footer="0.3"/>
      <pageSetup paperSize="9" orientation="portrait" r:id="rId1"/>
    </customSheetView>
  </customSheetViews>
  <mergeCells count="4">
    <mergeCell ref="C10:C11"/>
    <mergeCell ref="F10:F11"/>
    <mergeCell ref="H10:H11"/>
    <mergeCell ref="D10:D11"/>
  </mergeCell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K335"/>
  <sheetViews>
    <sheetView showGridLines="0" showRowColHeaders="0" zoomScaleNormal="100" zoomScaleSheetLayoutView="100" workbookViewId="0">
      <pane ySplit="2" topLeftCell="A3" activePane="bottomLeft" state="frozen"/>
      <selection activeCell="I11" sqref="I11"/>
      <selection pane="bottomLeft"/>
    </sheetView>
  </sheetViews>
  <sheetFormatPr baseColWidth="10" defaultColWidth="0" defaultRowHeight="0" customHeight="1" zeroHeight="1" x14ac:dyDescent="0.25"/>
  <cols>
    <col min="1" max="1" width="2.7109375" style="9" customWidth="1"/>
    <col min="2" max="2" width="3.7109375" style="9" customWidth="1"/>
    <col min="3" max="3" width="12.85546875" style="9" customWidth="1"/>
    <col min="4" max="4" width="2.7109375" style="9" customWidth="1"/>
    <col min="5" max="5" width="3.7109375" style="9" customWidth="1"/>
    <col min="6" max="6" width="20.5703125" style="9" customWidth="1"/>
    <col min="7" max="7" width="32.5703125" style="9" customWidth="1"/>
    <col min="8" max="8" width="3.7109375" style="9" customWidth="1"/>
    <col min="9" max="9" width="15.7109375" style="9" customWidth="1"/>
    <col min="10" max="10" width="3.7109375" style="9" customWidth="1"/>
    <col min="11" max="11" width="15.7109375" style="9" customWidth="1"/>
    <col min="12" max="12" width="3.7109375" style="9" customWidth="1"/>
    <col min="13" max="13" width="15.7109375" style="9" customWidth="1"/>
    <col min="14" max="17" width="10.7109375" style="9" customWidth="1"/>
    <col min="18" max="19" width="2.7109375" style="9" customWidth="1"/>
    <col min="20" max="24" width="11.42578125" style="9" hidden="1" customWidth="1"/>
    <col min="25" max="63" width="0" style="9" hidden="1" customWidth="1"/>
    <col min="64" max="16384" width="11.42578125" style="9" hidden="1"/>
  </cols>
  <sheetData>
    <row r="1" spans="1:18" s="400" customFormat="1" ht="23.25" x14ac:dyDescent="0.25">
      <c r="A1" s="307" t="str">
        <f>'1_Présentation'!$A$1</f>
        <v>Demande d’aide à l’investissement immobilier</v>
      </c>
      <c r="B1" s="413"/>
      <c r="C1" s="413"/>
      <c r="D1" s="413"/>
      <c r="E1" s="413"/>
      <c r="F1" s="413"/>
      <c r="G1" s="413"/>
      <c r="H1" s="413"/>
      <c r="I1" s="413"/>
      <c r="J1" s="413"/>
      <c r="K1" s="413"/>
      <c r="L1" s="413"/>
      <c r="M1" s="413"/>
      <c r="N1" s="413"/>
      <c r="O1" s="413"/>
      <c r="P1" s="413"/>
      <c r="Q1" s="413"/>
      <c r="R1" s="414"/>
    </row>
    <row r="2" spans="1:18" s="404" customFormat="1" ht="21.75" thickBot="1" x14ac:dyDescent="0.3">
      <c r="A2" s="304" t="s">
        <v>254</v>
      </c>
      <c r="B2" s="415"/>
      <c r="C2" s="415"/>
      <c r="D2" s="415"/>
      <c r="E2" s="415"/>
      <c r="F2" s="415"/>
      <c r="G2" s="415"/>
      <c r="H2" s="415"/>
      <c r="I2" s="415"/>
      <c r="J2" s="415"/>
      <c r="K2" s="415"/>
      <c r="L2" s="415"/>
      <c r="M2" s="415"/>
      <c r="N2" s="415"/>
      <c r="O2" s="415"/>
      <c r="P2" s="415"/>
      <c r="Q2" s="415"/>
      <c r="R2" s="416"/>
    </row>
    <row r="3" spans="1:18" s="63" customFormat="1" ht="6" customHeight="1" x14ac:dyDescent="0.25">
      <c r="A3" s="35"/>
      <c r="B3" s="35"/>
      <c r="C3" s="354"/>
      <c r="D3" s="354"/>
      <c r="E3" s="545"/>
      <c r="F3" s="354"/>
      <c r="G3" s="354"/>
      <c r="H3" s="354"/>
      <c r="I3" s="354"/>
      <c r="J3" s="354"/>
      <c r="K3" s="354"/>
      <c r="L3" s="354"/>
      <c r="M3" s="355"/>
      <c r="N3" s="355"/>
      <c r="O3" s="355"/>
      <c r="P3" s="354"/>
      <c r="Q3" s="354"/>
      <c r="R3" s="356"/>
    </row>
    <row r="4" spans="1:18" s="63" customFormat="1" ht="129" customHeight="1" x14ac:dyDescent="0.25">
      <c r="A4" s="42"/>
      <c r="B4" s="42"/>
      <c r="C4" s="670"/>
      <c r="D4" s="670"/>
      <c r="E4" s="546"/>
      <c r="F4" s="670"/>
      <c r="G4" s="670"/>
      <c r="H4" s="670"/>
      <c r="I4" s="670"/>
      <c r="J4" s="670"/>
      <c r="K4" s="670"/>
      <c r="L4" s="670"/>
      <c r="M4" s="41"/>
      <c r="N4" s="41"/>
      <c r="O4" s="41"/>
      <c r="P4" s="670"/>
      <c r="Q4" s="670"/>
      <c r="R4" s="43"/>
    </row>
    <row r="5" spans="1:18" s="63" customFormat="1" ht="6" customHeight="1" thickBot="1" x14ac:dyDescent="0.3">
      <c r="A5" s="42"/>
      <c r="B5" s="42"/>
      <c r="C5" s="670"/>
      <c r="D5" s="670"/>
      <c r="E5" s="546"/>
      <c r="F5" s="670"/>
      <c r="G5" s="670"/>
      <c r="H5" s="670"/>
      <c r="I5" s="670"/>
      <c r="J5" s="670"/>
      <c r="K5" s="670"/>
      <c r="L5" s="670"/>
      <c r="M5" s="41"/>
      <c r="N5" s="41"/>
      <c r="O5" s="41"/>
      <c r="P5" s="670"/>
      <c r="Q5" s="670"/>
      <c r="R5" s="43"/>
    </row>
    <row r="6" spans="1:18" s="63" customFormat="1" ht="6" customHeight="1" x14ac:dyDescent="0.25">
      <c r="A6" s="432"/>
      <c r="B6" s="432"/>
      <c r="C6" s="421"/>
      <c r="D6" s="421"/>
      <c r="E6" s="421"/>
      <c r="F6" s="421"/>
      <c r="G6" s="421"/>
      <c r="H6" s="421"/>
      <c r="I6" s="421"/>
      <c r="J6" s="421"/>
      <c r="K6" s="421"/>
      <c r="L6" s="421"/>
      <c r="M6" s="422"/>
      <c r="N6" s="422"/>
      <c r="O6" s="422"/>
      <c r="P6" s="421"/>
      <c r="Q6" s="421"/>
      <c r="R6" s="423"/>
    </row>
    <row r="7" spans="1:18" s="63" customFormat="1" ht="21" customHeight="1" x14ac:dyDescent="0.25">
      <c r="A7" s="433"/>
      <c r="B7" s="863" t="s">
        <v>738</v>
      </c>
      <c r="C7" s="424"/>
      <c r="D7" s="424"/>
      <c r="E7" s="424"/>
      <c r="F7" s="425"/>
      <c r="G7" s="425"/>
      <c r="H7" s="425"/>
      <c r="I7" s="425"/>
      <c r="J7" s="425"/>
      <c r="K7" s="425"/>
      <c r="L7" s="425"/>
      <c r="M7" s="1057" t="s">
        <v>321</v>
      </c>
      <c r="N7" s="1056"/>
      <c r="O7" s="1056"/>
      <c r="P7" s="1056"/>
      <c r="Q7" s="1056"/>
      <c r="R7" s="746"/>
    </row>
    <row r="8" spans="1:18" s="63" customFormat="1" ht="15" customHeight="1" x14ac:dyDescent="0.25">
      <c r="A8" s="433"/>
      <c r="B8" s="826"/>
      <c r="C8" s="425"/>
      <c r="D8" s="425"/>
      <c r="E8" s="425"/>
      <c r="F8" s="425"/>
      <c r="G8" s="425"/>
      <c r="H8" s="425"/>
      <c r="I8" s="425"/>
      <c r="J8" s="425"/>
      <c r="K8" s="425"/>
      <c r="L8" s="425"/>
      <c r="M8" s="1057"/>
      <c r="N8" s="1056"/>
      <c r="O8" s="1056"/>
      <c r="P8" s="1056"/>
      <c r="Q8" s="1056"/>
      <c r="R8" s="746"/>
    </row>
    <row r="9" spans="1:18" s="63" customFormat="1" ht="21" customHeight="1" x14ac:dyDescent="0.25">
      <c r="A9" s="433"/>
      <c r="B9" s="827" t="s">
        <v>283</v>
      </c>
      <c r="C9" s="427"/>
      <c r="D9" s="427"/>
      <c r="E9" s="427"/>
      <c r="F9" s="425"/>
      <c r="G9" s="425"/>
      <c r="H9" s="425"/>
      <c r="I9" s="425"/>
      <c r="J9" s="425"/>
      <c r="K9" s="425"/>
      <c r="L9" s="425"/>
      <c r="M9" s="1057"/>
      <c r="N9" s="1056"/>
      <c r="O9" s="1056"/>
      <c r="P9" s="1056"/>
      <c r="Q9" s="1056"/>
      <c r="R9" s="746"/>
    </row>
    <row r="10" spans="1:18" s="63" customFormat="1" ht="14.45" customHeight="1" x14ac:dyDescent="0.25">
      <c r="A10" s="433"/>
      <c r="B10" s="808"/>
      <c r="C10" s="673" t="s">
        <v>324</v>
      </c>
      <c r="D10" s="428"/>
      <c r="E10" s="428"/>
      <c r="F10" s="425"/>
      <c r="G10" s="425"/>
      <c r="H10" s="425"/>
      <c r="I10" s="425"/>
      <c r="J10" s="425"/>
      <c r="K10" s="425"/>
      <c r="L10" s="425"/>
      <c r="M10" s="1057"/>
      <c r="N10" s="1056"/>
      <c r="O10" s="1056"/>
      <c r="P10" s="1056"/>
      <c r="Q10" s="1056"/>
      <c r="R10" s="746"/>
    </row>
    <row r="11" spans="1:18" s="63" customFormat="1" ht="14.45" customHeight="1" x14ac:dyDescent="0.25">
      <c r="A11" s="433"/>
      <c r="B11" s="808"/>
      <c r="C11" s="673" t="s">
        <v>38</v>
      </c>
      <c r="D11" s="428"/>
      <c r="E11" s="428"/>
      <c r="F11" s="425"/>
      <c r="G11" s="425"/>
      <c r="H11" s="425"/>
      <c r="I11" s="425"/>
      <c r="J11" s="425"/>
      <c r="K11" s="425"/>
      <c r="L11" s="425"/>
      <c r="M11" s="1057"/>
      <c r="N11" s="1056"/>
      <c r="O11" s="1056"/>
      <c r="P11" s="1056"/>
      <c r="Q11" s="1056"/>
      <c r="R11" s="746"/>
    </row>
    <row r="12" spans="1:18" s="63" customFormat="1" ht="14.45" customHeight="1" x14ac:dyDescent="0.25">
      <c r="A12" s="433"/>
      <c r="B12" s="808" t="s">
        <v>222</v>
      </c>
      <c r="C12" s="1116" t="s">
        <v>716</v>
      </c>
      <c r="D12" s="1116"/>
      <c r="E12" s="1116"/>
      <c r="F12" s="1116"/>
      <c r="G12" s="1116"/>
      <c r="H12" s="1116"/>
      <c r="I12" s="1116"/>
      <c r="J12" s="1116"/>
      <c r="K12" s="1116"/>
      <c r="L12" s="1117"/>
      <c r="M12" s="1057"/>
      <c r="N12" s="1056"/>
      <c r="O12" s="1056"/>
      <c r="P12" s="1056"/>
      <c r="Q12" s="1056"/>
      <c r="R12" s="746"/>
    </row>
    <row r="13" spans="1:18" s="63" customFormat="1" ht="14.45" customHeight="1" x14ac:dyDescent="0.25">
      <c r="A13" s="433"/>
      <c r="B13" s="828"/>
      <c r="C13" s="1116"/>
      <c r="D13" s="1116"/>
      <c r="E13" s="1116"/>
      <c r="F13" s="1116"/>
      <c r="G13" s="1116"/>
      <c r="H13" s="1116"/>
      <c r="I13" s="1116"/>
      <c r="J13" s="1116"/>
      <c r="K13" s="1116"/>
      <c r="L13" s="1117"/>
      <c r="M13" s="1057"/>
      <c r="N13" s="1056"/>
      <c r="O13" s="1056"/>
      <c r="P13" s="1056"/>
      <c r="Q13" s="1056"/>
      <c r="R13" s="746"/>
    </row>
    <row r="14" spans="1:18" s="63" customFormat="1" ht="21" x14ac:dyDescent="0.25">
      <c r="A14" s="433"/>
      <c r="B14" s="807" t="s">
        <v>330</v>
      </c>
      <c r="C14" s="427"/>
      <c r="D14" s="427"/>
      <c r="E14" s="427"/>
      <c r="F14" s="425"/>
      <c r="G14" s="425"/>
      <c r="H14" s="425"/>
      <c r="I14" s="425"/>
      <c r="J14" s="425"/>
      <c r="K14" s="425"/>
      <c r="L14" s="425"/>
      <c r="M14" s="1057"/>
      <c r="N14" s="1056"/>
      <c r="O14" s="1056"/>
      <c r="P14" s="1056"/>
      <c r="Q14" s="1056"/>
      <c r="R14" s="746"/>
    </row>
    <row r="15" spans="1:18" s="63" customFormat="1" ht="21" x14ac:dyDescent="0.25">
      <c r="A15" s="433"/>
      <c r="B15" s="807" t="s">
        <v>323</v>
      </c>
      <c r="C15" s="427"/>
      <c r="D15" s="427"/>
      <c r="E15" s="427"/>
      <c r="F15" s="425"/>
      <c r="G15" s="425"/>
      <c r="H15" s="425"/>
      <c r="I15" s="425"/>
      <c r="J15" s="425"/>
      <c r="K15" s="425"/>
      <c r="L15" s="425"/>
      <c r="M15" s="1057"/>
      <c r="N15" s="1056"/>
      <c r="O15" s="1056"/>
      <c r="P15" s="1056"/>
      <c r="Q15" s="1056"/>
      <c r="R15" s="746"/>
    </row>
    <row r="16" spans="1:18" s="63" customFormat="1" ht="14.45" customHeight="1" x14ac:dyDescent="0.25">
      <c r="A16" s="433"/>
      <c r="B16" s="808"/>
      <c r="C16" s="673" t="s">
        <v>649</v>
      </c>
      <c r="D16" s="427"/>
      <c r="E16" s="427"/>
      <c r="F16" s="425"/>
      <c r="G16" s="425"/>
      <c r="H16" s="425"/>
      <c r="I16" s="425"/>
      <c r="J16" s="425"/>
      <c r="K16" s="425"/>
      <c r="L16" s="425"/>
      <c r="M16" s="1057"/>
      <c r="N16" s="1056"/>
      <c r="O16" s="1056"/>
      <c r="P16" s="1056"/>
      <c r="Q16" s="1056"/>
      <c r="R16" s="745"/>
    </row>
    <row r="17" spans="1:18" s="63" customFormat="1" ht="14.45" customHeight="1" x14ac:dyDescent="0.25">
      <c r="A17" s="433"/>
      <c r="B17" s="808"/>
      <c r="C17" s="673" t="s">
        <v>676</v>
      </c>
      <c r="D17" s="428"/>
      <c r="E17" s="428"/>
      <c r="F17" s="425"/>
      <c r="G17" s="425"/>
      <c r="H17" s="425"/>
      <c r="I17" s="425"/>
      <c r="J17" s="425"/>
      <c r="K17" s="425"/>
      <c r="L17" s="425"/>
      <c r="M17" s="743" t="s">
        <v>678</v>
      </c>
      <c r="N17" s="425"/>
      <c r="O17" s="785"/>
      <c r="P17" s="785"/>
      <c r="Q17" s="785"/>
      <c r="R17" s="745"/>
    </row>
    <row r="18" spans="1:18" s="63" customFormat="1" ht="14.45" customHeight="1" x14ac:dyDescent="0.25">
      <c r="A18" s="433"/>
      <c r="B18" s="808"/>
      <c r="C18" s="673" t="s">
        <v>677</v>
      </c>
      <c r="D18" s="428"/>
      <c r="E18" s="428"/>
      <c r="F18" s="425"/>
      <c r="G18" s="425"/>
      <c r="H18" s="425"/>
      <c r="I18" s="425"/>
      <c r="J18" s="425"/>
      <c r="K18" s="425"/>
      <c r="L18" s="425"/>
      <c r="M18" s="747" t="s">
        <v>679</v>
      </c>
      <c r="N18" s="425"/>
      <c r="O18" s="785"/>
      <c r="P18" s="785"/>
      <c r="Q18" s="487"/>
      <c r="R18" s="745"/>
    </row>
    <row r="19" spans="1:18" s="63" customFormat="1" ht="14.45" customHeight="1" x14ac:dyDescent="0.25">
      <c r="A19" s="433"/>
      <c r="B19" s="808"/>
      <c r="C19" s="673" t="s">
        <v>310</v>
      </c>
      <c r="D19" s="428"/>
      <c r="E19" s="428"/>
      <c r="F19" s="425"/>
      <c r="G19" s="425"/>
      <c r="H19" s="425"/>
      <c r="I19" s="425"/>
      <c r="J19" s="425"/>
      <c r="K19" s="425"/>
      <c r="L19" s="425"/>
      <c r="M19" s="744"/>
      <c r="N19" s="425"/>
      <c r="O19" s="425"/>
      <c r="P19" s="785"/>
      <c r="Q19" s="785"/>
      <c r="R19" s="426"/>
    </row>
    <row r="20" spans="1:18" s="63" customFormat="1" ht="6" customHeight="1" thickBot="1" x14ac:dyDescent="0.3">
      <c r="A20" s="434"/>
      <c r="B20" s="829"/>
      <c r="C20" s="429"/>
      <c r="D20" s="429"/>
      <c r="E20" s="429"/>
      <c r="F20" s="429"/>
      <c r="G20" s="429"/>
      <c r="H20" s="429"/>
      <c r="I20" s="429"/>
      <c r="J20" s="429"/>
      <c r="K20" s="429"/>
      <c r="L20" s="429"/>
      <c r="M20" s="429"/>
      <c r="N20" s="429"/>
      <c r="O20" s="429"/>
      <c r="P20" s="430"/>
      <c r="Q20" s="430"/>
      <c r="R20" s="431"/>
    </row>
    <row r="21" spans="1:18" s="63" customFormat="1" ht="15" x14ac:dyDescent="0.25">
      <c r="A21" s="42"/>
      <c r="B21" s="825"/>
      <c r="C21" s="41"/>
      <c r="D21" s="41"/>
      <c r="E21" s="41"/>
      <c r="F21" s="41"/>
      <c r="G21" s="41"/>
      <c r="H21" s="41"/>
      <c r="I21" s="41"/>
      <c r="J21" s="41"/>
      <c r="K21" s="41"/>
      <c r="L21" s="41"/>
      <c r="M21" s="41"/>
      <c r="N21" s="41"/>
      <c r="O21" s="41"/>
      <c r="P21" s="670"/>
      <c r="Q21" s="670"/>
      <c r="R21" s="43"/>
    </row>
    <row r="22" spans="1:18" s="63" customFormat="1" ht="18.75" customHeight="1" x14ac:dyDescent="0.25">
      <c r="A22" s="42"/>
      <c r="B22" s="825"/>
      <c r="C22" s="39"/>
      <c r="D22" s="39" t="s">
        <v>31</v>
      </c>
      <c r="E22" s="39"/>
      <c r="F22" s="1000" t="str">
        <f>IF('1_Présentation'!$G$24="","",VLOOKUP('1_Présentation'!$G$16,listes!$H:$I,COLUMNS(listes!$H:$I),FALSE)&amp;" - "&amp;IF('1_Présentation'!$G$20="","",LEFT('1_Présentation'!$G$20,2)&amp;" ")&amp;IF('1_Présentation'!$G$22="","",UPPER('1_Présentation'!$G$22)&amp;" - ")&amp;IF('1_Présentation'!$G$24="","",'1_Présentation'!$G$24))</f>
        <v/>
      </c>
      <c r="G22" s="1001"/>
      <c r="H22" s="1001"/>
      <c r="I22" s="1001"/>
      <c r="J22" s="1001"/>
      <c r="K22" s="1001"/>
      <c r="L22" s="1001"/>
      <c r="M22" s="1001"/>
      <c r="N22" s="1001"/>
      <c r="O22" s="1001"/>
      <c r="P22" s="1001"/>
      <c r="Q22" s="1002"/>
      <c r="R22" s="43"/>
    </row>
    <row r="23" spans="1:18" s="63" customFormat="1" ht="18.75" customHeight="1" x14ac:dyDescent="0.25">
      <c r="A23" s="42"/>
      <c r="B23" s="825"/>
      <c r="C23" s="39"/>
      <c r="D23" s="39"/>
      <c r="E23" s="39"/>
      <c r="F23" s="681"/>
      <c r="G23" s="681"/>
      <c r="H23" s="681"/>
      <c r="I23" s="681"/>
      <c r="J23" s="681"/>
      <c r="K23" s="681"/>
      <c r="L23" s="681"/>
      <c r="M23" s="681"/>
      <c r="N23" s="681"/>
      <c r="O23" s="681"/>
      <c r="P23" s="681"/>
      <c r="Q23" s="681"/>
      <c r="R23" s="43"/>
    </row>
    <row r="24" spans="1:18" s="63" customFormat="1" ht="15.75" thickBot="1" x14ac:dyDescent="0.3">
      <c r="A24" s="42"/>
      <c r="B24" s="825"/>
      <c r="C24" s="41"/>
      <c r="D24" s="41"/>
      <c r="E24" s="41"/>
      <c r="F24" s="41"/>
      <c r="G24" s="41"/>
      <c r="H24" s="41"/>
      <c r="I24" s="41"/>
      <c r="J24" s="41"/>
      <c r="K24" s="41"/>
      <c r="L24" s="41"/>
      <c r="M24" s="41"/>
      <c r="N24" s="41"/>
      <c r="O24" s="41"/>
      <c r="P24" s="670"/>
      <c r="Q24" s="670"/>
      <c r="R24" s="43"/>
    </row>
    <row r="25" spans="1:18" s="63" customFormat="1" ht="30" customHeight="1" thickBot="1" x14ac:dyDescent="0.3">
      <c r="A25" s="66"/>
      <c r="B25" s="177" t="s">
        <v>246</v>
      </c>
      <c r="C25" s="178"/>
      <c r="D25" s="178"/>
      <c r="E25" s="178"/>
      <c r="F25" s="179"/>
      <c r="G25" s="179"/>
      <c r="H25" s="179"/>
      <c r="I25" s="179"/>
      <c r="J25" s="179"/>
      <c r="K25" s="179"/>
      <c r="L25" s="179"/>
      <c r="M25" s="179"/>
      <c r="N25" s="179"/>
      <c r="O25" s="179"/>
      <c r="P25" s="179"/>
      <c r="Q25" s="180"/>
      <c r="R25" s="68"/>
    </row>
    <row r="26" spans="1:18" s="63" customFormat="1" ht="15" customHeight="1" thickBot="1" x14ac:dyDescent="0.3">
      <c r="A26" s="66"/>
      <c r="B26" s="825"/>
      <c r="C26" s="41"/>
      <c r="D26" s="41"/>
      <c r="E26" s="41"/>
      <c r="F26" s="41"/>
      <c r="G26" s="41"/>
      <c r="H26" s="41"/>
      <c r="I26" s="41"/>
      <c r="J26" s="41"/>
      <c r="K26" s="41"/>
      <c r="L26" s="41"/>
      <c r="M26" s="41"/>
      <c r="N26" s="41"/>
      <c r="O26" s="41"/>
      <c r="P26" s="41"/>
      <c r="Q26" s="41"/>
      <c r="R26" s="43"/>
    </row>
    <row r="27" spans="1:18" s="63" customFormat="1" ht="18" customHeight="1" x14ac:dyDescent="0.25">
      <c r="A27" s="66"/>
      <c r="B27" s="942" t="s">
        <v>185</v>
      </c>
      <c r="C27" s="943"/>
      <c r="D27" s="671"/>
      <c r="E27" s="788"/>
      <c r="F27" s="217" t="s">
        <v>192</v>
      </c>
      <c r="G27" s="217"/>
      <c r="H27" s="217"/>
      <c r="I27" s="217"/>
      <c r="J27" s="228"/>
      <c r="K27" s="228"/>
      <c r="L27" s="41"/>
      <c r="M27" s="41"/>
      <c r="N27" s="41"/>
      <c r="O27" s="41"/>
      <c r="P27" s="41"/>
      <c r="Q27" s="41"/>
      <c r="R27" s="43"/>
    </row>
    <row r="28" spans="1:18" s="63" customFormat="1" ht="18" customHeight="1" x14ac:dyDescent="0.25">
      <c r="A28" s="66"/>
      <c r="B28" s="944"/>
      <c r="C28" s="945"/>
      <c r="D28" s="671"/>
      <c r="E28" s="788"/>
      <c r="F28" s="217" t="s">
        <v>367</v>
      </c>
      <c r="G28" s="217"/>
      <c r="H28" s="788" t="s">
        <v>222</v>
      </c>
      <c r="I28" s="217" t="s">
        <v>193</v>
      </c>
      <c r="J28" s="788"/>
      <c r="K28" s="41" t="s">
        <v>194</v>
      </c>
      <c r="L28" s="41"/>
      <c r="M28" s="41"/>
      <c r="N28" s="41"/>
      <c r="O28" s="41"/>
      <c r="P28" s="41"/>
      <c r="Q28" s="41"/>
      <c r="R28" s="43"/>
    </row>
    <row r="29" spans="1:18" s="63" customFormat="1" ht="18" customHeight="1" x14ac:dyDescent="0.25">
      <c r="A29" s="66"/>
      <c r="B29" s="944"/>
      <c r="C29" s="945"/>
      <c r="D29" s="671"/>
      <c r="E29" s="788"/>
      <c r="F29" s="217" t="s">
        <v>368</v>
      </c>
      <c r="G29" s="217"/>
      <c r="H29" s="788"/>
      <c r="I29" s="217" t="s">
        <v>193</v>
      </c>
      <c r="J29" s="788"/>
      <c r="K29" s="41" t="s">
        <v>194</v>
      </c>
      <c r="L29" s="41"/>
      <c r="M29" s="41"/>
      <c r="N29" s="41"/>
      <c r="O29" s="41"/>
      <c r="P29" s="41"/>
      <c r="Q29" s="41"/>
      <c r="R29" s="43"/>
    </row>
    <row r="30" spans="1:18" s="63" customFormat="1" ht="18" customHeight="1" x14ac:dyDescent="0.25">
      <c r="A30" s="66"/>
      <c r="B30" s="944"/>
      <c r="C30" s="945"/>
      <c r="D30" s="671"/>
      <c r="E30" s="788"/>
      <c r="F30" s="217" t="s">
        <v>186</v>
      </c>
      <c r="G30" s="217"/>
      <c r="H30" s="217"/>
      <c r="I30" s="217"/>
      <c r="J30" s="228"/>
      <c r="K30" s="228"/>
      <c r="L30" s="41"/>
      <c r="M30" s="41"/>
      <c r="N30" s="41"/>
      <c r="O30" s="41"/>
      <c r="P30" s="41"/>
      <c r="Q30" s="41"/>
      <c r="R30" s="43"/>
    </row>
    <row r="31" spans="1:18" s="63" customFormat="1" ht="18" customHeight="1" x14ac:dyDescent="0.25">
      <c r="A31" s="66"/>
      <c r="B31" s="944"/>
      <c r="C31" s="945"/>
      <c r="D31" s="671"/>
      <c r="E31" s="788"/>
      <c r="F31" s="217" t="s">
        <v>187</v>
      </c>
      <c r="G31" s="217"/>
      <c r="H31" s="217"/>
      <c r="I31" s="217"/>
      <c r="J31" s="228"/>
      <c r="K31" s="228"/>
      <c r="L31" s="41"/>
      <c r="M31" s="41"/>
      <c r="N31" s="41"/>
      <c r="O31" s="41"/>
      <c r="P31" s="41"/>
      <c r="Q31" s="41"/>
      <c r="R31" s="43"/>
    </row>
    <row r="32" spans="1:18" s="63" customFormat="1" ht="18" customHeight="1" thickBot="1" x14ac:dyDescent="0.3">
      <c r="A32" s="66"/>
      <c r="B32" s="946"/>
      <c r="C32" s="947"/>
      <c r="D32" s="671"/>
      <c r="E32" s="788"/>
      <c r="F32" s="217" t="s">
        <v>373</v>
      </c>
      <c r="G32" s="217"/>
      <c r="H32" s="217"/>
      <c r="I32" s="217"/>
      <c r="J32" s="228"/>
      <c r="K32" s="228"/>
      <c r="L32" s="41"/>
      <c r="M32" s="41"/>
      <c r="N32" s="41"/>
      <c r="O32" s="41"/>
      <c r="P32" s="41"/>
      <c r="Q32" s="41"/>
      <c r="R32" s="43"/>
    </row>
    <row r="33" spans="1:18" s="63" customFormat="1" ht="15" customHeight="1" thickBot="1" x14ac:dyDescent="0.3">
      <c r="A33" s="66"/>
      <c r="B33" s="825"/>
      <c r="C33" s="41"/>
      <c r="D33" s="41"/>
      <c r="E33" s="41"/>
      <c r="F33" s="228"/>
      <c r="G33" s="228"/>
      <c r="H33" s="228"/>
      <c r="I33" s="228"/>
      <c r="J33" s="228"/>
      <c r="K33" s="228"/>
      <c r="L33" s="41"/>
      <c r="M33" s="41"/>
      <c r="N33" s="41"/>
      <c r="O33" s="41"/>
      <c r="P33" s="41"/>
      <c r="Q33" s="41"/>
      <c r="R33" s="43"/>
    </row>
    <row r="34" spans="1:18" s="63" customFormat="1" ht="18" customHeight="1" x14ac:dyDescent="0.25">
      <c r="A34" s="66"/>
      <c r="B34" s="942" t="s">
        <v>179</v>
      </c>
      <c r="C34" s="943"/>
      <c r="D34" s="671"/>
      <c r="E34" s="788"/>
      <c r="F34" s="217" t="s">
        <v>203</v>
      </c>
      <c r="G34" s="217"/>
      <c r="H34" s="217"/>
      <c r="I34" s="217"/>
      <c r="J34" s="228"/>
      <c r="K34" s="228"/>
      <c r="L34" s="41"/>
      <c r="M34" s="41"/>
      <c r="N34" s="41"/>
      <c r="O34" s="41"/>
      <c r="P34" s="670"/>
      <c r="Q34" s="670"/>
      <c r="R34" s="43"/>
    </row>
    <row r="35" spans="1:18" s="63" customFormat="1" ht="18" customHeight="1" x14ac:dyDescent="0.25">
      <c r="A35" s="66"/>
      <c r="B35" s="944"/>
      <c r="C35" s="945"/>
      <c r="D35" s="671"/>
      <c r="E35" s="788"/>
      <c r="F35" s="217" t="s">
        <v>386</v>
      </c>
      <c r="G35" s="217"/>
      <c r="H35" s="217"/>
      <c r="I35" s="217"/>
      <c r="J35" s="228"/>
      <c r="K35" s="228"/>
      <c r="L35" s="41"/>
      <c r="M35" s="41"/>
      <c r="N35" s="41"/>
      <c r="O35" s="41"/>
      <c r="P35" s="670"/>
      <c r="Q35" s="670"/>
      <c r="R35" s="43"/>
    </row>
    <row r="36" spans="1:18" s="63" customFormat="1" ht="18" customHeight="1" x14ac:dyDescent="0.25">
      <c r="A36" s="66"/>
      <c r="B36" s="944"/>
      <c r="C36" s="945"/>
      <c r="D36" s="671"/>
      <c r="E36" s="788"/>
      <c r="F36" s="217" t="s">
        <v>387</v>
      </c>
      <c r="G36" s="217"/>
      <c r="H36" s="217"/>
      <c r="I36" s="217"/>
      <c r="J36" s="228"/>
      <c r="K36" s="228"/>
      <c r="L36" s="41"/>
      <c r="M36" s="41"/>
      <c r="N36" s="41"/>
      <c r="O36" s="41"/>
      <c r="P36" s="670"/>
      <c r="Q36" s="670"/>
      <c r="R36" s="43"/>
    </row>
    <row r="37" spans="1:18" s="63" customFormat="1" ht="18" customHeight="1" thickBot="1" x14ac:dyDescent="0.3">
      <c r="A37" s="66"/>
      <c r="B37" s="946"/>
      <c r="C37" s="947"/>
      <c r="D37" s="671"/>
      <c r="E37" s="788"/>
      <c r="F37" s="217" t="s">
        <v>204</v>
      </c>
      <c r="G37" s="950"/>
      <c r="H37" s="951"/>
      <c r="I37" s="951"/>
      <c r="J37" s="951"/>
      <c r="K37" s="952"/>
      <c r="L37" s="217"/>
      <c r="M37" s="41"/>
      <c r="N37" s="41"/>
      <c r="O37" s="41"/>
      <c r="P37" s="670"/>
      <c r="Q37" s="670"/>
      <c r="R37" s="43"/>
    </row>
    <row r="38" spans="1:18" s="63" customFormat="1" ht="15" customHeight="1" thickBot="1" x14ac:dyDescent="0.3">
      <c r="A38" s="66"/>
      <c r="B38" s="66"/>
      <c r="C38" s="572"/>
      <c r="D38" s="572"/>
      <c r="E38" s="572"/>
      <c r="F38" s="41"/>
      <c r="G38" s="41"/>
      <c r="H38" s="41"/>
      <c r="I38" s="41"/>
      <c r="J38" s="41"/>
      <c r="K38" s="41"/>
      <c r="L38" s="41"/>
      <c r="M38" s="41"/>
      <c r="N38" s="41"/>
      <c r="O38" s="41"/>
      <c r="P38" s="670"/>
      <c r="Q38" s="670"/>
      <c r="R38" s="43"/>
    </row>
    <row r="39" spans="1:18" s="63" customFormat="1" ht="18" customHeight="1" x14ac:dyDescent="0.25">
      <c r="A39" s="66"/>
      <c r="B39" s="942" t="s">
        <v>178</v>
      </c>
      <c r="C39" s="943"/>
      <c r="D39" s="671"/>
      <c r="E39" s="788"/>
      <c r="F39" s="217" t="s">
        <v>591</v>
      </c>
      <c r="G39" s="217"/>
      <c r="H39" s="217"/>
      <c r="I39" s="217"/>
      <c r="J39" s="788"/>
      <c r="K39" s="217" t="s">
        <v>552</v>
      </c>
      <c r="L39" s="228"/>
      <c r="M39" s="41"/>
      <c r="N39" s="41"/>
      <c r="O39" s="41"/>
      <c r="P39" s="670"/>
      <c r="Q39" s="670"/>
      <c r="R39" s="43"/>
    </row>
    <row r="40" spans="1:18" s="63" customFormat="1" ht="18" customHeight="1" x14ac:dyDescent="0.25">
      <c r="A40" s="66"/>
      <c r="B40" s="944"/>
      <c r="C40" s="945"/>
      <c r="D40" s="671"/>
      <c r="E40" s="788"/>
      <c r="F40" s="217" t="s">
        <v>763</v>
      </c>
      <c r="G40" s="217"/>
      <c r="H40" s="217"/>
      <c r="I40" s="217"/>
      <c r="J40" s="788"/>
      <c r="K40" s="217" t="s">
        <v>587</v>
      </c>
      <c r="L40" s="228"/>
      <c r="M40" s="41"/>
      <c r="N40" s="41"/>
      <c r="O40" s="41"/>
      <c r="P40" s="670"/>
      <c r="Q40" s="670"/>
      <c r="R40" s="43"/>
    </row>
    <row r="41" spans="1:18" s="63" customFormat="1" ht="18" customHeight="1" x14ac:dyDescent="0.25">
      <c r="A41" s="66"/>
      <c r="B41" s="944"/>
      <c r="C41" s="945"/>
      <c r="D41" s="671"/>
      <c r="E41" s="788"/>
      <c r="F41" s="217" t="s">
        <v>658</v>
      </c>
      <c r="G41" s="217"/>
      <c r="H41" s="217"/>
      <c r="I41" s="217"/>
      <c r="J41" s="228"/>
      <c r="K41" s="228"/>
      <c r="L41" s="228"/>
      <c r="M41" s="41"/>
      <c r="N41" s="41"/>
      <c r="O41" s="41"/>
      <c r="P41" s="670"/>
      <c r="Q41" s="670"/>
      <c r="R41" s="43"/>
    </row>
    <row r="42" spans="1:18" s="63" customFormat="1" ht="18" customHeight="1" x14ac:dyDescent="0.25">
      <c r="A42" s="66"/>
      <c r="B42" s="944"/>
      <c r="C42" s="945"/>
      <c r="D42" s="671"/>
      <c r="E42" s="788"/>
      <c r="F42" s="217" t="s">
        <v>592</v>
      </c>
      <c r="G42" s="217"/>
      <c r="H42" s="217"/>
      <c r="I42" s="217"/>
      <c r="J42" s="228"/>
      <c r="K42" s="228"/>
      <c r="L42" s="228"/>
      <c r="M42" s="41"/>
      <c r="N42" s="41"/>
      <c r="O42" s="41"/>
      <c r="P42" s="670"/>
      <c r="Q42" s="670"/>
      <c r="R42" s="43"/>
    </row>
    <row r="43" spans="1:18" s="63" customFormat="1" ht="18" customHeight="1" x14ac:dyDescent="0.25">
      <c r="A43" s="66"/>
      <c r="B43" s="944"/>
      <c r="C43" s="945"/>
      <c r="D43" s="671"/>
      <c r="E43" s="788"/>
      <c r="F43" s="217" t="s">
        <v>593</v>
      </c>
      <c r="G43" s="217"/>
      <c r="H43" s="217"/>
      <c r="I43" s="217"/>
      <c r="J43" s="217"/>
      <c r="K43" s="217"/>
      <c r="L43" s="217"/>
      <c r="M43" s="217"/>
      <c r="N43" s="41"/>
      <c r="O43" s="41"/>
      <c r="P43" s="670"/>
      <c r="Q43" s="670"/>
      <c r="R43" s="43"/>
    </row>
    <row r="44" spans="1:18" s="63" customFormat="1" ht="18" customHeight="1" x14ac:dyDescent="0.25">
      <c r="A44" s="66"/>
      <c r="B44" s="944"/>
      <c r="C44" s="945"/>
      <c r="D44" s="671"/>
      <c r="E44" s="788"/>
      <c r="F44" s="217" t="s">
        <v>430</v>
      </c>
      <c r="G44" s="217"/>
      <c r="H44" s="217"/>
      <c r="I44" s="217"/>
      <c r="J44" s="217"/>
      <c r="K44" s="217"/>
      <c r="L44" s="217"/>
      <c r="M44" s="217"/>
      <c r="N44" s="41"/>
      <c r="O44" s="41"/>
      <c r="P44" s="670"/>
      <c r="Q44" s="670"/>
      <c r="R44" s="43"/>
    </row>
    <row r="45" spans="1:18" s="63" customFormat="1" ht="18" customHeight="1" thickBot="1" x14ac:dyDescent="0.3">
      <c r="A45" s="66"/>
      <c r="B45" s="946"/>
      <c r="C45" s="947"/>
      <c r="D45" s="671"/>
      <c r="E45" s="788"/>
      <c r="F45" s="217" t="s">
        <v>204</v>
      </c>
      <c r="G45" s="950"/>
      <c r="H45" s="951"/>
      <c r="I45" s="951"/>
      <c r="J45" s="951"/>
      <c r="K45" s="952"/>
      <c r="L45" s="217"/>
      <c r="M45" s="217"/>
      <c r="N45" s="41"/>
      <c r="O45" s="41"/>
      <c r="P45" s="670"/>
      <c r="Q45" s="670"/>
      <c r="R45" s="43"/>
    </row>
    <row r="46" spans="1:18" s="63" customFormat="1" ht="15" customHeight="1" thickBot="1" x14ac:dyDescent="0.3">
      <c r="A46" s="66"/>
      <c r="B46" s="66"/>
      <c r="C46" s="572"/>
      <c r="D46" s="572"/>
      <c r="E46" s="572"/>
      <c r="F46" s="41"/>
      <c r="G46" s="41"/>
      <c r="H46" s="41"/>
      <c r="I46" s="41"/>
      <c r="J46" s="41"/>
      <c r="K46" s="41"/>
      <c r="L46" s="41"/>
      <c r="M46" s="41"/>
      <c r="N46" s="41"/>
      <c r="O46" s="41"/>
      <c r="P46" s="670"/>
      <c r="Q46" s="670"/>
      <c r="R46" s="43"/>
    </row>
    <row r="47" spans="1:18" s="63" customFormat="1" ht="18" customHeight="1" x14ac:dyDescent="0.25">
      <c r="A47" s="66"/>
      <c r="B47" s="942" t="s">
        <v>189</v>
      </c>
      <c r="C47" s="943"/>
      <c r="D47" s="671"/>
      <c r="E47" s="788"/>
      <c r="F47" s="217" t="s">
        <v>205</v>
      </c>
      <c r="G47" s="217"/>
      <c r="H47" s="670" t="s">
        <v>474</v>
      </c>
      <c r="I47" s="229"/>
      <c r="J47" s="228"/>
      <c r="K47" s="41"/>
      <c r="L47" s="41"/>
      <c r="M47" s="41"/>
      <c r="N47" s="41"/>
      <c r="O47" s="41"/>
      <c r="P47" s="41"/>
      <c r="Q47" s="41"/>
      <c r="R47" s="43"/>
    </row>
    <row r="48" spans="1:18" s="63" customFormat="1" ht="18" customHeight="1" x14ac:dyDescent="0.25">
      <c r="A48" s="66"/>
      <c r="B48" s="944"/>
      <c r="C48" s="945"/>
      <c r="D48" s="671"/>
      <c r="E48" s="788"/>
      <c r="F48" s="217" t="s">
        <v>195</v>
      </c>
      <c r="G48" s="217"/>
      <c r="H48" s="670" t="s">
        <v>429</v>
      </c>
      <c r="I48" s="229"/>
      <c r="J48" s="228"/>
      <c r="K48" s="41"/>
      <c r="L48" s="41"/>
      <c r="M48" s="41"/>
      <c r="N48" s="41"/>
      <c r="O48" s="41"/>
      <c r="P48" s="41"/>
      <c r="Q48" s="41"/>
      <c r="R48" s="43"/>
    </row>
    <row r="49" spans="1:57" s="63" customFormat="1" ht="18" customHeight="1" x14ac:dyDescent="0.25">
      <c r="A49" s="66"/>
      <c r="B49" s="944"/>
      <c r="C49" s="945"/>
      <c r="D49" s="671"/>
      <c r="E49" s="788"/>
      <c r="F49" s="217" t="s">
        <v>206</v>
      </c>
      <c r="G49" s="217"/>
      <c r="H49" s="670" t="s">
        <v>429</v>
      </c>
      <c r="I49" s="229"/>
      <c r="J49" s="228"/>
      <c r="K49" s="41"/>
      <c r="L49" s="41"/>
      <c r="M49" s="41"/>
      <c r="N49" s="41"/>
      <c r="O49" s="41"/>
      <c r="P49" s="41"/>
      <c r="Q49" s="41"/>
      <c r="R49" s="43"/>
    </row>
    <row r="50" spans="1:57" s="63" customFormat="1" ht="18" customHeight="1" x14ac:dyDescent="0.25">
      <c r="A50" s="66"/>
      <c r="B50" s="944"/>
      <c r="C50" s="945"/>
      <c r="D50" s="671"/>
      <c r="E50" s="788"/>
      <c r="F50" s="217" t="s">
        <v>207</v>
      </c>
      <c r="G50" s="217"/>
      <c r="H50" s="670" t="s">
        <v>429</v>
      </c>
      <c r="I50" s="229"/>
      <c r="J50" s="228"/>
      <c r="K50" s="41"/>
      <c r="L50" s="41"/>
      <c r="M50" s="41"/>
      <c r="N50" s="41"/>
      <c r="O50" s="41"/>
      <c r="P50" s="41"/>
      <c r="Q50" s="41"/>
      <c r="R50" s="43"/>
    </row>
    <row r="51" spans="1:57" s="63" customFormat="1" ht="18" customHeight="1" x14ac:dyDescent="0.25">
      <c r="A51" s="66"/>
      <c r="B51" s="944"/>
      <c r="C51" s="945"/>
      <c r="D51" s="671"/>
      <c r="E51" s="788"/>
      <c r="F51" s="217" t="s">
        <v>188</v>
      </c>
      <c r="G51" s="217"/>
      <c r="H51" s="670" t="s">
        <v>429</v>
      </c>
      <c r="I51" s="229"/>
      <c r="J51" s="228"/>
      <c r="K51" s="41"/>
      <c r="L51" s="41"/>
      <c r="M51" s="41"/>
      <c r="N51" s="41"/>
      <c r="O51" s="41"/>
      <c r="P51" s="41"/>
      <c r="Q51" s="41"/>
      <c r="R51" s="43"/>
    </row>
    <row r="52" spans="1:57" s="63" customFormat="1" ht="18" customHeight="1" x14ac:dyDescent="0.25">
      <c r="A52" s="66"/>
      <c r="B52" s="944"/>
      <c r="C52" s="945"/>
      <c r="D52" s="671"/>
      <c r="E52" s="788"/>
      <c r="F52" s="217" t="s">
        <v>190</v>
      </c>
      <c r="G52" s="217"/>
      <c r="H52" s="670" t="s">
        <v>429</v>
      </c>
      <c r="I52" s="229"/>
      <c r="J52" s="228"/>
      <c r="K52" s="41"/>
      <c r="L52" s="41"/>
      <c r="M52" s="41"/>
      <c r="N52" s="41"/>
      <c r="O52" s="41"/>
      <c r="P52" s="41"/>
      <c r="Q52" s="41"/>
      <c r="R52" s="43"/>
    </row>
    <row r="53" spans="1:57" s="63" customFormat="1" ht="18" customHeight="1" thickBot="1" x14ac:dyDescent="0.3">
      <c r="A53" s="66"/>
      <c r="B53" s="946"/>
      <c r="C53" s="947"/>
      <c r="D53" s="671"/>
      <c r="E53" s="788"/>
      <c r="F53" s="217" t="s">
        <v>191</v>
      </c>
      <c r="G53" s="217"/>
      <c r="H53" s="670" t="s">
        <v>429</v>
      </c>
      <c r="I53" s="229"/>
      <c r="J53" s="228"/>
      <c r="K53" s="41"/>
      <c r="L53" s="41"/>
      <c r="M53" s="41"/>
      <c r="N53" s="41"/>
      <c r="O53" s="41"/>
      <c r="P53" s="41"/>
      <c r="Q53" s="41"/>
      <c r="R53" s="43"/>
    </row>
    <row r="54" spans="1:57" s="63" customFormat="1" ht="15" customHeight="1" thickBot="1" x14ac:dyDescent="0.3">
      <c r="A54" s="66"/>
      <c r="B54" s="821"/>
      <c r="C54" s="218"/>
      <c r="D54" s="218"/>
      <c r="E54" s="218"/>
      <c r="F54" s="41"/>
      <c r="G54" s="41"/>
      <c r="H54" s="41"/>
      <c r="I54" s="41"/>
      <c r="J54" s="41"/>
      <c r="K54" s="41"/>
      <c r="L54" s="41"/>
      <c r="M54" s="41"/>
      <c r="N54" s="41"/>
      <c r="O54" s="41"/>
      <c r="P54" s="670"/>
      <c r="Q54" s="670"/>
      <c r="R54" s="43"/>
    </row>
    <row r="55" spans="1:57" s="63" customFormat="1" ht="18" customHeight="1" x14ac:dyDescent="0.25">
      <c r="A55" s="66"/>
      <c r="B55" s="1110" t="s">
        <v>138</v>
      </c>
      <c r="C55" s="1111"/>
      <c r="D55" s="242"/>
      <c r="E55" s="637" t="s">
        <v>225</v>
      </c>
      <c r="F55" s="217"/>
      <c r="G55" s="217"/>
      <c r="H55" s="217"/>
      <c r="I55" s="229"/>
      <c r="J55" s="217"/>
      <c r="K55" s="217"/>
      <c r="L55" s="670"/>
      <c r="M55" s="41"/>
      <c r="N55" s="41"/>
      <c r="O55" s="41"/>
      <c r="P55" s="670"/>
      <c r="Q55" s="670"/>
      <c r="R55" s="43"/>
    </row>
    <row r="56" spans="1:57" s="63" customFormat="1" ht="18" customHeight="1" x14ac:dyDescent="0.25">
      <c r="A56" s="66"/>
      <c r="B56" s="1112"/>
      <c r="C56" s="1113"/>
      <c r="D56" s="242"/>
      <c r="E56" s="637" t="s">
        <v>226</v>
      </c>
      <c r="F56" s="217"/>
      <c r="G56" s="217"/>
      <c r="H56" s="217"/>
      <c r="I56" s="229"/>
      <c r="J56" s="217"/>
      <c r="K56" s="217"/>
      <c r="L56" s="670"/>
      <c r="M56" s="41"/>
      <c r="N56" s="41"/>
      <c r="O56" s="41"/>
      <c r="P56" s="670"/>
      <c r="Q56" s="670"/>
      <c r="R56" s="43"/>
    </row>
    <row r="57" spans="1:57" s="63" customFormat="1" ht="18" customHeight="1" thickBot="1" x14ac:dyDescent="0.3">
      <c r="A57" s="66"/>
      <c r="B57" s="1114"/>
      <c r="C57" s="1115"/>
      <c r="D57" s="242"/>
      <c r="E57" s="637" t="s">
        <v>227</v>
      </c>
      <c r="F57" s="217"/>
      <c r="G57" s="217"/>
      <c r="H57" s="217"/>
      <c r="I57" s="229"/>
      <c r="J57" s="217"/>
      <c r="K57" s="217"/>
      <c r="L57" s="670"/>
      <c r="M57" s="670"/>
      <c r="N57" s="670"/>
      <c r="O57" s="670"/>
      <c r="P57" s="670"/>
      <c r="Q57" s="670"/>
      <c r="R57" s="43"/>
    </row>
    <row r="58" spans="1:57" s="63" customFormat="1" ht="15.75" customHeight="1" thickBot="1" x14ac:dyDescent="0.3">
      <c r="A58" s="66"/>
      <c r="B58" s="66"/>
      <c r="C58" s="572"/>
      <c r="D58" s="572"/>
      <c r="E58" s="572"/>
      <c r="F58" s="41"/>
      <c r="G58" s="41"/>
      <c r="H58" s="41"/>
      <c r="I58" s="41"/>
      <c r="J58" s="41"/>
      <c r="K58" s="41"/>
      <c r="L58" s="670"/>
      <c r="M58" s="670"/>
      <c r="N58" s="670"/>
      <c r="O58" s="670"/>
      <c r="P58" s="670"/>
      <c r="Q58" s="670"/>
      <c r="R58" s="43"/>
    </row>
    <row r="59" spans="1:57" s="63" customFormat="1" ht="18" customHeight="1" x14ac:dyDescent="0.25">
      <c r="A59" s="66"/>
      <c r="B59" s="942" t="s">
        <v>539</v>
      </c>
      <c r="C59" s="943"/>
      <c r="D59" s="671"/>
      <c r="E59" s="41" t="s">
        <v>228</v>
      </c>
      <c r="F59" s="516"/>
      <c r="G59" s="573"/>
      <c r="H59" s="788"/>
      <c r="I59" s="217" t="s">
        <v>157</v>
      </c>
      <c r="J59" s="788"/>
      <c r="K59" s="217" t="s">
        <v>144</v>
      </c>
      <c r="L59" s="41"/>
      <c r="M59" s="41"/>
      <c r="N59" s="222"/>
      <c r="O59" s="222"/>
      <c r="P59" s="222"/>
      <c r="Q59" s="222"/>
      <c r="R59" s="43"/>
    </row>
    <row r="60" spans="1:57" s="63" customFormat="1" ht="15" customHeight="1" x14ac:dyDescent="0.25">
      <c r="A60" s="66"/>
      <c r="B60" s="944"/>
      <c r="C60" s="945"/>
      <c r="D60" s="671"/>
      <c r="E60" s="671"/>
      <c r="F60" s="41"/>
      <c r="G60" s="41"/>
      <c r="H60" s="41"/>
      <c r="I60" s="41"/>
      <c r="J60" s="41"/>
      <c r="K60" s="41"/>
      <c r="L60" s="41"/>
      <c r="M60" s="222"/>
      <c r="N60" s="222"/>
      <c r="O60" s="222"/>
      <c r="P60" s="670"/>
      <c r="Q60" s="670"/>
      <c r="R60" s="43"/>
    </row>
    <row r="61" spans="1:57" s="63" customFormat="1" ht="18" customHeight="1" x14ac:dyDescent="0.25">
      <c r="A61" s="66"/>
      <c r="B61" s="944"/>
      <c r="C61" s="945"/>
      <c r="D61" s="671"/>
      <c r="E61" s="41" t="s">
        <v>184</v>
      </c>
      <c r="F61" s="217"/>
      <c r="G61" s="217"/>
      <c r="H61" s="670" t="s">
        <v>180</v>
      </c>
      <c r="I61" s="229"/>
      <c r="J61" s="572"/>
      <c r="K61" s="222"/>
      <c r="L61" s="222"/>
      <c r="M61" s="222"/>
      <c r="N61" s="222"/>
      <c r="O61" s="222"/>
      <c r="P61" s="670"/>
      <c r="Q61" s="670"/>
      <c r="R61" s="43"/>
      <c r="BE61" s="63" t="s">
        <v>177</v>
      </c>
    </row>
    <row r="62" spans="1:57" s="63" customFormat="1" ht="18" customHeight="1" x14ac:dyDescent="0.25">
      <c r="A62" s="66"/>
      <c r="B62" s="944"/>
      <c r="C62" s="945"/>
      <c r="D62" s="671"/>
      <c r="E62" s="671"/>
      <c r="F62" s="41"/>
      <c r="G62" s="41"/>
      <c r="H62" s="670" t="s">
        <v>182</v>
      </c>
      <c r="I62" s="229"/>
      <c r="J62" s="572"/>
      <c r="K62" s="41"/>
      <c r="L62" s="670" t="s">
        <v>196</v>
      </c>
      <c r="M62" s="229"/>
      <c r="N62" s="222"/>
      <c r="O62" s="222"/>
      <c r="P62" s="670"/>
      <c r="Q62" s="670"/>
      <c r="R62" s="43"/>
    </row>
    <row r="63" spans="1:57" s="63" customFormat="1" ht="18" customHeight="1" x14ac:dyDescent="0.25">
      <c r="A63" s="66"/>
      <c r="B63" s="944"/>
      <c r="C63" s="945"/>
      <c r="D63" s="671"/>
      <c r="E63" s="671"/>
      <c r="F63" s="41"/>
      <c r="G63" s="41"/>
      <c r="H63" s="670" t="s">
        <v>183</v>
      </c>
      <c r="I63" s="229"/>
      <c r="J63" s="572"/>
      <c r="K63" s="41"/>
      <c r="L63" s="222"/>
      <c r="M63" s="222"/>
      <c r="N63" s="222"/>
      <c r="O63" s="222"/>
      <c r="P63" s="670"/>
      <c r="Q63" s="670"/>
      <c r="R63" s="43"/>
    </row>
    <row r="64" spans="1:57" s="63" customFormat="1" ht="18" customHeight="1" x14ac:dyDescent="0.25">
      <c r="A64" s="66"/>
      <c r="B64" s="944"/>
      <c r="C64" s="945"/>
      <c r="D64" s="671"/>
      <c r="E64" s="671"/>
      <c r="F64" s="41"/>
      <c r="G64" s="41"/>
      <c r="H64" s="670"/>
      <c r="I64" s="41"/>
      <c r="J64" s="572"/>
      <c r="K64" s="41"/>
      <c r="L64" s="222"/>
      <c r="M64" s="222"/>
      <c r="N64" s="222"/>
      <c r="O64" s="222"/>
      <c r="P64" s="670"/>
      <c r="Q64" s="670"/>
      <c r="R64" s="43"/>
    </row>
    <row r="65" spans="1:18" s="63" customFormat="1" ht="18" customHeight="1" x14ac:dyDescent="0.25">
      <c r="A65" s="66"/>
      <c r="B65" s="944"/>
      <c r="C65" s="945"/>
      <c r="D65" s="671"/>
      <c r="E65" s="671"/>
      <c r="F65" s="41"/>
      <c r="G65" s="41"/>
      <c r="H65" s="670" t="s">
        <v>423</v>
      </c>
      <c r="I65" s="1062"/>
      <c r="J65" s="1063"/>
      <c r="K65" s="1063"/>
      <c r="L65" s="1063"/>
      <c r="M65" s="1063"/>
      <c r="N65" s="1063"/>
      <c r="O65" s="1063"/>
      <c r="P65" s="1063"/>
      <c r="Q65" s="1064"/>
      <c r="R65" s="43"/>
    </row>
    <row r="66" spans="1:18" s="63" customFormat="1" ht="18" customHeight="1" x14ac:dyDescent="0.25">
      <c r="A66" s="66"/>
      <c r="B66" s="944"/>
      <c r="C66" s="945"/>
      <c r="D66" s="671"/>
      <c r="E66" s="671"/>
      <c r="F66" s="41"/>
      <c r="G66" s="41"/>
      <c r="H66" s="670"/>
      <c r="I66" s="41"/>
      <c r="J66" s="572"/>
      <c r="K66" s="41"/>
      <c r="L66" s="222"/>
      <c r="M66" s="222"/>
      <c r="N66" s="222"/>
      <c r="O66" s="222"/>
      <c r="P66" s="670"/>
      <c r="Q66" s="670"/>
      <c r="R66" s="43"/>
    </row>
    <row r="67" spans="1:18" s="63" customFormat="1" ht="18" customHeight="1" x14ac:dyDescent="0.25">
      <c r="A67" s="66"/>
      <c r="B67" s="944"/>
      <c r="C67" s="945"/>
      <c r="D67" s="671"/>
      <c r="E67" s="41"/>
      <c r="F67" s="41"/>
      <c r="G67" s="41" t="s">
        <v>428</v>
      </c>
      <c r="H67" s="736"/>
      <c r="I67" s="41" t="s">
        <v>157</v>
      </c>
      <c r="J67" s="736"/>
      <c r="K67" s="41" t="s">
        <v>144</v>
      </c>
      <c r="L67" s="41"/>
      <c r="M67" s="41"/>
      <c r="N67" s="41"/>
      <c r="O67" s="41"/>
      <c r="P67" s="41"/>
      <c r="Q67" s="41"/>
      <c r="R67" s="43"/>
    </row>
    <row r="68" spans="1:18" s="63" customFormat="1" ht="18" customHeight="1" x14ac:dyDescent="0.25">
      <c r="A68" s="66"/>
      <c r="B68" s="944"/>
      <c r="C68" s="945"/>
      <c r="D68" s="671"/>
      <c r="E68" s="41"/>
      <c r="F68" s="41"/>
      <c r="G68" s="41" t="s">
        <v>424</v>
      </c>
      <c r="H68" s="736"/>
      <c r="I68" s="41" t="s">
        <v>157</v>
      </c>
      <c r="J68" s="736"/>
      <c r="K68" s="41" t="s">
        <v>144</v>
      </c>
      <c r="L68" s="41"/>
      <c r="M68" s="41"/>
      <c r="N68" s="41"/>
      <c r="O68" s="41"/>
      <c r="P68" s="41"/>
      <c r="Q68" s="41"/>
      <c r="R68" s="43"/>
    </row>
    <row r="69" spans="1:18" s="63" customFormat="1" ht="18" customHeight="1" x14ac:dyDescent="0.25">
      <c r="A69" s="66"/>
      <c r="B69" s="944"/>
      <c r="C69" s="945"/>
      <c r="D69" s="671"/>
      <c r="E69" s="41"/>
      <c r="F69" s="41"/>
      <c r="G69" s="41" t="s">
        <v>425</v>
      </c>
      <c r="H69" s="736"/>
      <c r="I69" s="41" t="s">
        <v>157</v>
      </c>
      <c r="J69" s="736"/>
      <c r="K69" s="41" t="s">
        <v>144</v>
      </c>
      <c r="L69" s="41"/>
      <c r="M69" s="41"/>
      <c r="N69" s="41"/>
      <c r="O69" s="41"/>
      <c r="P69" s="41"/>
      <c r="Q69" s="41"/>
      <c r="R69" s="43"/>
    </row>
    <row r="70" spans="1:18" s="63" customFormat="1" ht="18" customHeight="1" x14ac:dyDescent="0.25">
      <c r="A70" s="66"/>
      <c r="B70" s="944"/>
      <c r="C70" s="945"/>
      <c r="D70" s="671"/>
      <c r="E70" s="41"/>
      <c r="F70" s="41"/>
      <c r="G70" s="41"/>
      <c r="H70" s="41"/>
      <c r="I70" s="41"/>
      <c r="J70" s="41"/>
      <c r="K70" s="41"/>
      <c r="L70" s="41"/>
      <c r="M70" s="41"/>
      <c r="N70" s="41"/>
      <c r="O70" s="41"/>
      <c r="P70" s="41"/>
      <c r="Q70" s="41"/>
      <c r="R70" s="43"/>
    </row>
    <row r="71" spans="1:18" s="63" customFormat="1" ht="18" customHeight="1" x14ac:dyDescent="0.25">
      <c r="A71" s="66"/>
      <c r="B71" s="944"/>
      <c r="C71" s="945"/>
      <c r="D71" s="671"/>
      <c r="E71" s="41"/>
      <c r="F71" s="41"/>
      <c r="G71" s="41" t="s">
        <v>426</v>
      </c>
      <c r="H71" s="736"/>
      <c r="I71" s="41" t="s">
        <v>157</v>
      </c>
      <c r="J71" s="736"/>
      <c r="K71" s="41" t="s">
        <v>144</v>
      </c>
      <c r="L71" s="41"/>
      <c r="M71" s="41"/>
      <c r="N71" s="41"/>
      <c r="O71" s="41"/>
      <c r="P71" s="41"/>
      <c r="Q71" s="41"/>
      <c r="R71" s="43"/>
    </row>
    <row r="72" spans="1:18" s="63" customFormat="1" ht="18" customHeight="1" x14ac:dyDescent="0.25">
      <c r="A72" s="66"/>
      <c r="B72" s="944"/>
      <c r="C72" s="945"/>
      <c r="D72" s="671"/>
      <c r="E72" s="41"/>
      <c r="F72" s="41"/>
      <c r="G72" s="41"/>
      <c r="H72" s="41"/>
      <c r="I72" s="41"/>
      <c r="J72" s="41"/>
      <c r="K72" s="41"/>
      <c r="L72" s="41"/>
      <c r="M72" s="41"/>
      <c r="N72" s="41"/>
      <c r="O72" s="41"/>
      <c r="P72" s="41"/>
      <c r="Q72" s="41"/>
      <c r="R72" s="43"/>
    </row>
    <row r="73" spans="1:18" s="63" customFormat="1" ht="120" customHeight="1" x14ac:dyDescent="0.25">
      <c r="A73" s="66"/>
      <c r="B73" s="944"/>
      <c r="C73" s="945"/>
      <c r="D73" s="671"/>
      <c r="E73" s="41"/>
      <c r="F73" s="41"/>
      <c r="G73" s="41" t="s">
        <v>427</v>
      </c>
      <c r="H73" s="41"/>
      <c r="I73" s="954"/>
      <c r="J73" s="954"/>
      <c r="K73" s="954"/>
      <c r="L73" s="954"/>
      <c r="M73" s="954"/>
      <c r="N73" s="954"/>
      <c r="O73" s="954"/>
      <c r="P73" s="954"/>
      <c r="Q73" s="954"/>
      <c r="R73" s="43"/>
    </row>
    <row r="74" spans="1:18" s="63" customFormat="1" ht="18" customHeight="1" x14ac:dyDescent="0.25">
      <c r="A74" s="66"/>
      <c r="B74" s="944"/>
      <c r="C74" s="945"/>
      <c r="D74" s="671"/>
      <c r="E74" s="41"/>
      <c r="F74" s="41"/>
      <c r="G74" s="41"/>
      <c r="H74" s="41"/>
      <c r="I74" s="41"/>
      <c r="J74" s="41"/>
      <c r="K74" s="41"/>
      <c r="L74" s="41"/>
      <c r="M74" s="41"/>
      <c r="N74" s="41"/>
      <c r="O74" s="41"/>
      <c r="P74" s="41"/>
      <c r="Q74" s="41"/>
      <c r="R74" s="43"/>
    </row>
    <row r="75" spans="1:18" s="63" customFormat="1" ht="18" customHeight="1" x14ac:dyDescent="0.25">
      <c r="A75" s="66"/>
      <c r="B75" s="944"/>
      <c r="C75" s="945"/>
      <c r="D75" s="671"/>
      <c r="E75" s="41" t="s">
        <v>388</v>
      </c>
      <c r="F75" s="41"/>
      <c r="G75" s="41"/>
      <c r="H75" s="788"/>
      <c r="I75" s="646" t="s">
        <v>389</v>
      </c>
      <c r="J75" s="788"/>
      <c r="K75" s="647" t="s">
        <v>390</v>
      </c>
      <c r="L75" s="670"/>
      <c r="M75" s="41"/>
      <c r="N75" s="41"/>
      <c r="O75" s="41"/>
      <c r="P75" s="670"/>
      <c r="Q75" s="670"/>
      <c r="R75" s="43"/>
    </row>
    <row r="76" spans="1:18" s="63" customFormat="1" ht="18" customHeight="1" x14ac:dyDescent="0.25">
      <c r="A76" s="66"/>
      <c r="B76" s="944"/>
      <c r="C76" s="945"/>
      <c r="D76" s="671"/>
      <c r="E76" s="671"/>
      <c r="F76" s="41"/>
      <c r="G76" s="41"/>
      <c r="H76" s="41"/>
      <c r="I76" s="41"/>
      <c r="J76" s="572"/>
      <c r="K76" s="670"/>
      <c r="L76" s="670"/>
      <c r="M76" s="41"/>
      <c r="N76" s="41"/>
      <c r="O76" s="41"/>
      <c r="P76" s="670"/>
      <c r="Q76" s="670"/>
      <c r="R76" s="43"/>
    </row>
    <row r="77" spans="1:18" s="63" customFormat="1" ht="18" customHeight="1" x14ac:dyDescent="0.25">
      <c r="A77" s="66"/>
      <c r="B77" s="944"/>
      <c r="C77" s="945"/>
      <c r="D77" s="671"/>
      <c r="E77" s="41" t="s">
        <v>312</v>
      </c>
      <c r="F77" s="516"/>
      <c r="G77" s="573"/>
      <c r="H77" s="788"/>
      <c r="I77" s="217" t="s">
        <v>157</v>
      </c>
      <c r="J77" s="788"/>
      <c r="K77" s="217" t="s">
        <v>144</v>
      </c>
      <c r="L77" s="41"/>
      <c r="M77" s="1086" t="s">
        <v>338</v>
      </c>
      <c r="N77" s="1065"/>
      <c r="O77" s="1066"/>
      <c r="P77" s="1066"/>
      <c r="Q77" s="1067"/>
      <c r="R77" s="43"/>
    </row>
    <row r="78" spans="1:18" s="63" customFormat="1" ht="15" x14ac:dyDescent="0.25">
      <c r="A78" s="66"/>
      <c r="B78" s="944"/>
      <c r="C78" s="945"/>
      <c r="D78" s="671"/>
      <c r="E78" s="787"/>
      <c r="F78" s="787"/>
      <c r="G78" s="787"/>
      <c r="H78" s="787"/>
      <c r="I78" s="787"/>
      <c r="J78" s="572"/>
      <c r="K78" s="670"/>
      <c r="L78" s="670"/>
      <c r="M78" s="1086"/>
      <c r="N78" s="1068"/>
      <c r="O78" s="1069"/>
      <c r="P78" s="1069"/>
      <c r="Q78" s="1070"/>
      <c r="R78" s="43"/>
    </row>
    <row r="79" spans="1:18" s="63" customFormat="1" ht="15" customHeight="1" x14ac:dyDescent="0.25">
      <c r="A79" s="66"/>
      <c r="B79" s="944"/>
      <c r="C79" s="945"/>
      <c r="D79" s="671"/>
      <c r="E79" s="787"/>
      <c r="F79" s="787"/>
      <c r="G79" s="787"/>
      <c r="H79" s="788"/>
      <c r="I79" s="572" t="s">
        <v>313</v>
      </c>
      <c r="J79" s="670"/>
      <c r="K79" s="217"/>
      <c r="L79" s="670"/>
      <c r="M79" s="1086"/>
      <c r="N79" s="1068"/>
      <c r="O79" s="1069"/>
      <c r="P79" s="1069"/>
      <c r="Q79" s="1070"/>
      <c r="R79" s="43"/>
    </row>
    <row r="80" spans="1:18" s="63" customFormat="1" ht="15.75" thickBot="1" x14ac:dyDescent="0.3">
      <c r="A80" s="66"/>
      <c r="B80" s="946"/>
      <c r="C80" s="947"/>
      <c r="D80" s="671"/>
      <c r="E80" s="671"/>
      <c r="F80" s="41"/>
      <c r="G80" s="41"/>
      <c r="H80" s="788"/>
      <c r="I80" s="572" t="s">
        <v>314</v>
      </c>
      <c r="J80" s="670"/>
      <c r="K80" s="41"/>
      <c r="L80" s="670"/>
      <c r="M80" s="1086"/>
      <c r="N80" s="1071"/>
      <c r="O80" s="1072"/>
      <c r="P80" s="1072"/>
      <c r="Q80" s="1073"/>
      <c r="R80" s="43"/>
    </row>
    <row r="81" spans="1:18" s="63" customFormat="1" ht="15" customHeight="1" thickBot="1" x14ac:dyDescent="0.3">
      <c r="A81" s="66"/>
      <c r="B81" s="830"/>
      <c r="C81" s="583"/>
      <c r="D81" s="572"/>
      <c r="E81" s="572"/>
      <c r="F81" s="670"/>
      <c r="G81" s="670"/>
      <c r="H81" s="670"/>
      <c r="I81" s="670"/>
      <c r="J81" s="670"/>
      <c r="K81" s="670"/>
      <c r="L81" s="670"/>
      <c r="M81" s="41"/>
      <c r="N81" s="41"/>
      <c r="O81" s="41"/>
      <c r="P81" s="670"/>
      <c r="Q81" s="670"/>
      <c r="R81" s="43"/>
    </row>
    <row r="82" spans="1:18" ht="0" hidden="1" customHeight="1" x14ac:dyDescent="0.25">
      <c r="B82" s="561"/>
      <c r="C82" s="150"/>
      <c r="D82" s="150"/>
      <c r="E82" s="150"/>
      <c r="F82" s="150"/>
      <c r="G82" s="150"/>
      <c r="H82" s="150"/>
      <c r="I82" s="150"/>
      <c r="J82" s="150"/>
      <c r="K82" s="150"/>
      <c r="L82" s="150"/>
      <c r="M82" s="150"/>
      <c r="N82" s="150"/>
      <c r="O82" s="150"/>
      <c r="P82" s="150"/>
      <c r="Q82" s="150"/>
      <c r="R82" s="562"/>
    </row>
    <row r="83" spans="1:18" ht="0" hidden="1" customHeight="1" x14ac:dyDescent="0.25">
      <c r="B83" s="561"/>
      <c r="C83" s="150"/>
      <c r="D83" s="150"/>
      <c r="E83" s="150"/>
      <c r="F83" s="150"/>
      <c r="G83" s="150"/>
      <c r="H83" s="150"/>
      <c r="I83" s="150"/>
      <c r="J83" s="150"/>
      <c r="K83" s="150"/>
      <c r="L83" s="150"/>
      <c r="M83" s="150"/>
      <c r="N83" s="150"/>
      <c r="O83" s="150"/>
      <c r="P83" s="150"/>
      <c r="Q83" s="150"/>
      <c r="R83" s="562"/>
    </row>
    <row r="84" spans="1:18" ht="0" hidden="1" customHeight="1" x14ac:dyDescent="0.25">
      <c r="B84" s="561"/>
      <c r="C84" s="150"/>
      <c r="D84" s="150"/>
      <c r="E84" s="150"/>
      <c r="F84" s="150"/>
      <c r="G84" s="150"/>
      <c r="H84" s="150"/>
      <c r="I84" s="150"/>
      <c r="J84" s="150"/>
      <c r="K84" s="150"/>
      <c r="L84" s="150"/>
      <c r="M84" s="150"/>
      <c r="N84" s="150"/>
      <c r="O84" s="150"/>
      <c r="P84" s="150"/>
      <c r="Q84" s="150"/>
      <c r="R84" s="562"/>
    </row>
    <row r="85" spans="1:18" ht="0" hidden="1" customHeight="1" x14ac:dyDescent="0.25">
      <c r="B85" s="561"/>
      <c r="C85" s="150"/>
      <c r="D85" s="150"/>
      <c r="E85" s="150"/>
      <c r="F85" s="150"/>
      <c r="G85" s="150"/>
      <c r="H85" s="150"/>
      <c r="I85" s="150"/>
      <c r="J85" s="150"/>
      <c r="K85" s="150"/>
      <c r="L85" s="150"/>
      <c r="M85" s="150"/>
      <c r="N85" s="150"/>
      <c r="O85" s="150"/>
      <c r="P85" s="150"/>
      <c r="Q85" s="150"/>
      <c r="R85" s="562"/>
    </row>
    <row r="86" spans="1:18" ht="0" hidden="1" customHeight="1" x14ac:dyDescent="0.25">
      <c r="B86" s="561"/>
      <c r="C86" s="150"/>
      <c r="D86" s="150"/>
      <c r="E86" s="150"/>
      <c r="F86" s="150"/>
      <c r="G86" s="150"/>
      <c r="H86" s="150"/>
      <c r="I86" s="150"/>
      <c r="J86" s="150"/>
      <c r="K86" s="150"/>
      <c r="L86" s="150"/>
      <c r="M86" s="150"/>
      <c r="N86" s="150"/>
      <c r="O86" s="150"/>
      <c r="P86" s="150"/>
      <c r="Q86" s="150"/>
      <c r="R86" s="562"/>
    </row>
    <row r="87" spans="1:18" ht="0" hidden="1" customHeight="1" x14ac:dyDescent="0.25">
      <c r="B87" s="561"/>
      <c r="C87" s="150"/>
      <c r="D87" s="150"/>
      <c r="E87" s="150"/>
      <c r="F87" s="150"/>
      <c r="G87" s="150"/>
      <c r="H87" s="150"/>
      <c r="I87" s="150"/>
      <c r="J87" s="150"/>
      <c r="K87" s="150"/>
      <c r="L87" s="150"/>
      <c r="M87" s="150"/>
      <c r="N87" s="150"/>
      <c r="O87" s="150"/>
      <c r="P87" s="150"/>
      <c r="Q87" s="150"/>
      <c r="R87" s="562"/>
    </row>
    <row r="88" spans="1:18" ht="0" hidden="1" customHeight="1" x14ac:dyDescent="0.25">
      <c r="B88" s="561"/>
      <c r="C88" s="150"/>
      <c r="D88" s="150"/>
      <c r="E88" s="150"/>
      <c r="F88" s="150"/>
      <c r="G88" s="150"/>
      <c r="H88" s="150"/>
      <c r="I88" s="150"/>
      <c r="J88" s="150"/>
      <c r="K88" s="150"/>
      <c r="L88" s="150"/>
      <c r="M88" s="150"/>
      <c r="N88" s="150"/>
      <c r="O88" s="150"/>
      <c r="P88" s="150"/>
      <c r="Q88" s="150"/>
      <c r="R88" s="562"/>
    </row>
    <row r="89" spans="1:18" ht="0" hidden="1" customHeight="1" x14ac:dyDescent="0.25">
      <c r="B89" s="561"/>
      <c r="C89" s="150"/>
      <c r="D89" s="150"/>
      <c r="E89" s="150"/>
      <c r="F89" s="150"/>
      <c r="G89" s="150"/>
      <c r="H89" s="150"/>
      <c r="I89" s="150"/>
      <c r="J89" s="150"/>
      <c r="K89" s="150"/>
      <c r="L89" s="150"/>
      <c r="M89" s="150"/>
      <c r="N89" s="150"/>
      <c r="O89" s="150"/>
      <c r="P89" s="150"/>
      <c r="Q89" s="150"/>
      <c r="R89" s="562"/>
    </row>
    <row r="90" spans="1:18" ht="0" hidden="1" customHeight="1" x14ac:dyDescent="0.25">
      <c r="B90" s="561"/>
      <c r="C90" s="150"/>
      <c r="D90" s="150"/>
      <c r="E90" s="150"/>
      <c r="F90" s="150"/>
      <c r="G90" s="150"/>
      <c r="H90" s="150"/>
      <c r="I90" s="150"/>
      <c r="J90" s="150"/>
      <c r="K90" s="150"/>
      <c r="L90" s="150"/>
      <c r="M90" s="150"/>
      <c r="N90" s="150"/>
      <c r="O90" s="150"/>
      <c r="P90" s="150"/>
      <c r="Q90" s="150"/>
      <c r="R90" s="562"/>
    </row>
    <row r="91" spans="1:18" ht="0" hidden="1" customHeight="1" x14ac:dyDescent="0.25">
      <c r="B91" s="561"/>
      <c r="C91" s="150"/>
      <c r="D91" s="150"/>
      <c r="E91" s="150"/>
      <c r="F91" s="150"/>
      <c r="G91" s="150"/>
      <c r="H91" s="150"/>
      <c r="I91" s="150"/>
      <c r="J91" s="150"/>
      <c r="K91" s="150"/>
      <c r="L91" s="150"/>
      <c r="M91" s="150"/>
      <c r="N91" s="150"/>
      <c r="O91" s="150"/>
      <c r="P91" s="150"/>
      <c r="Q91" s="150"/>
      <c r="R91" s="562"/>
    </row>
    <row r="92" spans="1:18" ht="0" hidden="1" customHeight="1" x14ac:dyDescent="0.25">
      <c r="B92" s="561"/>
      <c r="C92" s="150"/>
      <c r="D92" s="150"/>
      <c r="E92" s="150"/>
      <c r="F92" s="150"/>
      <c r="G92" s="150"/>
      <c r="H92" s="150"/>
      <c r="I92" s="150"/>
      <c r="J92" s="150"/>
      <c r="K92" s="150"/>
      <c r="L92" s="150"/>
      <c r="M92" s="150"/>
      <c r="N92" s="150"/>
      <c r="O92" s="150"/>
      <c r="P92" s="150"/>
      <c r="Q92" s="150"/>
      <c r="R92" s="562"/>
    </row>
    <row r="93" spans="1:18" ht="0" hidden="1" customHeight="1" x14ac:dyDescent="0.25">
      <c r="B93" s="561"/>
      <c r="C93" s="150"/>
      <c r="D93" s="150"/>
      <c r="E93" s="150"/>
      <c r="F93" s="150"/>
      <c r="G93" s="150"/>
      <c r="H93" s="150"/>
      <c r="I93" s="150"/>
      <c r="J93" s="150"/>
      <c r="K93" s="150"/>
      <c r="L93" s="150"/>
      <c r="M93" s="150"/>
      <c r="N93" s="150"/>
      <c r="O93" s="150"/>
      <c r="P93" s="150"/>
      <c r="Q93" s="150"/>
      <c r="R93" s="562"/>
    </row>
    <row r="94" spans="1:18" ht="0" hidden="1" customHeight="1" x14ac:dyDescent="0.25">
      <c r="B94" s="561"/>
      <c r="C94" s="150"/>
      <c r="D94" s="150"/>
      <c r="E94" s="150"/>
      <c r="F94" s="150"/>
      <c r="G94" s="150"/>
      <c r="H94" s="150"/>
      <c r="I94" s="150"/>
      <c r="J94" s="150"/>
      <c r="K94" s="150"/>
      <c r="L94" s="150"/>
      <c r="M94" s="150"/>
      <c r="N94" s="150"/>
      <c r="O94" s="150"/>
      <c r="P94" s="150"/>
      <c r="Q94" s="150"/>
      <c r="R94" s="562"/>
    </row>
    <row r="95" spans="1:18" ht="0" hidden="1" customHeight="1" x14ac:dyDescent="0.25">
      <c r="B95" s="561"/>
      <c r="C95" s="150"/>
      <c r="D95" s="150"/>
      <c r="E95" s="150"/>
      <c r="F95" s="150"/>
      <c r="G95" s="150"/>
      <c r="H95" s="150"/>
      <c r="I95" s="150"/>
      <c r="J95" s="150"/>
      <c r="K95" s="150"/>
      <c r="L95" s="150"/>
      <c r="M95" s="150"/>
      <c r="N95" s="150"/>
      <c r="O95" s="150"/>
      <c r="P95" s="150"/>
      <c r="Q95" s="150"/>
      <c r="R95" s="562"/>
    </row>
    <row r="96" spans="1:18" ht="0" hidden="1" customHeight="1" x14ac:dyDescent="0.25">
      <c r="B96" s="561"/>
      <c r="C96" s="150"/>
      <c r="D96" s="150"/>
      <c r="E96" s="150"/>
      <c r="F96" s="150"/>
      <c r="G96" s="150"/>
      <c r="H96" s="150"/>
      <c r="I96" s="150"/>
      <c r="J96" s="150"/>
      <c r="K96" s="150"/>
      <c r="L96" s="150"/>
      <c r="M96" s="150"/>
      <c r="N96" s="150"/>
      <c r="O96" s="150"/>
      <c r="P96" s="150"/>
      <c r="Q96" s="150"/>
      <c r="R96" s="562"/>
    </row>
    <row r="97" spans="1:20" ht="0" hidden="1" customHeight="1" x14ac:dyDescent="0.25">
      <c r="B97" s="561"/>
      <c r="C97" s="150"/>
      <c r="D97" s="150"/>
      <c r="E97" s="150"/>
      <c r="F97" s="150"/>
      <c r="G97" s="150"/>
      <c r="H97" s="150"/>
      <c r="I97" s="150"/>
      <c r="J97" s="150"/>
      <c r="K97" s="150"/>
      <c r="L97" s="150"/>
      <c r="M97" s="150"/>
      <c r="N97" s="150"/>
      <c r="O97" s="150"/>
      <c r="P97" s="150"/>
      <c r="Q97" s="150"/>
      <c r="R97" s="562"/>
    </row>
    <row r="98" spans="1:20" s="63" customFormat="1" ht="30" customHeight="1" thickBot="1" x14ac:dyDescent="0.3">
      <c r="A98" s="66"/>
      <c r="B98" s="177" t="s">
        <v>546</v>
      </c>
      <c r="C98" s="178"/>
      <c r="D98" s="178"/>
      <c r="E98" s="178"/>
      <c r="F98" s="179"/>
      <c r="G98" s="179"/>
      <c r="H98" s="179"/>
      <c r="I98" s="179"/>
      <c r="J98" s="179"/>
      <c r="K98" s="179"/>
      <c r="L98" s="179"/>
      <c r="M98" s="179"/>
      <c r="N98" s="179"/>
      <c r="O98" s="179"/>
      <c r="P98" s="179"/>
      <c r="Q98" s="180"/>
      <c r="R98" s="43"/>
    </row>
    <row r="99" spans="1:20" s="63" customFormat="1" ht="15" customHeight="1" x14ac:dyDescent="0.25">
      <c r="A99" s="66"/>
      <c r="B99" s="821"/>
      <c r="C99" s="218"/>
      <c r="D99" s="218"/>
      <c r="E99" s="218"/>
      <c r="F99" s="41"/>
      <c r="G99" s="41"/>
      <c r="H99" s="41"/>
      <c r="I99" s="41"/>
      <c r="J99" s="41"/>
      <c r="K99" s="41"/>
      <c r="L99" s="41"/>
      <c r="M99" s="41"/>
      <c r="N99" s="41"/>
      <c r="O99" s="41"/>
      <c r="P99" s="670"/>
      <c r="Q99" s="670"/>
      <c r="R99" s="43"/>
    </row>
    <row r="100" spans="1:20" s="63" customFormat="1" ht="24" customHeight="1" x14ac:dyDescent="0.25">
      <c r="A100" s="66"/>
      <c r="B100" s="1012" t="s">
        <v>272</v>
      </c>
      <c r="C100" s="1013"/>
      <c r="D100" s="1013"/>
      <c r="E100" s="1013"/>
      <c r="F100" s="1013"/>
      <c r="G100" s="1013"/>
      <c r="H100" s="1013"/>
      <c r="I100" s="1013"/>
      <c r="J100" s="1013"/>
      <c r="K100" s="1013"/>
      <c r="L100" s="1013"/>
      <c r="M100" s="1013"/>
      <c r="N100" s="1013"/>
      <c r="O100" s="1013"/>
      <c r="P100" s="1013"/>
      <c r="Q100" s="1013"/>
      <c r="R100" s="43"/>
      <c r="T100" s="43"/>
    </row>
    <row r="101" spans="1:20" s="63" customFormat="1" ht="15" customHeight="1" thickBot="1" x14ac:dyDescent="0.3">
      <c r="A101" s="66"/>
      <c r="B101" s="821"/>
      <c r="C101" s="218"/>
      <c r="D101" s="218"/>
      <c r="E101" s="218"/>
      <c r="F101" s="41"/>
      <c r="G101" s="41"/>
      <c r="H101" s="41"/>
      <c r="I101" s="41"/>
      <c r="J101" s="41"/>
      <c r="K101" s="41"/>
      <c r="L101" s="41"/>
      <c r="M101" s="41"/>
      <c r="N101" s="41"/>
      <c r="O101" s="41"/>
      <c r="P101" s="670"/>
      <c r="Q101" s="670"/>
      <c r="R101" s="43"/>
    </row>
    <row r="102" spans="1:20" s="63" customFormat="1" ht="30" customHeight="1" x14ac:dyDescent="0.25">
      <c r="A102" s="66"/>
      <c r="B102" s="942" t="s">
        <v>541</v>
      </c>
      <c r="C102" s="943"/>
      <c r="D102" s="572"/>
      <c r="E102" s="1017" t="s">
        <v>197</v>
      </c>
      <c r="F102" s="1017"/>
      <c r="G102" s="1017"/>
      <c r="H102" s="1017"/>
      <c r="I102" s="1017"/>
      <c r="J102" s="1017"/>
      <c r="K102" s="1017"/>
      <c r="L102" s="1017"/>
      <c r="M102" s="1017"/>
      <c r="N102" s="1017"/>
      <c r="O102" s="1017"/>
      <c r="P102" s="1017"/>
      <c r="Q102" s="1017"/>
      <c r="R102" s="43"/>
    </row>
    <row r="103" spans="1:20" s="63" customFormat="1" ht="15" customHeight="1" x14ac:dyDescent="0.25">
      <c r="A103" s="66"/>
      <c r="B103" s="944"/>
      <c r="C103" s="945"/>
      <c r="D103" s="572"/>
      <c r="E103" s="1017" t="s">
        <v>198</v>
      </c>
      <c r="F103" s="1017"/>
      <c r="G103" s="1017"/>
      <c r="H103" s="1017"/>
      <c r="I103" s="1017"/>
      <c r="J103" s="1017"/>
      <c r="K103" s="1017"/>
      <c r="L103" s="1017"/>
      <c r="M103" s="1017"/>
      <c r="N103" s="1017"/>
      <c r="O103" s="1017"/>
      <c r="P103" s="1017"/>
      <c r="Q103" s="1017"/>
      <c r="R103" s="43"/>
    </row>
    <row r="104" spans="1:20" s="63" customFormat="1" ht="15" customHeight="1" x14ac:dyDescent="0.25">
      <c r="A104" s="66"/>
      <c r="B104" s="944"/>
      <c r="C104" s="945"/>
      <c r="D104" s="218"/>
      <c r="E104" s="104" t="s">
        <v>199</v>
      </c>
      <c r="F104" s="217"/>
      <c r="G104" s="217"/>
      <c r="H104" s="217"/>
      <c r="I104" s="217"/>
      <c r="J104" s="41"/>
      <c r="K104" s="41"/>
      <c r="L104" s="41"/>
      <c r="M104" s="41"/>
      <c r="N104" s="41"/>
      <c r="O104" s="41"/>
      <c r="P104" s="670"/>
      <c r="Q104" s="670"/>
      <c r="R104" s="43"/>
    </row>
    <row r="105" spans="1:20" s="63" customFormat="1" ht="15" customHeight="1" thickBot="1" x14ac:dyDescent="0.3">
      <c r="A105" s="66"/>
      <c r="B105" s="944"/>
      <c r="C105" s="945"/>
      <c r="D105" s="218"/>
      <c r="E105" s="572"/>
      <c r="F105" s="217"/>
      <c r="G105" s="217"/>
      <c r="H105" s="217"/>
      <c r="I105" s="217"/>
      <c r="J105" s="41"/>
      <c r="K105" s="41"/>
      <c r="L105" s="41"/>
      <c r="M105" s="41"/>
      <c r="N105" s="41"/>
      <c r="O105" s="41"/>
      <c r="P105" s="670"/>
      <c r="Q105" s="670"/>
      <c r="R105" s="43"/>
    </row>
    <row r="106" spans="1:20" s="63" customFormat="1" ht="150" customHeight="1" thickBot="1" x14ac:dyDescent="0.3">
      <c r="A106" s="582"/>
      <c r="B106" s="944"/>
      <c r="C106" s="945"/>
      <c r="D106" s="787"/>
      <c r="E106" s="1061" t="s">
        <v>542</v>
      </c>
      <c r="F106" s="1061"/>
      <c r="G106" s="1061"/>
      <c r="H106" s="950"/>
      <c r="I106" s="951"/>
      <c r="J106" s="951"/>
      <c r="K106" s="951"/>
      <c r="L106" s="951"/>
      <c r="M106" s="951"/>
      <c r="N106" s="951"/>
      <c r="O106" s="951"/>
      <c r="P106" s="951"/>
      <c r="Q106" s="952"/>
      <c r="R106" s="43"/>
    </row>
    <row r="107" spans="1:20" s="63" customFormat="1" ht="15" customHeight="1" thickBot="1" x14ac:dyDescent="0.3">
      <c r="A107" s="582"/>
      <c r="B107" s="944"/>
      <c r="C107" s="945"/>
      <c r="D107" s="787"/>
      <c r="E107" s="787"/>
      <c r="F107" s="787"/>
      <c r="G107" s="787"/>
      <c r="H107" s="787"/>
      <c r="I107" s="787"/>
      <c r="J107" s="787"/>
      <c r="K107" s="787"/>
      <c r="L107" s="787"/>
      <c r="M107" s="787"/>
      <c r="N107" s="787"/>
      <c r="O107" s="787"/>
      <c r="P107" s="787"/>
      <c r="Q107" s="787"/>
      <c r="R107" s="43"/>
    </row>
    <row r="108" spans="1:20" s="63" customFormat="1" ht="120" customHeight="1" thickBot="1" x14ac:dyDescent="0.3">
      <c r="A108" s="582"/>
      <c r="B108" s="944"/>
      <c r="C108" s="945"/>
      <c r="D108" s="787"/>
      <c r="E108" s="1061" t="s">
        <v>543</v>
      </c>
      <c r="F108" s="1061"/>
      <c r="G108" s="1061"/>
      <c r="H108" s="950"/>
      <c r="I108" s="951"/>
      <c r="J108" s="951"/>
      <c r="K108" s="951"/>
      <c r="L108" s="951"/>
      <c r="M108" s="951"/>
      <c r="N108" s="951"/>
      <c r="O108" s="951"/>
      <c r="P108" s="951"/>
      <c r="Q108" s="952"/>
      <c r="R108" s="43"/>
    </row>
    <row r="109" spans="1:20" s="63" customFormat="1" ht="15" customHeight="1" x14ac:dyDescent="0.25">
      <c r="A109" s="66"/>
      <c r="B109" s="944"/>
      <c r="C109" s="945"/>
      <c r="D109" s="787"/>
      <c r="E109" s="787"/>
      <c r="F109" s="787"/>
      <c r="G109" s="787"/>
      <c r="H109" s="787"/>
      <c r="I109" s="787"/>
      <c r="J109" s="787"/>
      <c r="K109" s="787"/>
      <c r="L109" s="787"/>
      <c r="M109" s="787"/>
      <c r="N109" s="787"/>
      <c r="O109" s="787"/>
      <c r="P109" s="787"/>
      <c r="Q109" s="787"/>
      <c r="R109" s="43"/>
    </row>
    <row r="110" spans="1:20" s="63" customFormat="1" ht="120" customHeight="1" x14ac:dyDescent="0.25">
      <c r="A110" s="66"/>
      <c r="B110" s="944"/>
      <c r="C110" s="945"/>
      <c r="D110" s="787"/>
      <c r="E110" s="1061" t="s">
        <v>764</v>
      </c>
      <c r="F110" s="1061"/>
      <c r="G110" s="1061"/>
      <c r="H110" s="950"/>
      <c r="I110" s="951"/>
      <c r="J110" s="951"/>
      <c r="K110" s="951"/>
      <c r="L110" s="951"/>
      <c r="M110" s="951"/>
      <c r="N110" s="951"/>
      <c r="O110" s="951"/>
      <c r="P110" s="951"/>
      <c r="Q110" s="952"/>
      <c r="R110" s="43"/>
    </row>
    <row r="111" spans="1:20" s="63" customFormat="1" ht="15" customHeight="1" x14ac:dyDescent="0.25">
      <c r="A111" s="66"/>
      <c r="B111" s="944"/>
      <c r="C111" s="945"/>
      <c r="D111" s="787"/>
      <c r="E111" s="243"/>
      <c r="F111" s="41"/>
      <c r="G111" s="41"/>
      <c r="H111" s="41"/>
      <c r="I111" s="41"/>
      <c r="J111" s="41"/>
      <c r="K111" s="41"/>
      <c r="L111" s="41"/>
      <c r="M111" s="41"/>
      <c r="N111" s="41"/>
      <c r="O111" s="41"/>
      <c r="P111" s="670"/>
      <c r="Q111" s="670"/>
      <c r="R111" s="43"/>
    </row>
    <row r="112" spans="1:20" s="63" customFormat="1" ht="150" customHeight="1" x14ac:dyDescent="0.25">
      <c r="A112" s="66"/>
      <c r="B112" s="944"/>
      <c r="C112" s="945"/>
      <c r="D112" s="787"/>
      <c r="E112" s="1061" t="s">
        <v>544</v>
      </c>
      <c r="F112" s="1061"/>
      <c r="G112" s="1061"/>
      <c r="H112" s="950"/>
      <c r="I112" s="951"/>
      <c r="J112" s="951"/>
      <c r="K112" s="951"/>
      <c r="L112" s="951"/>
      <c r="M112" s="951"/>
      <c r="N112" s="951"/>
      <c r="O112" s="951"/>
      <c r="P112" s="951"/>
      <c r="Q112" s="952"/>
      <c r="R112" s="43"/>
    </row>
    <row r="113" spans="1:18" s="63" customFormat="1" ht="15" x14ac:dyDescent="0.25">
      <c r="A113" s="3"/>
      <c r="B113" s="944"/>
      <c r="C113" s="945"/>
      <c r="D113" s="174"/>
      <c r="E113" s="174"/>
      <c r="F113" s="174"/>
      <c r="G113" s="174"/>
      <c r="H113" s="174"/>
      <c r="I113" s="174"/>
      <c r="J113" s="174"/>
      <c r="K113" s="174"/>
      <c r="L113" s="174"/>
      <c r="M113" s="174"/>
      <c r="N113" s="174"/>
      <c r="O113" s="174"/>
      <c r="P113" s="174"/>
      <c r="Q113" s="174"/>
      <c r="R113" s="43"/>
    </row>
    <row r="114" spans="1:18" s="63" customFormat="1" ht="21" customHeight="1" x14ac:dyDescent="0.25">
      <c r="A114" s="66"/>
      <c r="B114" s="944"/>
      <c r="C114" s="945"/>
      <c r="D114" s="243"/>
      <c r="E114" s="1017" t="s">
        <v>475</v>
      </c>
      <c r="F114" s="1017"/>
      <c r="G114" s="1017"/>
      <c r="H114" s="788"/>
      <c r="I114" s="217" t="s">
        <v>497</v>
      </c>
      <c r="J114" s="788"/>
      <c r="K114" s="217" t="s">
        <v>498</v>
      </c>
      <c r="L114" s="788"/>
      <c r="M114" s="217" t="s">
        <v>144</v>
      </c>
      <c r="N114" s="41"/>
      <c r="O114" s="41"/>
      <c r="P114" s="670"/>
      <c r="Q114" s="670"/>
      <c r="R114" s="43"/>
    </row>
    <row r="115" spans="1:18" s="63" customFormat="1" ht="33" customHeight="1" x14ac:dyDescent="0.25">
      <c r="A115" s="66"/>
      <c r="B115" s="944"/>
      <c r="C115" s="945"/>
      <c r="D115" s="243"/>
      <c r="E115" s="1017"/>
      <c r="F115" s="1017"/>
      <c r="G115" s="1017"/>
      <c r="H115" s="41"/>
      <c r="I115" s="41"/>
      <c r="J115" s="41"/>
      <c r="K115" s="41"/>
      <c r="L115" s="41"/>
      <c r="M115" s="41"/>
      <c r="N115" s="41"/>
      <c r="O115" s="41"/>
      <c r="P115" s="670"/>
      <c r="Q115" s="670"/>
      <c r="R115" s="43"/>
    </row>
    <row r="116" spans="1:18" s="63" customFormat="1" ht="21" customHeight="1" x14ac:dyDescent="0.25">
      <c r="A116" s="66"/>
      <c r="B116" s="944"/>
      <c r="C116" s="945"/>
      <c r="D116" s="243"/>
      <c r="E116" s="1017"/>
      <c r="F116" s="1017"/>
      <c r="G116" s="1017"/>
      <c r="H116" s="41"/>
      <c r="I116" s="41"/>
      <c r="J116" s="41"/>
      <c r="K116" s="41"/>
      <c r="L116" s="41"/>
      <c r="M116" s="41"/>
      <c r="N116" s="41"/>
      <c r="O116" s="41"/>
      <c r="P116" s="670"/>
      <c r="Q116" s="670"/>
      <c r="R116" s="43"/>
    </row>
    <row r="117" spans="1:18" s="63" customFormat="1" ht="21" customHeight="1" x14ac:dyDescent="0.25">
      <c r="A117" s="66"/>
      <c r="B117" s="944"/>
      <c r="C117" s="945"/>
      <c r="D117" s="243"/>
      <c r="E117" s="41"/>
      <c r="F117" s="41"/>
      <c r="G117" s="41"/>
      <c r="H117" s="41"/>
      <c r="I117" s="41"/>
      <c r="J117" s="41"/>
      <c r="K117" s="41"/>
      <c r="L117" s="41"/>
      <c r="M117" s="41"/>
      <c r="N117" s="41"/>
      <c r="O117" s="41"/>
      <c r="P117" s="670"/>
      <c r="Q117" s="670"/>
      <c r="R117" s="43"/>
    </row>
    <row r="118" spans="1:18" s="63" customFormat="1" ht="120" customHeight="1" thickBot="1" x14ac:dyDescent="0.3">
      <c r="A118" s="66"/>
      <c r="B118" s="946"/>
      <c r="C118" s="947"/>
      <c r="D118" s="243"/>
      <c r="E118" s="1102" t="s">
        <v>476</v>
      </c>
      <c r="F118" s="1102"/>
      <c r="G118" s="1102"/>
      <c r="H118" s="950"/>
      <c r="I118" s="951"/>
      <c r="J118" s="951"/>
      <c r="K118" s="951"/>
      <c r="L118" s="951"/>
      <c r="M118" s="951"/>
      <c r="N118" s="951"/>
      <c r="O118" s="951"/>
      <c r="P118" s="951"/>
      <c r="Q118" s="952"/>
      <c r="R118" s="43"/>
    </row>
    <row r="119" spans="1:18" s="63" customFormat="1" ht="21" customHeight="1" thickBot="1" x14ac:dyDescent="0.3">
      <c r="A119" s="66"/>
      <c r="B119" s="822"/>
      <c r="C119" s="104"/>
      <c r="D119" s="104"/>
      <c r="E119" s="104"/>
      <c r="F119" s="104"/>
      <c r="G119" s="104"/>
      <c r="H119" s="104"/>
      <c r="I119" s="104"/>
      <c r="J119" s="104"/>
      <c r="K119" s="104"/>
      <c r="L119" s="104"/>
      <c r="M119" s="104"/>
      <c r="N119" s="41"/>
      <c r="O119" s="41"/>
      <c r="P119" s="670"/>
      <c r="Q119" s="670"/>
      <c r="R119" s="43"/>
    </row>
    <row r="120" spans="1:18" s="63" customFormat="1" ht="21" customHeight="1" x14ac:dyDescent="0.25">
      <c r="A120" s="66"/>
      <c r="B120" s="942" t="s">
        <v>517</v>
      </c>
      <c r="C120" s="943"/>
      <c r="D120" s="243"/>
      <c r="E120" s="104" t="s">
        <v>518</v>
      </c>
      <c r="F120" s="104"/>
      <c r="G120" s="786"/>
      <c r="H120" s="217"/>
      <c r="I120" s="41"/>
      <c r="J120" s="41"/>
      <c r="K120" s="41"/>
      <c r="L120" s="41"/>
      <c r="M120" s="41"/>
      <c r="N120" s="41"/>
      <c r="O120" s="41"/>
      <c r="P120" s="41"/>
      <c r="Q120" s="41"/>
      <c r="R120" s="43"/>
    </row>
    <row r="121" spans="1:18" s="63" customFormat="1" ht="21" customHeight="1" x14ac:dyDescent="0.25">
      <c r="A121" s="66"/>
      <c r="B121" s="944"/>
      <c r="C121" s="945"/>
      <c r="D121" s="243"/>
      <c r="E121" s="576"/>
      <c r="F121" s="41"/>
      <c r="G121" s="1105" t="s">
        <v>526</v>
      </c>
      <c r="H121" s="898" t="s">
        <v>528</v>
      </c>
      <c r="I121" s="898"/>
      <c r="J121" s="898"/>
      <c r="K121" s="898" t="s">
        <v>525</v>
      </c>
      <c r="L121" s="1098" t="s">
        <v>529</v>
      </c>
      <c r="M121" s="1099"/>
      <c r="N121" s="1098" t="s">
        <v>527</v>
      </c>
      <c r="O121" s="1099"/>
      <c r="P121" s="1098" t="s">
        <v>530</v>
      </c>
      <c r="Q121" s="1107"/>
      <c r="R121" s="43"/>
    </row>
    <row r="122" spans="1:18" s="63" customFormat="1" ht="21" customHeight="1" x14ac:dyDescent="0.25">
      <c r="A122" s="66"/>
      <c r="B122" s="944"/>
      <c r="C122" s="945"/>
      <c r="D122" s="243"/>
      <c r="E122" s="576"/>
      <c r="F122" s="41"/>
      <c r="G122" s="1106"/>
      <c r="H122" s="898"/>
      <c r="I122" s="898"/>
      <c r="J122" s="898"/>
      <c r="K122" s="898"/>
      <c r="L122" s="1100"/>
      <c r="M122" s="1101"/>
      <c r="N122" s="1100"/>
      <c r="O122" s="1101"/>
      <c r="P122" s="1108"/>
      <c r="Q122" s="1109"/>
      <c r="R122" s="43"/>
    </row>
    <row r="123" spans="1:18" s="63" customFormat="1" ht="21" customHeight="1" x14ac:dyDescent="0.25">
      <c r="A123" s="66"/>
      <c r="B123" s="944"/>
      <c r="C123" s="945"/>
      <c r="D123" s="243"/>
      <c r="E123" s="1058" t="s">
        <v>519</v>
      </c>
      <c r="F123" s="1058"/>
      <c r="G123" s="229"/>
      <c r="H123" s="1021"/>
      <c r="I123" s="1031"/>
      <c r="J123" s="1022"/>
      <c r="K123" s="737"/>
      <c r="L123" s="1093"/>
      <c r="M123" s="1094"/>
      <c r="N123" s="1021"/>
      <c r="O123" s="1022"/>
      <c r="P123" s="1103"/>
      <c r="Q123" s="1104"/>
      <c r="R123" s="43"/>
    </row>
    <row r="124" spans="1:18" s="63" customFormat="1" ht="21" customHeight="1" x14ac:dyDescent="0.25">
      <c r="A124" s="66"/>
      <c r="B124" s="944"/>
      <c r="C124" s="945"/>
      <c r="D124" s="243"/>
      <c r="E124" s="1058" t="s">
        <v>520</v>
      </c>
      <c r="F124" s="1058"/>
      <c r="G124" s="229"/>
      <c r="H124" s="1021"/>
      <c r="I124" s="1031"/>
      <c r="J124" s="1022"/>
      <c r="K124" s="737"/>
      <c r="L124" s="1093"/>
      <c r="M124" s="1094"/>
      <c r="N124" s="1021"/>
      <c r="O124" s="1022"/>
      <c r="P124" s="1103"/>
      <c r="Q124" s="1104"/>
      <c r="R124" s="43"/>
    </row>
    <row r="125" spans="1:18" s="63" customFormat="1" ht="21" customHeight="1" x14ac:dyDescent="0.25">
      <c r="A125" s="66"/>
      <c r="B125" s="944"/>
      <c r="C125" s="945"/>
      <c r="D125" s="243"/>
      <c r="E125" s="1058" t="s">
        <v>521</v>
      </c>
      <c r="F125" s="1058"/>
      <c r="G125" s="229"/>
      <c r="H125" s="1021"/>
      <c r="I125" s="1031"/>
      <c r="J125" s="1022"/>
      <c r="K125" s="737"/>
      <c r="L125" s="1093"/>
      <c r="M125" s="1094"/>
      <c r="N125" s="1021"/>
      <c r="O125" s="1022"/>
      <c r="P125" s="1103"/>
      <c r="Q125" s="1104"/>
      <c r="R125" s="43"/>
    </row>
    <row r="126" spans="1:18" s="63" customFormat="1" ht="21" customHeight="1" x14ac:dyDescent="0.25">
      <c r="A126" s="66"/>
      <c r="B126" s="944"/>
      <c r="C126" s="945"/>
      <c r="D126" s="243"/>
      <c r="E126" s="1058" t="s">
        <v>522</v>
      </c>
      <c r="F126" s="1058"/>
      <c r="G126" s="763"/>
      <c r="H126" s="1021"/>
      <c r="I126" s="1031"/>
      <c r="J126" s="1022"/>
      <c r="K126" s="737"/>
      <c r="L126" s="1093"/>
      <c r="M126" s="1094"/>
      <c r="N126" s="1021"/>
      <c r="O126" s="1022"/>
      <c r="P126" s="1103"/>
      <c r="Q126" s="1104"/>
      <c r="R126" s="43"/>
    </row>
    <row r="127" spans="1:18" s="63" customFormat="1" ht="21" customHeight="1" x14ac:dyDescent="0.25">
      <c r="A127" s="66"/>
      <c r="B127" s="944"/>
      <c r="C127" s="945"/>
      <c r="D127" s="243"/>
      <c r="E127" s="1058" t="s">
        <v>523</v>
      </c>
      <c r="F127" s="1058"/>
      <c r="G127" s="763"/>
      <c r="H127" s="1021"/>
      <c r="I127" s="1031"/>
      <c r="J127" s="1022"/>
      <c r="K127" s="737"/>
      <c r="L127" s="1093"/>
      <c r="M127" s="1094"/>
      <c r="N127" s="1021"/>
      <c r="O127" s="1022"/>
      <c r="P127" s="1103"/>
      <c r="Q127" s="1104"/>
      <c r="R127" s="43"/>
    </row>
    <row r="128" spans="1:18" s="63" customFormat="1" ht="21" customHeight="1" x14ac:dyDescent="0.25">
      <c r="A128" s="66"/>
      <c r="B128" s="944"/>
      <c r="C128" s="945"/>
      <c r="D128" s="243"/>
      <c r="E128" s="576"/>
      <c r="F128" s="243"/>
      <c r="G128" s="243"/>
      <c r="H128" s="243"/>
      <c r="I128" s="243"/>
      <c r="J128" s="243"/>
      <c r="K128" s="243"/>
      <c r="L128" s="243"/>
      <c r="M128" s="243"/>
      <c r="N128" s="243"/>
      <c r="O128" s="243"/>
      <c r="P128" s="243"/>
      <c r="Q128" s="243"/>
      <c r="R128" s="43"/>
    </row>
    <row r="129" spans="1:18" s="63" customFormat="1" ht="21" customHeight="1" thickBot="1" x14ac:dyDescent="0.3">
      <c r="A129" s="66"/>
      <c r="B129" s="946"/>
      <c r="C129" s="947"/>
      <c r="D129" s="243"/>
      <c r="E129" s="1059" t="s">
        <v>553</v>
      </c>
      <c r="F129" s="1059"/>
      <c r="G129" s="1060"/>
      <c r="H129" s="950"/>
      <c r="I129" s="951"/>
      <c r="J129" s="951"/>
      <c r="K129" s="951"/>
      <c r="L129" s="951"/>
      <c r="M129" s="951"/>
      <c r="N129" s="951"/>
      <c r="O129" s="951"/>
      <c r="P129" s="951"/>
      <c r="Q129" s="952"/>
      <c r="R129" s="43"/>
    </row>
    <row r="130" spans="1:18" s="63" customFormat="1" ht="15" customHeight="1" thickBot="1" x14ac:dyDescent="0.3">
      <c r="A130" s="66"/>
      <c r="B130" s="825"/>
      <c r="C130" s="41"/>
      <c r="D130" s="218"/>
      <c r="E130" s="218"/>
      <c r="F130" s="41"/>
      <c r="G130" s="41"/>
      <c r="H130" s="41"/>
      <c r="I130" s="41"/>
      <c r="J130" s="41"/>
      <c r="K130" s="41"/>
      <c r="L130" s="41"/>
      <c r="M130" s="41"/>
      <c r="N130" s="41"/>
      <c r="O130" s="41"/>
      <c r="P130" s="670"/>
      <c r="Q130" s="670"/>
      <c r="R130" s="43"/>
    </row>
    <row r="131" spans="1:18" s="63" customFormat="1" ht="15" customHeight="1" x14ac:dyDescent="0.25">
      <c r="A131" s="66"/>
      <c r="B131" s="942" t="s">
        <v>536</v>
      </c>
      <c r="C131" s="943"/>
      <c r="D131" s="572"/>
      <c r="E131" s="95"/>
      <c r="F131" s="41"/>
      <c r="G131" s="41"/>
      <c r="H131" s="41"/>
      <c r="I131" s="572"/>
      <c r="J131" s="41"/>
      <c r="K131" s="626"/>
      <c r="L131" s="41"/>
      <c r="M131" s="41"/>
      <c r="N131" s="41"/>
      <c r="O131" s="41"/>
      <c r="P131" s="670"/>
      <c r="Q131" s="670"/>
      <c r="R131" s="43"/>
    </row>
    <row r="132" spans="1:18" s="63" customFormat="1" ht="15" customHeight="1" x14ac:dyDescent="0.25">
      <c r="A132" s="66"/>
      <c r="B132" s="944"/>
      <c r="C132" s="945"/>
      <c r="D132" s="572"/>
      <c r="E132" s="572" t="s">
        <v>508</v>
      </c>
      <c r="F132" s="41"/>
      <c r="G132" s="41"/>
      <c r="H132" s="788"/>
      <c r="I132" s="572" t="s">
        <v>568</v>
      </c>
      <c r="J132" s="788"/>
      <c r="K132" s="626" t="s">
        <v>569</v>
      </c>
      <c r="L132" s="788"/>
      <c r="M132" s="41" t="s">
        <v>570</v>
      </c>
      <c r="N132" s="41"/>
      <c r="O132" s="41"/>
      <c r="P132" s="670"/>
      <c r="Q132" s="670"/>
      <c r="R132" s="43"/>
    </row>
    <row r="133" spans="1:18" s="63" customFormat="1" ht="15" customHeight="1" x14ac:dyDescent="0.25">
      <c r="A133" s="66"/>
      <c r="B133" s="944"/>
      <c r="C133" s="945"/>
      <c r="D133" s="572"/>
      <c r="E133" s="572" t="s">
        <v>515</v>
      </c>
      <c r="F133" s="41"/>
      <c r="G133" s="41"/>
      <c r="H133" s="41"/>
      <c r="I133" s="572"/>
      <c r="J133" s="41"/>
      <c r="K133" s="626"/>
      <c r="L133" s="41"/>
      <c r="M133" s="41"/>
      <c r="N133" s="41"/>
      <c r="O133" s="41"/>
      <c r="P133" s="670"/>
      <c r="Q133" s="670"/>
      <c r="R133" s="43"/>
    </row>
    <row r="134" spans="1:18" s="63" customFormat="1" ht="15" customHeight="1" x14ac:dyDescent="0.25">
      <c r="A134" s="66"/>
      <c r="B134" s="944"/>
      <c r="C134" s="945"/>
      <c r="D134" s="572"/>
      <c r="E134" s="572"/>
      <c r="F134" s="41"/>
      <c r="G134" s="41" t="s">
        <v>571</v>
      </c>
      <c r="H134" s="41"/>
      <c r="I134" s="847"/>
      <c r="J134" s="41"/>
      <c r="K134" s="847"/>
      <c r="L134" s="670"/>
      <c r="M134" s="624" t="s">
        <v>506</v>
      </c>
      <c r="N134" s="1021"/>
      <c r="O134" s="1022"/>
      <c r="P134" s="670"/>
      <c r="Q134" s="670"/>
      <c r="R134" s="43"/>
    </row>
    <row r="135" spans="1:18" s="63" customFormat="1" ht="15" customHeight="1" x14ac:dyDescent="0.25">
      <c r="A135" s="66"/>
      <c r="B135" s="944"/>
      <c r="C135" s="945"/>
      <c r="D135" s="572"/>
      <c r="E135" s="572"/>
      <c r="F135" s="41"/>
      <c r="G135" s="41" t="s">
        <v>572</v>
      </c>
      <c r="H135" s="41"/>
      <c r="I135" s="848"/>
      <c r="J135" s="41"/>
      <c r="K135" s="848"/>
      <c r="L135" s="670"/>
      <c r="M135" s="624" t="s">
        <v>548</v>
      </c>
      <c r="N135" s="1096"/>
      <c r="O135" s="1097"/>
      <c r="P135" s="670"/>
      <c r="Q135" s="670"/>
      <c r="R135" s="43"/>
    </row>
    <row r="136" spans="1:18" s="63" customFormat="1" ht="15" customHeight="1" x14ac:dyDescent="0.25">
      <c r="A136" s="66"/>
      <c r="B136" s="944"/>
      <c r="C136" s="945"/>
      <c r="D136" s="572"/>
      <c r="E136" s="572"/>
      <c r="F136" s="41"/>
      <c r="G136" s="41" t="s">
        <v>573</v>
      </c>
      <c r="H136" s="41"/>
      <c r="I136" s="847"/>
      <c r="J136" s="41"/>
      <c r="K136" s="847"/>
      <c r="L136" s="670"/>
      <c r="M136" s="1118" t="s">
        <v>547</v>
      </c>
      <c r="N136" s="1120"/>
      <c r="O136" s="1121"/>
      <c r="P136" s="670"/>
      <c r="Q136" s="670"/>
      <c r="R136" s="43"/>
    </row>
    <row r="137" spans="1:18" s="63" customFormat="1" ht="15" customHeight="1" x14ac:dyDescent="0.25">
      <c r="A137" s="66"/>
      <c r="B137" s="944"/>
      <c r="C137" s="945"/>
      <c r="D137" s="572"/>
      <c r="E137" s="572"/>
      <c r="F137" s="41"/>
      <c r="G137" s="41" t="s">
        <v>574</v>
      </c>
      <c r="H137" s="41"/>
      <c r="I137" s="572"/>
      <c r="J137" s="41"/>
      <c r="K137" s="849"/>
      <c r="L137" s="41"/>
      <c r="M137" s="1119"/>
      <c r="N137" s="1122"/>
      <c r="O137" s="1123"/>
      <c r="P137" s="670"/>
      <c r="Q137" s="670"/>
      <c r="R137" s="43"/>
    </row>
    <row r="138" spans="1:18" s="63" customFormat="1" ht="15" customHeight="1" x14ac:dyDescent="0.25">
      <c r="A138" s="66"/>
      <c r="B138" s="944"/>
      <c r="C138" s="945"/>
      <c r="D138" s="572"/>
      <c r="E138" s="572"/>
      <c r="F138" s="41"/>
      <c r="G138" s="41"/>
      <c r="H138" s="41"/>
      <c r="I138" s="572"/>
      <c r="J138" s="41"/>
      <c r="K138" s="627"/>
      <c r="L138" s="41"/>
      <c r="M138" s="41"/>
      <c r="N138" s="41"/>
      <c r="O138" s="41"/>
      <c r="P138" s="670"/>
      <c r="Q138" s="670"/>
      <c r="R138" s="43"/>
    </row>
    <row r="139" spans="1:18" s="63" customFormat="1" ht="15" customHeight="1" x14ac:dyDescent="0.25">
      <c r="A139" s="66"/>
      <c r="B139" s="944"/>
      <c r="C139" s="945"/>
      <c r="D139" s="572"/>
      <c r="E139" s="1017" t="s">
        <v>537</v>
      </c>
      <c r="F139" s="1017"/>
      <c r="G139" s="1065"/>
      <c r="H139" s="1066"/>
      <c r="I139" s="1066"/>
      <c r="J139" s="1066"/>
      <c r="K139" s="1066"/>
      <c r="L139" s="1066"/>
      <c r="M139" s="1066"/>
      <c r="N139" s="1066"/>
      <c r="O139" s="1066"/>
      <c r="P139" s="1066"/>
      <c r="Q139" s="1067"/>
      <c r="R139" s="43"/>
    </row>
    <row r="140" spans="1:18" s="63" customFormat="1" ht="15" customHeight="1" x14ac:dyDescent="0.25">
      <c r="A140" s="66"/>
      <c r="B140" s="944"/>
      <c r="C140" s="945"/>
      <c r="D140" s="572"/>
      <c r="E140" s="1017"/>
      <c r="F140" s="1017"/>
      <c r="G140" s="1068"/>
      <c r="H140" s="1069"/>
      <c r="I140" s="1069"/>
      <c r="J140" s="1069"/>
      <c r="K140" s="1069"/>
      <c r="L140" s="1069"/>
      <c r="M140" s="1069"/>
      <c r="N140" s="1069"/>
      <c r="O140" s="1069"/>
      <c r="P140" s="1069"/>
      <c r="Q140" s="1070"/>
      <c r="R140" s="43"/>
    </row>
    <row r="141" spans="1:18" s="63" customFormat="1" ht="15" customHeight="1" x14ac:dyDescent="0.25">
      <c r="A141" s="66"/>
      <c r="B141" s="944"/>
      <c r="C141" s="945"/>
      <c r="D141" s="572"/>
      <c r="E141" s="1017"/>
      <c r="F141" s="1017"/>
      <c r="G141" s="1068"/>
      <c r="H141" s="1069"/>
      <c r="I141" s="1069"/>
      <c r="J141" s="1069"/>
      <c r="K141" s="1069"/>
      <c r="L141" s="1069"/>
      <c r="M141" s="1069"/>
      <c r="N141" s="1069"/>
      <c r="O141" s="1069"/>
      <c r="P141" s="1069"/>
      <c r="Q141" s="1070"/>
      <c r="R141" s="43"/>
    </row>
    <row r="142" spans="1:18" s="63" customFormat="1" ht="15" customHeight="1" thickBot="1" x14ac:dyDescent="0.3">
      <c r="A142" s="66"/>
      <c r="B142" s="946"/>
      <c r="C142" s="947"/>
      <c r="D142" s="572"/>
      <c r="E142" s="1017"/>
      <c r="F142" s="1017"/>
      <c r="G142" s="1071"/>
      <c r="H142" s="1072"/>
      <c r="I142" s="1072"/>
      <c r="J142" s="1072"/>
      <c r="K142" s="1072"/>
      <c r="L142" s="1072"/>
      <c r="M142" s="1072"/>
      <c r="N142" s="1072"/>
      <c r="O142" s="1072"/>
      <c r="P142" s="1072"/>
      <c r="Q142" s="1073"/>
      <c r="R142" s="43"/>
    </row>
    <row r="143" spans="1:18" s="63" customFormat="1" ht="15" customHeight="1" thickBot="1" x14ac:dyDescent="0.3">
      <c r="A143" s="66"/>
      <c r="B143" s="825"/>
      <c r="C143" s="41"/>
      <c r="D143" s="572"/>
      <c r="E143" s="572"/>
      <c r="F143" s="41"/>
      <c r="G143" s="41"/>
      <c r="H143" s="41"/>
      <c r="I143" s="572"/>
      <c r="J143" s="41"/>
      <c r="K143" s="628"/>
      <c r="L143" s="41"/>
      <c r="M143" s="41"/>
      <c r="N143" s="41"/>
      <c r="O143" s="41"/>
      <c r="P143" s="670"/>
      <c r="Q143" s="670"/>
      <c r="R143" s="43"/>
    </row>
    <row r="144" spans="1:18" s="63" customFormat="1" ht="24" customHeight="1" x14ac:dyDescent="0.25">
      <c r="A144" s="66"/>
      <c r="B144" s="1087" t="s">
        <v>672</v>
      </c>
      <c r="C144" s="1088"/>
      <c r="D144" s="572"/>
      <c r="E144" s="500" t="s">
        <v>272</v>
      </c>
      <c r="F144" s="425"/>
      <c r="G144" s="425"/>
      <c r="H144" s="425"/>
      <c r="I144" s="522"/>
      <c r="J144" s="425"/>
      <c r="K144" s="672"/>
      <c r="L144" s="425"/>
      <c r="M144" s="425"/>
      <c r="N144" s="425"/>
      <c r="O144" s="425"/>
      <c r="P144" s="514"/>
      <c r="Q144" s="514"/>
      <c r="R144" s="43"/>
    </row>
    <row r="145" spans="1:18" s="63" customFormat="1" ht="15" customHeight="1" x14ac:dyDescent="0.25">
      <c r="A145" s="66"/>
      <c r="B145" s="1089"/>
      <c r="C145" s="1090"/>
      <c r="D145" s="572"/>
      <c r="E145" s="572"/>
      <c r="F145" s="41"/>
      <c r="G145" s="41"/>
      <c r="H145" s="41"/>
      <c r="I145" s="572"/>
      <c r="J145" s="41"/>
      <c r="K145" s="628"/>
      <c r="L145" s="41"/>
      <c r="M145" s="41"/>
      <c r="N145" s="41"/>
      <c r="O145" s="41"/>
      <c r="P145" s="670"/>
      <c r="Q145" s="670"/>
      <c r="R145" s="43"/>
    </row>
    <row r="146" spans="1:18" s="63" customFormat="1" ht="15" customHeight="1" x14ac:dyDescent="0.25">
      <c r="A146" s="66"/>
      <c r="B146" s="1089"/>
      <c r="C146" s="1090"/>
      <c r="D146" s="572"/>
      <c r="E146" s="95" t="s">
        <v>621</v>
      </c>
      <c r="F146" s="41"/>
      <c r="G146" s="41"/>
      <c r="H146" s="41"/>
      <c r="I146" s="572"/>
      <c r="J146" s="41"/>
      <c r="K146" s="628"/>
      <c r="L146" s="41"/>
      <c r="M146" s="41"/>
      <c r="N146" s="41"/>
      <c r="O146" s="41"/>
      <c r="P146" s="670"/>
      <c r="Q146" s="670"/>
      <c r="R146" s="43"/>
    </row>
    <row r="147" spans="1:18" s="63" customFormat="1" ht="15" customHeight="1" x14ac:dyDescent="0.25">
      <c r="A147" s="66"/>
      <c r="B147" s="1089"/>
      <c r="C147" s="1090"/>
      <c r="D147" s="572"/>
      <c r="E147" s="95"/>
      <c r="F147" s="41"/>
      <c r="G147" s="41"/>
      <c r="H147" s="41"/>
      <c r="I147" s="572"/>
      <c r="J147" s="41"/>
      <c r="K147" s="628"/>
      <c r="L147" s="41"/>
      <c r="M147" s="41"/>
      <c r="N147" s="41"/>
      <c r="O147" s="41"/>
      <c r="P147" s="670"/>
      <c r="Q147" s="670"/>
      <c r="R147" s="43"/>
    </row>
    <row r="148" spans="1:18" s="63" customFormat="1" ht="15" customHeight="1" x14ac:dyDescent="0.25">
      <c r="A148" s="66"/>
      <c r="B148" s="1089"/>
      <c r="C148" s="1090"/>
      <c r="D148" s="572"/>
      <c r="E148" s="572"/>
      <c r="F148" s="41"/>
      <c r="G148" s="572" t="s">
        <v>514</v>
      </c>
      <c r="H148" s="572"/>
      <c r="I148" s="572"/>
      <c r="J148" s="788"/>
      <c r="K148" s="626" t="s">
        <v>157</v>
      </c>
      <c r="L148" s="788"/>
      <c r="M148" s="41" t="s">
        <v>144</v>
      </c>
      <c r="N148" s="41" t="s">
        <v>545</v>
      </c>
      <c r="O148" s="41"/>
      <c r="P148" s="670"/>
      <c r="Q148" s="670"/>
      <c r="R148" s="43"/>
    </row>
    <row r="149" spans="1:18" s="63" customFormat="1" ht="15" customHeight="1" x14ac:dyDescent="0.25">
      <c r="A149" s="66"/>
      <c r="B149" s="1089"/>
      <c r="C149" s="1090"/>
      <c r="D149" s="572"/>
      <c r="E149" s="572"/>
      <c r="F149" s="41"/>
      <c r="G149" s="41" t="s">
        <v>512</v>
      </c>
      <c r="H149" s="572"/>
      <c r="I149" s="572"/>
      <c r="J149" s="41"/>
      <c r="K149" s="628"/>
      <c r="L149" s="41"/>
      <c r="M149" s="41"/>
      <c r="N149" s="1065"/>
      <c r="O149" s="1066"/>
      <c r="P149" s="1066"/>
      <c r="Q149" s="1067"/>
      <c r="R149" s="43"/>
    </row>
    <row r="150" spans="1:18" s="63" customFormat="1" ht="15" customHeight="1" x14ac:dyDescent="0.25">
      <c r="A150" s="66"/>
      <c r="B150" s="1089"/>
      <c r="C150" s="1090"/>
      <c r="D150" s="572"/>
      <c r="E150" s="572"/>
      <c r="F150" s="41"/>
      <c r="G150" s="41"/>
      <c r="H150" s="572"/>
      <c r="I150" s="572"/>
      <c r="J150" s="41"/>
      <c r="K150" s="628"/>
      <c r="L150" s="41"/>
      <c r="M150" s="41"/>
      <c r="N150" s="1068"/>
      <c r="O150" s="1069"/>
      <c r="P150" s="1069"/>
      <c r="Q150" s="1070"/>
      <c r="R150" s="43"/>
    </row>
    <row r="151" spans="1:18" s="63" customFormat="1" ht="15" customHeight="1" x14ac:dyDescent="0.25">
      <c r="A151" s="66"/>
      <c r="B151" s="1089"/>
      <c r="C151" s="1090"/>
      <c r="D151" s="572"/>
      <c r="E151" s="572"/>
      <c r="F151" s="41"/>
      <c r="G151" s="572" t="s">
        <v>590</v>
      </c>
      <c r="H151" s="572"/>
      <c r="I151" s="572"/>
      <c r="J151" s="788"/>
      <c r="K151" s="626" t="s">
        <v>157</v>
      </c>
      <c r="L151" s="788"/>
      <c r="M151" s="41" t="s">
        <v>144</v>
      </c>
      <c r="N151" s="1068"/>
      <c r="O151" s="1069"/>
      <c r="P151" s="1069"/>
      <c r="Q151" s="1070"/>
      <c r="R151" s="43"/>
    </row>
    <row r="152" spans="1:18" s="63" customFormat="1" ht="15" customHeight="1" x14ac:dyDescent="0.25">
      <c r="A152" s="66"/>
      <c r="B152" s="1089"/>
      <c r="C152" s="1090"/>
      <c r="D152" s="572"/>
      <c r="E152" s="572"/>
      <c r="F152" s="41"/>
      <c r="G152" s="41" t="s">
        <v>513</v>
      </c>
      <c r="H152" s="572"/>
      <c r="I152" s="572"/>
      <c r="J152" s="41"/>
      <c r="K152" s="628"/>
      <c r="L152" s="41"/>
      <c r="M152" s="41"/>
      <c r="N152" s="1071"/>
      <c r="O152" s="1072"/>
      <c r="P152" s="1072"/>
      <c r="Q152" s="1073"/>
      <c r="R152" s="43"/>
    </row>
    <row r="153" spans="1:18" s="63" customFormat="1" ht="15" customHeight="1" x14ac:dyDescent="0.25">
      <c r="A153" s="66"/>
      <c r="B153" s="1089"/>
      <c r="C153" s="1090"/>
      <c r="D153" s="572"/>
      <c r="E153" s="572"/>
      <c r="F153" s="41"/>
      <c r="G153" s="41"/>
      <c r="H153" s="41"/>
      <c r="I153" s="572"/>
      <c r="J153" s="41"/>
      <c r="K153" s="628"/>
      <c r="L153" s="41"/>
      <c r="M153" s="41"/>
      <c r="N153" s="41"/>
      <c r="O153" s="41"/>
      <c r="P153" s="670"/>
      <c r="Q153" s="670"/>
      <c r="R153" s="43"/>
    </row>
    <row r="154" spans="1:18" s="63" customFormat="1" ht="15" customHeight="1" x14ac:dyDescent="0.25">
      <c r="A154" s="66"/>
      <c r="B154" s="1089"/>
      <c r="C154" s="1090"/>
      <c r="D154" s="572"/>
      <c r="E154" s="1083" t="s">
        <v>538</v>
      </c>
      <c r="F154" s="1083"/>
      <c r="G154" s="1083"/>
      <c r="H154" s="1084"/>
      <c r="I154" s="1074"/>
      <c r="J154" s="1075"/>
      <c r="K154" s="1075"/>
      <c r="L154" s="1075"/>
      <c r="M154" s="1075"/>
      <c r="N154" s="1075"/>
      <c r="O154" s="1075"/>
      <c r="P154" s="1075"/>
      <c r="Q154" s="1076"/>
      <c r="R154" s="43"/>
    </row>
    <row r="155" spans="1:18" s="63" customFormat="1" ht="15" customHeight="1" x14ac:dyDescent="0.25">
      <c r="A155" s="66"/>
      <c r="B155" s="1089"/>
      <c r="C155" s="1090"/>
      <c r="D155" s="572"/>
      <c r="E155" s="1083"/>
      <c r="F155" s="1083"/>
      <c r="G155" s="1083"/>
      <c r="H155" s="1084"/>
      <c r="I155" s="1077"/>
      <c r="J155" s="1078"/>
      <c r="K155" s="1078"/>
      <c r="L155" s="1078"/>
      <c r="M155" s="1078"/>
      <c r="N155" s="1078"/>
      <c r="O155" s="1078"/>
      <c r="P155" s="1078"/>
      <c r="Q155" s="1079"/>
      <c r="R155" s="43"/>
    </row>
    <row r="156" spans="1:18" s="63" customFormat="1" ht="15" customHeight="1" x14ac:dyDescent="0.25">
      <c r="A156" s="66"/>
      <c r="B156" s="1089"/>
      <c r="C156" s="1090"/>
      <c r="D156" s="572"/>
      <c r="E156" s="1083"/>
      <c r="F156" s="1083"/>
      <c r="G156" s="1083"/>
      <c r="H156" s="1084"/>
      <c r="I156" s="1077"/>
      <c r="J156" s="1078"/>
      <c r="K156" s="1078"/>
      <c r="L156" s="1078"/>
      <c r="M156" s="1078"/>
      <c r="N156" s="1078"/>
      <c r="O156" s="1078"/>
      <c r="P156" s="1078"/>
      <c r="Q156" s="1079"/>
      <c r="R156" s="43"/>
    </row>
    <row r="157" spans="1:18" s="63" customFormat="1" ht="15" customHeight="1" x14ac:dyDescent="0.25">
      <c r="A157" s="66"/>
      <c r="B157" s="1089"/>
      <c r="C157" s="1090"/>
      <c r="D157" s="572"/>
      <c r="E157" s="1083"/>
      <c r="F157" s="1083"/>
      <c r="G157" s="1083"/>
      <c r="H157" s="1084"/>
      <c r="I157" s="1077"/>
      <c r="J157" s="1078"/>
      <c r="K157" s="1078"/>
      <c r="L157" s="1078"/>
      <c r="M157" s="1078"/>
      <c r="N157" s="1078"/>
      <c r="O157" s="1078"/>
      <c r="P157" s="1078"/>
      <c r="Q157" s="1079"/>
      <c r="R157" s="43"/>
    </row>
    <row r="158" spans="1:18" s="63" customFormat="1" ht="15" customHeight="1" x14ac:dyDescent="0.25">
      <c r="A158" s="66"/>
      <c r="B158" s="1089"/>
      <c r="C158" s="1090"/>
      <c r="D158" s="572"/>
      <c r="E158" s="1083"/>
      <c r="F158" s="1083"/>
      <c r="G158" s="1083"/>
      <c r="H158" s="1084"/>
      <c r="I158" s="1080"/>
      <c r="J158" s="1081"/>
      <c r="K158" s="1081"/>
      <c r="L158" s="1081"/>
      <c r="M158" s="1081"/>
      <c r="N158" s="1081"/>
      <c r="O158" s="1081"/>
      <c r="P158" s="1081"/>
      <c r="Q158" s="1082"/>
      <c r="R158" s="43"/>
    </row>
    <row r="159" spans="1:18" s="63" customFormat="1" ht="15" customHeight="1" x14ac:dyDescent="0.25">
      <c r="A159" s="66"/>
      <c r="B159" s="1089"/>
      <c r="C159" s="1090"/>
      <c r="D159" s="572"/>
      <c r="E159" s="572"/>
      <c r="F159" s="41"/>
      <c r="G159" s="41"/>
      <c r="H159" s="41"/>
      <c r="I159" s="572"/>
      <c r="J159" s="41"/>
      <c r="K159" s="628"/>
      <c r="L159" s="41"/>
      <c r="M159" s="41"/>
      <c r="N159" s="41"/>
      <c r="O159" s="41"/>
      <c r="P159" s="670"/>
      <c r="Q159" s="670"/>
      <c r="R159" s="43"/>
    </row>
    <row r="160" spans="1:18" s="63" customFormat="1" ht="15" customHeight="1" x14ac:dyDescent="0.25">
      <c r="A160" s="66"/>
      <c r="B160" s="1089"/>
      <c r="C160" s="1090"/>
      <c r="D160" s="572"/>
      <c r="E160" s="572"/>
      <c r="F160" s="41"/>
      <c r="G160" s="41"/>
      <c r="H160" s="41"/>
      <c r="I160" s="572"/>
      <c r="J160" s="41"/>
      <c r="K160" s="626"/>
      <c r="L160" s="41"/>
      <c r="M160" s="41"/>
      <c r="N160" s="41"/>
      <c r="O160" s="41"/>
      <c r="P160" s="670"/>
      <c r="Q160" s="670"/>
      <c r="R160" s="43"/>
    </row>
    <row r="161" spans="1:18" s="63" customFormat="1" ht="15" customHeight="1" x14ac:dyDescent="0.25">
      <c r="A161" s="66"/>
      <c r="B161" s="1089"/>
      <c r="C161" s="1090"/>
      <c r="D161" s="572"/>
      <c r="E161" s="95" t="s">
        <v>765</v>
      </c>
      <c r="F161" s="41"/>
      <c r="G161" s="41"/>
      <c r="H161" s="41"/>
      <c r="I161" s="572"/>
      <c r="J161" s="41"/>
      <c r="K161" s="626"/>
      <c r="L161" s="41"/>
      <c r="M161" s="41"/>
      <c r="N161" s="41"/>
      <c r="O161" s="41"/>
      <c r="P161" s="670"/>
      <c r="Q161" s="670"/>
      <c r="R161" s="43"/>
    </row>
    <row r="162" spans="1:18" s="63" customFormat="1" ht="15" customHeight="1" x14ac:dyDescent="0.25">
      <c r="A162" s="66"/>
      <c r="B162" s="1089"/>
      <c r="C162" s="1090"/>
      <c r="D162" s="572"/>
      <c r="E162" s="572"/>
      <c r="F162" s="41"/>
      <c r="G162" s="41"/>
      <c r="H162" s="41"/>
      <c r="I162" s="572"/>
      <c r="J162" s="41"/>
      <c r="K162" s="626"/>
      <c r="L162" s="41"/>
      <c r="M162" s="41"/>
      <c r="N162" s="41"/>
      <c r="O162" s="41"/>
      <c r="P162" s="670"/>
      <c r="Q162" s="670"/>
      <c r="R162" s="43"/>
    </row>
    <row r="163" spans="1:18" s="63" customFormat="1" ht="15" customHeight="1" x14ac:dyDescent="0.25">
      <c r="A163" s="66"/>
      <c r="B163" s="1089"/>
      <c r="C163" s="1090"/>
      <c r="D163" s="572"/>
      <c r="E163" s="629" t="s">
        <v>540</v>
      </c>
      <c r="F163" s="174"/>
      <c r="G163" s="41"/>
      <c r="H163" s="41"/>
      <c r="I163" s="572"/>
      <c r="J163" s="788"/>
      <c r="K163" s="626" t="s">
        <v>157</v>
      </c>
      <c r="L163" s="788"/>
      <c r="M163" s="41" t="s">
        <v>144</v>
      </c>
      <c r="N163" s="41"/>
      <c r="O163" s="41"/>
      <c r="P163" s="670"/>
      <c r="Q163" s="670"/>
      <c r="R163" s="43"/>
    </row>
    <row r="164" spans="1:18" s="63" customFormat="1" ht="15" customHeight="1" x14ac:dyDescent="0.25">
      <c r="A164" s="66"/>
      <c r="B164" s="1089"/>
      <c r="C164" s="1090"/>
      <c r="D164" s="572"/>
      <c r="E164" s="572"/>
      <c r="F164" s="629"/>
      <c r="G164" s="41"/>
      <c r="H164" s="41"/>
      <c r="I164" s="572"/>
      <c r="J164" s="41"/>
      <c r="K164" s="626"/>
      <c r="L164" s="41"/>
      <c r="M164" s="41"/>
      <c r="N164" s="41"/>
      <c r="O164" s="41"/>
      <c r="P164" s="670"/>
      <c r="Q164" s="670"/>
      <c r="R164" s="43"/>
    </row>
    <row r="165" spans="1:18" s="63" customFormat="1" ht="15" customHeight="1" x14ac:dyDescent="0.25">
      <c r="A165" s="66"/>
      <c r="B165" s="1089"/>
      <c r="C165" s="1090"/>
      <c r="D165" s="572"/>
      <c r="E165" s="1083" t="s">
        <v>516</v>
      </c>
      <c r="F165" s="1083"/>
      <c r="G165" s="1083"/>
      <c r="H165" s="1083"/>
      <c r="I165" s="1074"/>
      <c r="J165" s="1075"/>
      <c r="K165" s="1075"/>
      <c r="L165" s="1075"/>
      <c r="M165" s="1075"/>
      <c r="N165" s="1075"/>
      <c r="O165" s="1075"/>
      <c r="P165" s="1075"/>
      <c r="Q165" s="1076"/>
      <c r="R165" s="43"/>
    </row>
    <row r="166" spans="1:18" s="63" customFormat="1" ht="15" customHeight="1" x14ac:dyDescent="0.25">
      <c r="A166" s="66"/>
      <c r="B166" s="1089"/>
      <c r="C166" s="1090"/>
      <c r="D166" s="572"/>
      <c r="E166" s="1083"/>
      <c r="F166" s="1083"/>
      <c r="G166" s="1083"/>
      <c r="H166" s="1083"/>
      <c r="I166" s="1077"/>
      <c r="J166" s="1078"/>
      <c r="K166" s="1078"/>
      <c r="L166" s="1078"/>
      <c r="M166" s="1078"/>
      <c r="N166" s="1078"/>
      <c r="O166" s="1078"/>
      <c r="P166" s="1078"/>
      <c r="Q166" s="1079"/>
      <c r="R166" s="43"/>
    </row>
    <row r="167" spans="1:18" s="63" customFormat="1" ht="15" customHeight="1" x14ac:dyDescent="0.25">
      <c r="A167" s="66"/>
      <c r="B167" s="1089"/>
      <c r="C167" s="1090"/>
      <c r="D167" s="572"/>
      <c r="E167" s="1083"/>
      <c r="F167" s="1083"/>
      <c r="G167" s="1083"/>
      <c r="H167" s="1083"/>
      <c r="I167" s="1077"/>
      <c r="J167" s="1078"/>
      <c r="K167" s="1078"/>
      <c r="L167" s="1078"/>
      <c r="M167" s="1078"/>
      <c r="N167" s="1078"/>
      <c r="O167" s="1078"/>
      <c r="P167" s="1078"/>
      <c r="Q167" s="1079"/>
      <c r="R167" s="43"/>
    </row>
    <row r="168" spans="1:18" s="63" customFormat="1" ht="15" customHeight="1" x14ac:dyDescent="0.25">
      <c r="A168" s="66"/>
      <c r="B168" s="1089"/>
      <c r="C168" s="1090"/>
      <c r="D168" s="572"/>
      <c r="E168" s="1083"/>
      <c r="F168" s="1083"/>
      <c r="G168" s="1083"/>
      <c r="H168" s="1083"/>
      <c r="I168" s="1077"/>
      <c r="J168" s="1078"/>
      <c r="K168" s="1078"/>
      <c r="L168" s="1078"/>
      <c r="M168" s="1078"/>
      <c r="N168" s="1078"/>
      <c r="O168" s="1078"/>
      <c r="P168" s="1078"/>
      <c r="Q168" s="1079"/>
      <c r="R168" s="43"/>
    </row>
    <row r="169" spans="1:18" s="63" customFormat="1" ht="15" customHeight="1" x14ac:dyDescent="0.25">
      <c r="A169" s="66"/>
      <c r="B169" s="1089"/>
      <c r="C169" s="1090"/>
      <c r="D169" s="572"/>
      <c r="E169" s="1083"/>
      <c r="F169" s="1083"/>
      <c r="G169" s="1083"/>
      <c r="H169" s="1083"/>
      <c r="I169" s="1080"/>
      <c r="J169" s="1081"/>
      <c r="K169" s="1081"/>
      <c r="L169" s="1081"/>
      <c r="M169" s="1081"/>
      <c r="N169" s="1081"/>
      <c r="O169" s="1081"/>
      <c r="P169" s="1081"/>
      <c r="Q169" s="1082"/>
      <c r="R169" s="43"/>
    </row>
    <row r="170" spans="1:18" s="63" customFormat="1" ht="15" customHeight="1" x14ac:dyDescent="0.25">
      <c r="A170" s="66"/>
      <c r="B170" s="1089"/>
      <c r="C170" s="1090"/>
      <c r="D170" s="572"/>
      <c r="E170" s="572"/>
      <c r="F170" s="629"/>
      <c r="G170" s="41"/>
      <c r="H170" s="41"/>
      <c r="I170" s="572"/>
      <c r="J170" s="41"/>
      <c r="K170" s="630"/>
      <c r="L170" s="630"/>
      <c r="M170" s="630"/>
      <c r="N170" s="630"/>
      <c r="O170" s="630"/>
      <c r="P170" s="630"/>
      <c r="Q170" s="630"/>
      <c r="R170" s="43"/>
    </row>
    <row r="171" spans="1:18" s="63" customFormat="1" ht="15" customHeight="1" x14ac:dyDescent="0.25">
      <c r="A171" s="66"/>
      <c r="B171" s="1089"/>
      <c r="C171" s="1090"/>
      <c r="D171" s="572"/>
      <c r="E171" s="572"/>
      <c r="F171" s="629"/>
      <c r="G171" s="41"/>
      <c r="H171" s="41"/>
      <c r="I171" s="572"/>
      <c r="J171" s="41"/>
      <c r="K171" s="626"/>
      <c r="L171" s="41"/>
      <c r="M171" s="41"/>
      <c r="N171" s="41"/>
      <c r="O171" s="41"/>
      <c r="P171" s="670"/>
      <c r="Q171" s="670"/>
      <c r="R171" s="43"/>
    </row>
    <row r="172" spans="1:18" s="63" customFormat="1" ht="15" customHeight="1" x14ac:dyDescent="0.25">
      <c r="A172" s="66"/>
      <c r="B172" s="1089"/>
      <c r="C172" s="1090"/>
      <c r="D172" s="572"/>
      <c r="E172" s="629" t="s">
        <v>509</v>
      </c>
      <c r="F172" s="174"/>
      <c r="G172" s="41"/>
      <c r="H172" s="41"/>
      <c r="I172" s="572"/>
      <c r="J172" s="788"/>
      <c r="K172" s="626" t="s">
        <v>157</v>
      </c>
      <c r="L172" s="788"/>
      <c r="M172" s="41" t="s">
        <v>144</v>
      </c>
      <c r="N172" s="41"/>
      <c r="O172" s="41"/>
      <c r="P172" s="670"/>
      <c r="Q172" s="670"/>
      <c r="R172" s="43"/>
    </row>
    <row r="173" spans="1:18" s="63" customFormat="1" ht="15" customHeight="1" x14ac:dyDescent="0.25">
      <c r="A173" s="66"/>
      <c r="B173" s="1089"/>
      <c r="C173" s="1090"/>
      <c r="D173" s="572"/>
      <c r="E173" s="572"/>
      <c r="F173" s="629"/>
      <c r="G173" s="41"/>
      <c r="H173" s="41"/>
      <c r="I173" s="572"/>
      <c r="J173" s="41"/>
      <c r="K173" s="626"/>
      <c r="L173" s="41"/>
      <c r="M173" s="41"/>
      <c r="N173" s="41"/>
      <c r="O173" s="41"/>
      <c r="P173" s="670"/>
      <c r="Q173" s="670"/>
      <c r="R173" s="43"/>
    </row>
    <row r="174" spans="1:18" s="63" customFormat="1" ht="15" customHeight="1" x14ac:dyDescent="0.25">
      <c r="A174" s="66"/>
      <c r="B174" s="1089"/>
      <c r="C174" s="1090"/>
      <c r="D174" s="572"/>
      <c r="E174" s="1083" t="s">
        <v>588</v>
      </c>
      <c r="F174" s="1083"/>
      <c r="G174" s="1083"/>
      <c r="H174" s="1083"/>
      <c r="I174" s="1074"/>
      <c r="J174" s="1075"/>
      <c r="K174" s="1075"/>
      <c r="L174" s="1075"/>
      <c r="M174" s="1075"/>
      <c r="N174" s="1075"/>
      <c r="O174" s="1075"/>
      <c r="P174" s="1075"/>
      <c r="Q174" s="1076"/>
      <c r="R174" s="43"/>
    </row>
    <row r="175" spans="1:18" s="63" customFormat="1" ht="15" customHeight="1" x14ac:dyDescent="0.25">
      <c r="A175" s="66"/>
      <c r="B175" s="1089"/>
      <c r="C175" s="1090"/>
      <c r="D175" s="572"/>
      <c r="E175" s="1083"/>
      <c r="F175" s="1083"/>
      <c r="G175" s="1083"/>
      <c r="H175" s="1083"/>
      <c r="I175" s="1077"/>
      <c r="J175" s="1078"/>
      <c r="K175" s="1078"/>
      <c r="L175" s="1078"/>
      <c r="M175" s="1078"/>
      <c r="N175" s="1078"/>
      <c r="O175" s="1078"/>
      <c r="P175" s="1078"/>
      <c r="Q175" s="1079"/>
      <c r="R175" s="43"/>
    </row>
    <row r="176" spans="1:18" s="63" customFormat="1" ht="15" customHeight="1" x14ac:dyDescent="0.25">
      <c r="A176" s="66"/>
      <c r="B176" s="1089"/>
      <c r="C176" s="1090"/>
      <c r="D176" s="572"/>
      <c r="E176" s="1083"/>
      <c r="F176" s="1083"/>
      <c r="G176" s="1083"/>
      <c r="H176" s="1083"/>
      <c r="I176" s="1077"/>
      <c r="J176" s="1078"/>
      <c r="K176" s="1078"/>
      <c r="L176" s="1078"/>
      <c r="M176" s="1078"/>
      <c r="N176" s="1078"/>
      <c r="O176" s="1078"/>
      <c r="P176" s="1078"/>
      <c r="Q176" s="1079"/>
      <c r="R176" s="43"/>
    </row>
    <row r="177" spans="1:18" s="63" customFormat="1" ht="15" customHeight="1" x14ac:dyDescent="0.25">
      <c r="A177" s="66"/>
      <c r="B177" s="1089"/>
      <c r="C177" s="1090"/>
      <c r="D177" s="572"/>
      <c r="E177" s="1083"/>
      <c r="F177" s="1083"/>
      <c r="G177" s="1083"/>
      <c r="H177" s="1083"/>
      <c r="I177" s="1077"/>
      <c r="J177" s="1078"/>
      <c r="K177" s="1078"/>
      <c r="L177" s="1078"/>
      <c r="M177" s="1078"/>
      <c r="N177" s="1078"/>
      <c r="O177" s="1078"/>
      <c r="P177" s="1078"/>
      <c r="Q177" s="1079"/>
      <c r="R177" s="43"/>
    </row>
    <row r="178" spans="1:18" s="63" customFormat="1" ht="15" customHeight="1" x14ac:dyDescent="0.25">
      <c r="A178" s="66"/>
      <c r="B178" s="1089"/>
      <c r="C178" s="1090"/>
      <c r="D178" s="572"/>
      <c r="E178" s="1083"/>
      <c r="F178" s="1083"/>
      <c r="G178" s="1083"/>
      <c r="H178" s="1083"/>
      <c r="I178" s="1080"/>
      <c r="J178" s="1081"/>
      <c r="K178" s="1081"/>
      <c r="L178" s="1081"/>
      <c r="M178" s="1081"/>
      <c r="N178" s="1081"/>
      <c r="O178" s="1081"/>
      <c r="P178" s="1081"/>
      <c r="Q178" s="1082"/>
      <c r="R178" s="43"/>
    </row>
    <row r="179" spans="1:18" s="63" customFormat="1" ht="15" customHeight="1" x14ac:dyDescent="0.25">
      <c r="A179" s="66"/>
      <c r="B179" s="1089"/>
      <c r="C179" s="1090"/>
      <c r="D179" s="572"/>
      <c r="E179" s="572"/>
      <c r="F179" s="629"/>
      <c r="G179" s="41"/>
      <c r="H179" s="41"/>
      <c r="I179" s="572"/>
      <c r="J179" s="41"/>
      <c r="K179" s="630"/>
      <c r="L179" s="630"/>
      <c r="M179" s="630"/>
      <c r="N179" s="630"/>
      <c r="O179" s="630"/>
      <c r="P179" s="630"/>
      <c r="Q179" s="630"/>
      <c r="R179" s="43"/>
    </row>
    <row r="180" spans="1:18" s="63" customFormat="1" ht="15" customHeight="1" x14ac:dyDescent="0.25">
      <c r="A180" s="66"/>
      <c r="B180" s="1089"/>
      <c r="C180" s="1090"/>
      <c r="D180" s="572"/>
      <c r="E180" s="572"/>
      <c r="F180" s="629"/>
      <c r="G180" s="41"/>
      <c r="H180" s="41"/>
      <c r="I180" s="572"/>
      <c r="J180" s="41"/>
      <c r="K180" s="626"/>
      <c r="L180" s="41"/>
      <c r="M180" s="41"/>
      <c r="N180" s="41"/>
      <c r="O180" s="41"/>
      <c r="P180" s="670"/>
      <c r="Q180" s="670"/>
      <c r="R180" s="43"/>
    </row>
    <row r="181" spans="1:18" s="63" customFormat="1" ht="15" customHeight="1" x14ac:dyDescent="0.25">
      <c r="A181" s="66"/>
      <c r="B181" s="1089"/>
      <c r="C181" s="1090"/>
      <c r="D181" s="572"/>
      <c r="E181" s="629" t="s">
        <v>510</v>
      </c>
      <c r="F181" s="174"/>
      <c r="G181" s="41"/>
      <c r="H181" s="41"/>
      <c r="I181" s="572"/>
      <c r="J181" s="788"/>
      <c r="K181" s="626" t="s">
        <v>157</v>
      </c>
      <c r="L181" s="788"/>
      <c r="M181" s="41" t="s">
        <v>144</v>
      </c>
      <c r="N181" s="41"/>
      <c r="O181" s="41"/>
      <c r="P181" s="670"/>
      <c r="Q181" s="670"/>
      <c r="R181" s="43"/>
    </row>
    <row r="182" spans="1:18" s="63" customFormat="1" ht="15" customHeight="1" x14ac:dyDescent="0.25">
      <c r="A182" s="66"/>
      <c r="B182" s="1089"/>
      <c r="C182" s="1090"/>
      <c r="D182" s="572"/>
      <c r="E182" s="572"/>
      <c r="F182" s="629"/>
      <c r="G182" s="41"/>
      <c r="H182" s="41"/>
      <c r="I182" s="572"/>
      <c r="J182" s="41"/>
      <c r="K182" s="626"/>
      <c r="L182" s="41"/>
      <c r="M182" s="41"/>
      <c r="N182" s="41"/>
      <c r="O182" s="41"/>
      <c r="P182" s="670"/>
      <c r="Q182" s="670"/>
      <c r="R182" s="43"/>
    </row>
    <row r="183" spans="1:18" s="63" customFormat="1" ht="15" customHeight="1" x14ac:dyDescent="0.25">
      <c r="A183" s="66"/>
      <c r="B183" s="1089"/>
      <c r="C183" s="1090"/>
      <c r="D183" s="572"/>
      <c r="E183" s="1083" t="s">
        <v>589</v>
      </c>
      <c r="F183" s="1083"/>
      <c r="G183" s="1083"/>
      <c r="H183" s="1084"/>
      <c r="I183" s="1074"/>
      <c r="J183" s="1075"/>
      <c r="K183" s="1075"/>
      <c r="L183" s="1075"/>
      <c r="M183" s="1075"/>
      <c r="N183" s="1075"/>
      <c r="O183" s="1075"/>
      <c r="P183" s="1075"/>
      <c r="Q183" s="1076"/>
      <c r="R183" s="43"/>
    </row>
    <row r="184" spans="1:18" s="63" customFormat="1" ht="15" customHeight="1" x14ac:dyDescent="0.25">
      <c r="A184" s="66"/>
      <c r="B184" s="1089"/>
      <c r="C184" s="1090"/>
      <c r="D184" s="572"/>
      <c r="E184" s="1083"/>
      <c r="F184" s="1083"/>
      <c r="G184" s="1083"/>
      <c r="H184" s="1084"/>
      <c r="I184" s="1077"/>
      <c r="J184" s="1078"/>
      <c r="K184" s="1078"/>
      <c r="L184" s="1078"/>
      <c r="M184" s="1078"/>
      <c r="N184" s="1078"/>
      <c r="O184" s="1078"/>
      <c r="P184" s="1078"/>
      <c r="Q184" s="1079"/>
      <c r="R184" s="43"/>
    </row>
    <row r="185" spans="1:18" s="63" customFormat="1" ht="15" customHeight="1" x14ac:dyDescent="0.25">
      <c r="A185" s="66"/>
      <c r="B185" s="1089"/>
      <c r="C185" s="1090"/>
      <c r="D185" s="572"/>
      <c r="E185" s="1083"/>
      <c r="F185" s="1083"/>
      <c r="G185" s="1083"/>
      <c r="H185" s="1084"/>
      <c r="I185" s="1077"/>
      <c r="J185" s="1078"/>
      <c r="K185" s="1078"/>
      <c r="L185" s="1078"/>
      <c r="M185" s="1078"/>
      <c r="N185" s="1078"/>
      <c r="O185" s="1078"/>
      <c r="P185" s="1078"/>
      <c r="Q185" s="1079"/>
      <c r="R185" s="43"/>
    </row>
    <row r="186" spans="1:18" s="63" customFormat="1" ht="15" customHeight="1" x14ac:dyDescent="0.25">
      <c r="A186" s="66"/>
      <c r="B186" s="1089"/>
      <c r="C186" s="1090"/>
      <c r="D186" s="572"/>
      <c r="E186" s="1083"/>
      <c r="F186" s="1083"/>
      <c r="G186" s="1083"/>
      <c r="H186" s="1084"/>
      <c r="I186" s="1077"/>
      <c r="J186" s="1078"/>
      <c r="K186" s="1078"/>
      <c r="L186" s="1078"/>
      <c r="M186" s="1078"/>
      <c r="N186" s="1078"/>
      <c r="O186" s="1078"/>
      <c r="P186" s="1078"/>
      <c r="Q186" s="1079"/>
      <c r="R186" s="43"/>
    </row>
    <row r="187" spans="1:18" s="63" customFormat="1" ht="15" customHeight="1" x14ac:dyDescent="0.25">
      <c r="A187" s="66"/>
      <c r="B187" s="1089"/>
      <c r="C187" s="1090"/>
      <c r="D187" s="572"/>
      <c r="E187" s="1083"/>
      <c r="F187" s="1083"/>
      <c r="G187" s="1083"/>
      <c r="H187" s="1084"/>
      <c r="I187" s="1080"/>
      <c r="J187" s="1081"/>
      <c r="K187" s="1081"/>
      <c r="L187" s="1081"/>
      <c r="M187" s="1081"/>
      <c r="N187" s="1081"/>
      <c r="O187" s="1081"/>
      <c r="P187" s="1081"/>
      <c r="Q187" s="1082"/>
      <c r="R187" s="43"/>
    </row>
    <row r="188" spans="1:18" s="63" customFormat="1" ht="15" customHeight="1" x14ac:dyDescent="0.25">
      <c r="A188" s="66"/>
      <c r="B188" s="1089"/>
      <c r="C188" s="1090"/>
      <c r="D188" s="572"/>
      <c r="E188" s="572"/>
      <c r="F188" s="629"/>
      <c r="G188" s="41"/>
      <c r="H188" s="41"/>
      <c r="I188" s="572"/>
      <c r="J188" s="41"/>
      <c r="K188" s="630"/>
      <c r="L188" s="630"/>
      <c r="M188" s="630"/>
      <c r="N188" s="630"/>
      <c r="O188" s="630"/>
      <c r="P188" s="630"/>
      <c r="Q188" s="630"/>
      <c r="R188" s="43"/>
    </row>
    <row r="189" spans="1:18" s="63" customFormat="1" ht="15" customHeight="1" x14ac:dyDescent="0.25">
      <c r="A189" s="66"/>
      <c r="B189" s="1089"/>
      <c r="C189" s="1090"/>
      <c r="D189" s="572"/>
      <c r="E189" s="572"/>
      <c r="F189" s="629"/>
      <c r="G189" s="41"/>
      <c r="H189" s="41"/>
      <c r="I189" s="572"/>
      <c r="J189" s="41"/>
      <c r="K189" s="626"/>
      <c r="L189" s="41"/>
      <c r="M189" s="41"/>
      <c r="N189" s="41"/>
      <c r="O189" s="41"/>
      <c r="P189" s="670"/>
      <c r="Q189" s="670"/>
      <c r="R189" s="43"/>
    </row>
    <row r="190" spans="1:18" s="63" customFormat="1" ht="15" customHeight="1" x14ac:dyDescent="0.25">
      <c r="A190" s="66"/>
      <c r="B190" s="1089"/>
      <c r="C190" s="1090"/>
      <c r="D190" s="572"/>
      <c r="E190" s="629" t="s">
        <v>511</v>
      </c>
      <c r="F190" s="174"/>
      <c r="G190" s="41"/>
      <c r="H190" s="41"/>
      <c r="I190" s="572"/>
      <c r="J190" s="788"/>
      <c r="K190" s="626" t="s">
        <v>157</v>
      </c>
      <c r="L190" s="788"/>
      <c r="M190" s="41" t="s">
        <v>144</v>
      </c>
      <c r="N190" s="41"/>
      <c r="O190" s="41"/>
      <c r="P190" s="670"/>
      <c r="Q190" s="670"/>
      <c r="R190" s="43"/>
    </row>
    <row r="191" spans="1:18" s="63" customFormat="1" ht="15" customHeight="1" x14ac:dyDescent="0.25">
      <c r="A191" s="66"/>
      <c r="B191" s="1089"/>
      <c r="C191" s="1090"/>
      <c r="D191" s="572"/>
      <c r="E191" s="572"/>
      <c r="F191" s="629"/>
      <c r="G191" s="41"/>
      <c r="H191" s="41"/>
      <c r="I191" s="572"/>
      <c r="J191" s="41"/>
      <c r="K191" s="626"/>
      <c r="L191" s="41"/>
      <c r="M191" s="41"/>
      <c r="N191" s="41"/>
      <c r="O191" s="41"/>
      <c r="P191" s="670"/>
      <c r="Q191" s="670"/>
      <c r="R191" s="43"/>
    </row>
    <row r="192" spans="1:18" s="63" customFormat="1" ht="15" customHeight="1" x14ac:dyDescent="0.25">
      <c r="A192" s="66"/>
      <c r="B192" s="1089"/>
      <c r="C192" s="1090"/>
      <c r="D192" s="572"/>
      <c r="E192" s="1083" t="s">
        <v>575</v>
      </c>
      <c r="F192" s="1083"/>
      <c r="G192" s="1083"/>
      <c r="H192" s="1083"/>
      <c r="I192" s="1095"/>
      <c r="J192" s="1095"/>
      <c r="K192" s="1095"/>
      <c r="L192" s="1095"/>
      <c r="M192" s="1095"/>
      <c r="N192" s="1095"/>
      <c r="O192" s="1095"/>
      <c r="P192" s="1095"/>
      <c r="Q192" s="1095"/>
      <c r="R192" s="43"/>
    </row>
    <row r="193" spans="1:18" s="63" customFormat="1" ht="15" customHeight="1" x14ac:dyDescent="0.25">
      <c r="A193" s="66"/>
      <c r="B193" s="1089"/>
      <c r="C193" s="1090"/>
      <c r="D193" s="572"/>
      <c r="E193" s="1083"/>
      <c r="F193" s="1083"/>
      <c r="G193" s="1083"/>
      <c r="H193" s="1083"/>
      <c r="I193" s="1095"/>
      <c r="J193" s="1095"/>
      <c r="K193" s="1095"/>
      <c r="L193" s="1095"/>
      <c r="M193" s="1095"/>
      <c r="N193" s="1095"/>
      <c r="O193" s="1095"/>
      <c r="P193" s="1095"/>
      <c r="Q193" s="1095"/>
      <c r="R193" s="43"/>
    </row>
    <row r="194" spans="1:18" s="63" customFormat="1" ht="15" customHeight="1" x14ac:dyDescent="0.25">
      <c r="A194" s="66"/>
      <c r="B194" s="1089"/>
      <c r="C194" s="1090"/>
      <c r="D194" s="572"/>
      <c r="E194" s="1083"/>
      <c r="F194" s="1083"/>
      <c r="G194" s="1083"/>
      <c r="H194" s="1083"/>
      <c r="I194" s="1095"/>
      <c r="J194" s="1095"/>
      <c r="K194" s="1095"/>
      <c r="L194" s="1095"/>
      <c r="M194" s="1095"/>
      <c r="N194" s="1095"/>
      <c r="O194" s="1095"/>
      <c r="P194" s="1095"/>
      <c r="Q194" s="1095"/>
      <c r="R194" s="43"/>
    </row>
    <row r="195" spans="1:18" s="63" customFormat="1" ht="15" customHeight="1" x14ac:dyDescent="0.25">
      <c r="A195" s="66"/>
      <c r="B195" s="1089"/>
      <c r="C195" s="1090"/>
      <c r="D195" s="572"/>
      <c r="E195" s="1083"/>
      <c r="F195" s="1083"/>
      <c r="G195" s="1083"/>
      <c r="H195" s="1083"/>
      <c r="I195" s="1095"/>
      <c r="J195" s="1095"/>
      <c r="K195" s="1095"/>
      <c r="L195" s="1095"/>
      <c r="M195" s="1095"/>
      <c r="N195" s="1095"/>
      <c r="O195" s="1095"/>
      <c r="P195" s="1095"/>
      <c r="Q195" s="1095"/>
      <c r="R195" s="43"/>
    </row>
    <row r="196" spans="1:18" s="63" customFormat="1" ht="15" customHeight="1" x14ac:dyDescent="0.25">
      <c r="A196" s="66"/>
      <c r="B196" s="1089"/>
      <c r="C196" s="1090"/>
      <c r="D196" s="572"/>
      <c r="E196" s="1083"/>
      <c r="F196" s="1083"/>
      <c r="G196" s="1083"/>
      <c r="H196" s="1083"/>
      <c r="I196" s="1095"/>
      <c r="J196" s="1095"/>
      <c r="K196" s="1095"/>
      <c r="L196" s="1095"/>
      <c r="M196" s="1095"/>
      <c r="N196" s="1095"/>
      <c r="O196" s="1095"/>
      <c r="P196" s="1095"/>
      <c r="Q196" s="1095"/>
      <c r="R196" s="43"/>
    </row>
    <row r="197" spans="1:18" s="63" customFormat="1" ht="15" customHeight="1" x14ac:dyDescent="0.25">
      <c r="A197" s="66"/>
      <c r="B197" s="1089"/>
      <c r="C197" s="1090"/>
      <c r="D197" s="572"/>
      <c r="E197" s="1083"/>
      <c r="F197" s="1083"/>
      <c r="G197" s="1083"/>
      <c r="H197" s="1083"/>
      <c r="I197" s="1095"/>
      <c r="J197" s="1095"/>
      <c r="K197" s="1095"/>
      <c r="L197" s="1095"/>
      <c r="M197" s="1095"/>
      <c r="N197" s="1095"/>
      <c r="O197" s="1095"/>
      <c r="P197" s="1095"/>
      <c r="Q197" s="1095"/>
      <c r="R197" s="43"/>
    </row>
    <row r="198" spans="1:18" s="63" customFormat="1" ht="15" customHeight="1" x14ac:dyDescent="0.25">
      <c r="A198" s="66"/>
      <c r="B198" s="1089"/>
      <c r="C198" s="1090"/>
      <c r="D198" s="572"/>
      <c r="E198" s="1083"/>
      <c r="F198" s="1083"/>
      <c r="G198" s="1083"/>
      <c r="H198" s="1083"/>
      <c r="I198" s="1095"/>
      <c r="J198" s="1095"/>
      <c r="K198" s="1095"/>
      <c r="L198" s="1095"/>
      <c r="M198" s="1095"/>
      <c r="N198" s="1095"/>
      <c r="O198" s="1095"/>
      <c r="P198" s="1095"/>
      <c r="Q198" s="1095"/>
      <c r="R198" s="43"/>
    </row>
    <row r="199" spans="1:18" s="63" customFormat="1" ht="15" customHeight="1" x14ac:dyDescent="0.25">
      <c r="A199" s="66"/>
      <c r="B199" s="1089"/>
      <c r="C199" s="1090"/>
      <c r="D199" s="572"/>
      <c r="E199" s="1083"/>
      <c r="F199" s="1083"/>
      <c r="G199" s="1083"/>
      <c r="H199" s="1083"/>
      <c r="I199" s="1095"/>
      <c r="J199" s="1095"/>
      <c r="K199" s="1095"/>
      <c r="L199" s="1095"/>
      <c r="M199" s="1095"/>
      <c r="N199" s="1095"/>
      <c r="O199" s="1095"/>
      <c r="P199" s="1095"/>
      <c r="Q199" s="1095"/>
      <c r="R199" s="43"/>
    </row>
    <row r="200" spans="1:18" s="63" customFormat="1" ht="15" customHeight="1" x14ac:dyDescent="0.25">
      <c r="A200" s="66"/>
      <c r="B200" s="1089"/>
      <c r="C200" s="1090"/>
      <c r="D200" s="572"/>
      <c r="E200" s="1083"/>
      <c r="F200" s="1083"/>
      <c r="G200" s="1083"/>
      <c r="H200" s="1083"/>
      <c r="I200" s="1095"/>
      <c r="J200" s="1095"/>
      <c r="K200" s="1095"/>
      <c r="L200" s="1095"/>
      <c r="M200" s="1095"/>
      <c r="N200" s="1095"/>
      <c r="O200" s="1095"/>
      <c r="P200" s="1095"/>
      <c r="Q200" s="1095"/>
      <c r="R200" s="43"/>
    </row>
    <row r="201" spans="1:18" s="63" customFormat="1" ht="15" customHeight="1" x14ac:dyDescent="0.25">
      <c r="A201" s="66"/>
      <c r="B201" s="1089"/>
      <c r="C201" s="1090"/>
      <c r="D201" s="572"/>
      <c r="E201" s="1083"/>
      <c r="F201" s="1083"/>
      <c r="G201" s="1083"/>
      <c r="H201" s="1083"/>
      <c r="I201" s="1095"/>
      <c r="J201" s="1095"/>
      <c r="K201" s="1095"/>
      <c r="L201" s="1095"/>
      <c r="M201" s="1095"/>
      <c r="N201" s="1095"/>
      <c r="O201" s="1095"/>
      <c r="P201" s="1095"/>
      <c r="Q201" s="1095"/>
      <c r="R201" s="43"/>
    </row>
    <row r="202" spans="1:18" s="63" customFormat="1" ht="15" customHeight="1" x14ac:dyDescent="0.25">
      <c r="A202" s="66"/>
      <c r="B202" s="1089"/>
      <c r="C202" s="1090"/>
      <c r="D202" s="572"/>
      <c r="E202" s="572"/>
      <c r="F202" s="631"/>
      <c r="G202" s="631"/>
      <c r="H202" s="631"/>
      <c r="I202" s="572"/>
      <c r="J202" s="41"/>
      <c r="K202" s="626"/>
      <c r="L202" s="41"/>
      <c r="M202" s="41"/>
      <c r="N202" s="41"/>
      <c r="O202" s="41"/>
      <c r="P202" s="670"/>
      <c r="Q202" s="670"/>
      <c r="R202" s="43"/>
    </row>
    <row r="203" spans="1:18" s="63" customFormat="1" ht="15" customHeight="1" x14ac:dyDescent="0.25">
      <c r="A203" s="66"/>
      <c r="B203" s="1089"/>
      <c r="C203" s="1090"/>
      <c r="D203" s="572"/>
      <c r="E203" s="500" t="s">
        <v>660</v>
      </c>
      <c r="F203" s="425"/>
      <c r="G203" s="425"/>
      <c r="H203" s="425"/>
      <c r="I203" s="522"/>
      <c r="J203" s="425"/>
      <c r="K203" s="725"/>
      <c r="L203" s="425"/>
      <c r="M203" s="425"/>
      <c r="N203" s="425"/>
      <c r="O203" s="425"/>
      <c r="P203" s="514"/>
      <c r="Q203" s="514"/>
      <c r="R203" s="43"/>
    </row>
    <row r="204" spans="1:18" s="63" customFormat="1" ht="15" customHeight="1" x14ac:dyDescent="0.25">
      <c r="A204" s="66"/>
      <c r="B204" s="1089"/>
      <c r="C204" s="1090"/>
      <c r="D204" s="572"/>
      <c r="E204" s="1085" t="s">
        <v>774</v>
      </c>
      <c r="F204" s="1085"/>
      <c r="G204" s="1085"/>
      <c r="H204" s="1085"/>
      <c r="I204" s="1085"/>
      <c r="J204" s="1085"/>
      <c r="K204" s="1085"/>
      <c r="L204" s="1085"/>
      <c r="M204" s="1085"/>
      <c r="N204" s="1085"/>
      <c r="O204" s="1085"/>
      <c r="P204" s="1085"/>
      <c r="Q204" s="1085"/>
      <c r="R204" s="43"/>
    </row>
    <row r="205" spans="1:18" s="63" customFormat="1" ht="15" customHeight="1" x14ac:dyDescent="0.25">
      <c r="A205" s="66"/>
      <c r="B205" s="1089"/>
      <c r="C205" s="1090"/>
      <c r="D205" s="572"/>
      <c r="E205" s="1085"/>
      <c r="F205" s="1085"/>
      <c r="G205" s="1085"/>
      <c r="H205" s="1085"/>
      <c r="I205" s="1085"/>
      <c r="J205" s="1085"/>
      <c r="K205" s="1085"/>
      <c r="L205" s="1085"/>
      <c r="M205" s="1085"/>
      <c r="N205" s="1085"/>
      <c r="O205" s="1085"/>
      <c r="P205" s="1085"/>
      <c r="Q205" s="1085"/>
      <c r="R205" s="43"/>
    </row>
    <row r="206" spans="1:18" s="63" customFormat="1" ht="15" customHeight="1" thickBot="1" x14ac:dyDescent="0.3">
      <c r="A206" s="66"/>
      <c r="B206" s="1091"/>
      <c r="C206" s="1092"/>
      <c r="D206" s="572"/>
      <c r="E206" s="41"/>
      <c r="F206" s="41"/>
      <c r="G206" s="41"/>
      <c r="H206" s="41"/>
      <c r="I206" s="41"/>
      <c r="J206" s="41"/>
      <c r="K206" s="41"/>
      <c r="L206" s="41"/>
      <c r="M206" s="41"/>
      <c r="N206" s="41"/>
      <c r="O206" s="41"/>
      <c r="P206" s="41"/>
      <c r="Q206" s="41"/>
      <c r="R206" s="43"/>
    </row>
    <row r="207" spans="1:18" s="63" customFormat="1" ht="15" customHeight="1" x14ac:dyDescent="0.25">
      <c r="A207" s="66"/>
      <c r="B207" s="821"/>
      <c r="C207" s="218"/>
      <c r="D207" s="218"/>
      <c r="E207" s="218"/>
      <c r="F207" s="41"/>
      <c r="G207" s="41"/>
      <c r="H207" s="41"/>
      <c r="I207" s="41"/>
      <c r="J207" s="41"/>
      <c r="K207" s="41"/>
      <c r="L207" s="41"/>
      <c r="M207" s="41"/>
      <c r="N207" s="41"/>
      <c r="O207" s="41"/>
      <c r="P207" s="670"/>
      <c r="Q207" s="670"/>
      <c r="R207" s="43"/>
    </row>
    <row r="208" spans="1:18" s="63" customFormat="1" ht="15" customHeight="1" x14ac:dyDescent="0.25">
      <c r="A208" s="66"/>
      <c r="B208" s="821"/>
      <c r="C208" s="218"/>
      <c r="D208" s="218"/>
      <c r="E208" s="218"/>
      <c r="F208" s="41"/>
      <c r="G208" s="41"/>
      <c r="H208" s="41"/>
      <c r="I208" s="41"/>
      <c r="J208" s="41"/>
      <c r="K208" s="41"/>
      <c r="L208" s="41"/>
      <c r="M208" s="41"/>
      <c r="N208" s="41"/>
      <c r="O208" s="41"/>
      <c r="P208" s="670"/>
      <c r="Q208" s="670"/>
      <c r="R208" s="43"/>
    </row>
    <row r="209" spans="1:20" s="63" customFormat="1" ht="15" customHeight="1" thickBot="1" x14ac:dyDescent="0.3">
      <c r="A209" s="81"/>
      <c r="B209" s="81"/>
      <c r="C209" s="82"/>
      <c r="D209" s="82"/>
      <c r="E209" s="82"/>
      <c r="F209" s="82"/>
      <c r="G209" s="82"/>
      <c r="H209" s="82"/>
      <c r="I209" s="82"/>
      <c r="J209" s="82"/>
      <c r="K209" s="82"/>
      <c r="L209" s="82"/>
      <c r="M209" s="83"/>
      <c r="N209" s="83"/>
      <c r="O209" s="83"/>
      <c r="P209" s="82"/>
      <c r="Q209" s="82"/>
      <c r="R209" s="84"/>
    </row>
    <row r="210" spans="1:20" ht="15" x14ac:dyDescent="0.25">
      <c r="A210" s="29"/>
      <c r="B210" s="29"/>
      <c r="C210" s="29"/>
      <c r="D210" s="29"/>
      <c r="E210" s="29"/>
      <c r="F210" s="29"/>
      <c r="G210" s="29"/>
      <c r="H210" s="29"/>
      <c r="I210" s="29"/>
      <c r="J210" s="29"/>
      <c r="K210" s="29"/>
      <c r="L210" s="29"/>
      <c r="M210" s="31"/>
      <c r="N210" s="31"/>
      <c r="O210" s="31"/>
      <c r="P210" s="29"/>
      <c r="Q210" s="29"/>
      <c r="R210" s="31"/>
      <c r="S210" s="31"/>
      <c r="T210" s="31"/>
    </row>
    <row r="211" spans="1:20" ht="15" hidden="1" x14ac:dyDescent="0.25">
      <c r="A211" s="29"/>
      <c r="B211" s="29"/>
      <c r="C211" s="29"/>
      <c r="D211" s="29"/>
      <c r="E211" s="29"/>
      <c r="F211" s="29"/>
      <c r="G211" s="29"/>
      <c r="H211" s="29"/>
      <c r="I211" s="29"/>
      <c r="J211" s="29"/>
      <c r="K211" s="29"/>
      <c r="L211" s="29"/>
      <c r="M211" s="31"/>
      <c r="N211" s="31"/>
      <c r="O211" s="31"/>
      <c r="P211" s="29"/>
      <c r="Q211" s="29"/>
      <c r="R211" s="31"/>
      <c r="S211" s="31"/>
      <c r="T211" s="31"/>
    </row>
    <row r="212" spans="1:20" ht="15" hidden="1" x14ac:dyDescent="0.25">
      <c r="A212" s="29"/>
      <c r="B212" s="29"/>
      <c r="C212" s="29"/>
      <c r="D212" s="29"/>
      <c r="E212" s="29"/>
      <c r="F212" s="29"/>
      <c r="G212" s="29"/>
      <c r="H212" s="29"/>
      <c r="I212" s="29"/>
      <c r="J212" s="29"/>
      <c r="K212" s="29"/>
      <c r="L212" s="29"/>
      <c r="M212" s="31"/>
      <c r="N212" s="31"/>
      <c r="O212" s="31"/>
      <c r="P212" s="29"/>
      <c r="Q212" s="29"/>
      <c r="R212" s="31"/>
      <c r="S212" s="31"/>
      <c r="T212" s="31"/>
    </row>
    <row r="213" spans="1:20" ht="15" hidden="1" x14ac:dyDescent="0.25">
      <c r="A213" s="29"/>
      <c r="B213" s="29"/>
      <c r="C213" s="29"/>
      <c r="D213" s="29"/>
      <c r="E213" s="29"/>
      <c r="F213" s="29"/>
      <c r="G213" s="29"/>
      <c r="H213" s="29"/>
      <c r="I213" s="29"/>
      <c r="J213" s="29"/>
      <c r="K213" s="29"/>
      <c r="L213" s="29"/>
      <c r="M213" s="31"/>
      <c r="N213" s="31"/>
      <c r="O213" s="31"/>
      <c r="P213" s="29"/>
      <c r="Q213" s="29"/>
      <c r="R213" s="31"/>
      <c r="S213" s="31"/>
      <c r="T213" s="31"/>
    </row>
    <row r="214" spans="1:20" ht="15" hidden="1" x14ac:dyDescent="0.25">
      <c r="A214" s="29"/>
      <c r="B214" s="29"/>
      <c r="C214" s="29"/>
      <c r="D214" s="29"/>
      <c r="E214" s="29"/>
      <c r="F214" s="29"/>
      <c r="G214" s="29"/>
      <c r="H214" s="29"/>
      <c r="I214" s="29"/>
      <c r="J214" s="29"/>
      <c r="K214" s="29"/>
      <c r="L214" s="29"/>
      <c r="M214" s="31"/>
      <c r="N214" s="31"/>
      <c r="O214" s="31"/>
      <c r="P214" s="29"/>
      <c r="Q214" s="29"/>
      <c r="R214" s="31"/>
      <c r="S214" s="31"/>
      <c r="T214" s="31"/>
    </row>
    <row r="215" spans="1:20" ht="15" hidden="1" x14ac:dyDescent="0.25">
      <c r="A215" s="29"/>
      <c r="B215" s="29"/>
      <c r="C215" s="29"/>
      <c r="D215" s="29"/>
      <c r="E215" s="29"/>
      <c r="F215" s="29"/>
      <c r="G215" s="29"/>
      <c r="H215" s="29"/>
      <c r="I215" s="29"/>
      <c r="J215" s="29"/>
      <c r="K215" s="29"/>
      <c r="L215" s="29"/>
      <c r="M215" s="31"/>
      <c r="N215" s="31"/>
      <c r="O215" s="31"/>
      <c r="P215" s="29"/>
      <c r="Q215" s="29"/>
      <c r="R215" s="31"/>
      <c r="S215" s="31"/>
      <c r="T215" s="31"/>
    </row>
    <row r="216" spans="1:20" ht="15" hidden="1" x14ac:dyDescent="0.25">
      <c r="A216" s="29"/>
      <c r="B216" s="29"/>
      <c r="C216" s="29"/>
      <c r="D216" s="29"/>
      <c r="E216" s="29"/>
      <c r="F216" s="29"/>
      <c r="G216" s="29"/>
      <c r="H216" s="29"/>
      <c r="I216" s="29"/>
      <c r="J216" s="29"/>
      <c r="K216" s="29"/>
      <c r="L216" s="29"/>
      <c r="M216" s="31"/>
      <c r="N216" s="31"/>
      <c r="O216" s="31"/>
      <c r="P216" s="29"/>
      <c r="Q216" s="29"/>
      <c r="R216" s="31"/>
      <c r="S216" s="31"/>
      <c r="T216" s="31"/>
    </row>
    <row r="217" spans="1:20" ht="15" hidden="1" x14ac:dyDescent="0.25">
      <c r="A217" s="29"/>
      <c r="B217" s="29"/>
      <c r="C217" s="29"/>
      <c r="D217" s="29"/>
      <c r="E217" s="29"/>
      <c r="F217" s="29"/>
      <c r="G217" s="29"/>
      <c r="H217" s="29"/>
      <c r="I217" s="29"/>
      <c r="J217" s="29"/>
      <c r="K217" s="29"/>
      <c r="L217" s="29"/>
      <c r="M217" s="31"/>
      <c r="N217" s="31"/>
      <c r="O217" s="31"/>
      <c r="P217" s="29"/>
      <c r="Q217" s="29"/>
      <c r="R217" s="31"/>
      <c r="S217" s="31"/>
      <c r="T217" s="31"/>
    </row>
    <row r="218" spans="1:20" ht="15" hidden="1" x14ac:dyDescent="0.25">
      <c r="A218" s="29"/>
      <c r="B218" s="29"/>
      <c r="C218" s="29"/>
      <c r="D218" s="29"/>
      <c r="E218" s="29"/>
      <c r="F218" s="29"/>
      <c r="G218" s="29"/>
      <c r="H218" s="29"/>
      <c r="I218" s="29"/>
      <c r="J218" s="29"/>
      <c r="K218" s="29"/>
      <c r="L218" s="29"/>
      <c r="M218" s="31"/>
      <c r="N218" s="31"/>
      <c r="O218" s="31"/>
      <c r="P218" s="29"/>
      <c r="Q218" s="29"/>
      <c r="R218" s="31"/>
      <c r="S218" s="31"/>
      <c r="T218" s="31"/>
    </row>
    <row r="219" spans="1:20" ht="15" hidden="1" x14ac:dyDescent="0.25">
      <c r="A219" s="29"/>
      <c r="B219" s="29"/>
      <c r="C219" s="29"/>
      <c r="D219" s="29"/>
      <c r="E219" s="29"/>
      <c r="F219" s="29"/>
      <c r="G219" s="29"/>
      <c r="H219" s="29"/>
      <c r="I219" s="29"/>
      <c r="J219" s="29"/>
      <c r="K219" s="29"/>
      <c r="L219" s="29"/>
      <c r="M219" s="31"/>
      <c r="N219" s="31"/>
      <c r="O219" s="31"/>
      <c r="P219" s="29"/>
      <c r="Q219" s="29"/>
      <c r="R219" s="31"/>
      <c r="S219" s="31"/>
      <c r="T219" s="31"/>
    </row>
    <row r="220" spans="1:20" ht="15" hidden="1" x14ac:dyDescent="0.25">
      <c r="A220" s="29"/>
      <c r="B220" s="29"/>
      <c r="C220" s="29"/>
      <c r="D220" s="29"/>
      <c r="E220" s="29"/>
      <c r="F220" s="29"/>
      <c r="G220" s="29"/>
      <c r="H220" s="29"/>
      <c r="I220" s="29"/>
      <c r="J220" s="29"/>
      <c r="K220" s="29"/>
      <c r="L220" s="29"/>
      <c r="M220" s="31"/>
      <c r="N220" s="31"/>
      <c r="O220" s="31"/>
      <c r="P220" s="29"/>
      <c r="Q220" s="29"/>
      <c r="R220" s="31"/>
      <c r="S220" s="31"/>
      <c r="T220" s="31"/>
    </row>
    <row r="221" spans="1:20" ht="15" hidden="1" x14ac:dyDescent="0.25">
      <c r="A221" s="29"/>
      <c r="B221" s="29"/>
      <c r="C221" s="29"/>
      <c r="D221" s="29"/>
      <c r="E221" s="29"/>
      <c r="F221" s="29"/>
      <c r="G221" s="29"/>
      <c r="H221" s="29"/>
      <c r="I221" s="29"/>
      <c r="J221" s="29"/>
      <c r="K221" s="29"/>
      <c r="L221" s="29"/>
      <c r="M221" s="31"/>
      <c r="N221" s="31"/>
      <c r="O221" s="31"/>
      <c r="P221" s="29"/>
      <c r="Q221" s="29"/>
      <c r="R221" s="31"/>
      <c r="S221" s="31"/>
      <c r="T221" s="31"/>
    </row>
    <row r="222" spans="1:20" ht="15" hidden="1" x14ac:dyDescent="0.25">
      <c r="A222" s="29"/>
      <c r="B222" s="29"/>
      <c r="C222" s="29"/>
      <c r="D222" s="29"/>
      <c r="E222" s="29"/>
      <c r="F222" s="29"/>
      <c r="G222" s="29"/>
      <c r="H222" s="29"/>
      <c r="I222" s="29"/>
      <c r="J222" s="29"/>
      <c r="K222" s="29"/>
      <c r="L222" s="29"/>
      <c r="M222" s="31"/>
      <c r="N222" s="31"/>
      <c r="O222" s="31"/>
      <c r="P222" s="29"/>
      <c r="Q222" s="29"/>
      <c r="R222" s="31"/>
      <c r="S222" s="31"/>
      <c r="T222" s="31"/>
    </row>
    <row r="223" spans="1:20" ht="15" hidden="1" x14ac:dyDescent="0.25">
      <c r="A223" s="29"/>
      <c r="B223" s="29"/>
      <c r="C223" s="29"/>
      <c r="D223" s="29"/>
      <c r="E223" s="29"/>
      <c r="F223" s="29"/>
      <c r="G223" s="29"/>
      <c r="H223" s="29"/>
      <c r="I223" s="29"/>
      <c r="J223" s="29"/>
      <c r="K223" s="29"/>
      <c r="L223" s="29"/>
      <c r="M223" s="31"/>
      <c r="N223" s="31"/>
      <c r="O223" s="31"/>
      <c r="P223" s="29"/>
      <c r="Q223" s="29"/>
      <c r="R223" s="31"/>
      <c r="S223" s="31"/>
      <c r="T223" s="31"/>
    </row>
    <row r="224" spans="1:20" ht="15" hidden="1" x14ac:dyDescent="0.25">
      <c r="A224" s="29"/>
      <c r="B224" s="29"/>
      <c r="C224" s="29"/>
      <c r="D224" s="29"/>
      <c r="E224" s="29"/>
      <c r="F224" s="29"/>
      <c r="G224" s="29"/>
      <c r="H224" s="29"/>
      <c r="I224" s="29"/>
      <c r="J224" s="29"/>
      <c r="K224" s="29"/>
      <c r="L224" s="29"/>
      <c r="M224" s="31"/>
      <c r="N224" s="31"/>
      <c r="O224" s="31"/>
      <c r="P224" s="29"/>
      <c r="Q224" s="29"/>
      <c r="R224" s="31"/>
      <c r="S224" s="31"/>
      <c r="T224" s="31"/>
    </row>
    <row r="225" spans="1:20" ht="15" hidden="1" x14ac:dyDescent="0.25">
      <c r="A225" s="29"/>
      <c r="B225" s="29"/>
      <c r="C225" s="29"/>
      <c r="D225" s="29"/>
      <c r="E225" s="29"/>
      <c r="F225" s="29"/>
      <c r="G225" s="29"/>
      <c r="H225" s="29"/>
      <c r="I225" s="29"/>
      <c r="J225" s="29"/>
      <c r="K225" s="29"/>
      <c r="L225" s="29"/>
      <c r="M225" s="31"/>
      <c r="N225" s="31"/>
      <c r="O225" s="31"/>
      <c r="P225" s="29"/>
      <c r="Q225" s="29"/>
      <c r="R225" s="31"/>
      <c r="S225" s="31"/>
      <c r="T225" s="31"/>
    </row>
    <row r="226" spans="1:20" ht="15" hidden="1" x14ac:dyDescent="0.25">
      <c r="A226" s="29"/>
      <c r="B226" s="29"/>
      <c r="C226" s="29"/>
      <c r="D226" s="29"/>
      <c r="E226" s="29"/>
      <c r="F226" s="29"/>
      <c r="G226" s="29"/>
      <c r="H226" s="29"/>
      <c r="I226" s="29"/>
      <c r="J226" s="29"/>
      <c r="K226" s="29"/>
      <c r="L226" s="29"/>
      <c r="M226" s="31"/>
      <c r="N226" s="31"/>
      <c r="O226" s="31"/>
      <c r="P226" s="29"/>
      <c r="Q226" s="29"/>
      <c r="R226" s="31"/>
      <c r="S226" s="31"/>
      <c r="T226" s="31"/>
    </row>
    <row r="227" spans="1:20" ht="15" hidden="1" x14ac:dyDescent="0.25">
      <c r="A227" s="29"/>
      <c r="B227" s="29"/>
      <c r="C227" s="29"/>
      <c r="D227" s="29"/>
      <c r="E227" s="29"/>
      <c r="F227" s="29"/>
      <c r="G227" s="29"/>
      <c r="H227" s="29"/>
      <c r="I227" s="29"/>
      <c r="J227" s="29"/>
      <c r="K227" s="29"/>
      <c r="L227" s="29"/>
      <c r="M227" s="31"/>
      <c r="N227" s="31"/>
      <c r="O227" s="31"/>
      <c r="P227" s="29"/>
      <c r="Q227" s="29"/>
      <c r="R227" s="31"/>
      <c r="S227" s="31"/>
      <c r="T227" s="31"/>
    </row>
    <row r="228" spans="1:20" ht="15" hidden="1" x14ac:dyDescent="0.25">
      <c r="A228" s="29"/>
      <c r="B228" s="29"/>
      <c r="C228" s="29"/>
      <c r="D228" s="29"/>
      <c r="E228" s="29"/>
      <c r="F228" s="29"/>
      <c r="G228" s="29"/>
      <c r="H228" s="29"/>
      <c r="I228" s="29"/>
      <c r="J228" s="29"/>
      <c r="K228" s="29"/>
      <c r="L228" s="29"/>
      <c r="P228" s="29"/>
      <c r="Q228" s="29"/>
    </row>
    <row r="229" spans="1:20" ht="15" hidden="1" x14ac:dyDescent="0.25">
      <c r="A229" s="29"/>
      <c r="B229" s="29"/>
      <c r="C229" s="29"/>
      <c r="D229" s="29"/>
      <c r="E229" s="29"/>
      <c r="F229" s="29"/>
      <c r="G229" s="29"/>
      <c r="H229" s="29"/>
      <c r="I229" s="29"/>
      <c r="J229" s="29"/>
      <c r="K229" s="29"/>
      <c r="L229" s="29"/>
      <c r="P229" s="29"/>
      <c r="Q229" s="29"/>
    </row>
    <row r="230" spans="1:20" ht="15" hidden="1" x14ac:dyDescent="0.25">
      <c r="A230" s="29"/>
      <c r="B230" s="29"/>
      <c r="C230" s="29"/>
      <c r="D230" s="29"/>
      <c r="E230" s="29"/>
      <c r="F230" s="29"/>
      <c r="G230" s="29"/>
      <c r="H230" s="29"/>
      <c r="I230" s="29"/>
      <c r="J230" s="29"/>
      <c r="K230" s="29"/>
      <c r="L230" s="29"/>
      <c r="P230" s="29"/>
      <c r="Q230" s="29"/>
    </row>
    <row r="231" spans="1:20" ht="15" hidden="1" x14ac:dyDescent="0.25">
      <c r="A231" s="29"/>
      <c r="B231" s="29"/>
      <c r="C231" s="29"/>
      <c r="D231" s="29"/>
      <c r="E231" s="29"/>
      <c r="F231" s="29"/>
      <c r="G231" s="29"/>
      <c r="H231" s="29"/>
      <c r="I231" s="29"/>
      <c r="J231" s="29"/>
      <c r="K231" s="29"/>
      <c r="L231" s="29"/>
      <c r="P231" s="29"/>
      <c r="Q231" s="29"/>
    </row>
    <row r="232" spans="1:20" ht="15" hidden="1" x14ac:dyDescent="0.25">
      <c r="A232" s="29"/>
      <c r="B232" s="29"/>
      <c r="C232" s="29"/>
      <c r="D232" s="29"/>
      <c r="E232" s="29"/>
      <c r="F232" s="29"/>
      <c r="G232" s="29"/>
      <c r="H232" s="29"/>
      <c r="I232" s="29"/>
      <c r="J232" s="29"/>
      <c r="K232" s="29"/>
      <c r="L232" s="29"/>
      <c r="P232" s="29"/>
      <c r="Q232" s="29"/>
    </row>
    <row r="233" spans="1:20" ht="15" hidden="1" x14ac:dyDescent="0.25">
      <c r="A233" s="29"/>
      <c r="B233" s="29"/>
      <c r="C233" s="29"/>
      <c r="D233" s="29"/>
      <c r="E233" s="29"/>
      <c r="F233" s="29"/>
      <c r="G233" s="29"/>
      <c r="H233" s="29"/>
      <c r="I233" s="29"/>
      <c r="J233" s="29"/>
      <c r="K233" s="29"/>
      <c r="L233" s="29"/>
      <c r="P233" s="29"/>
      <c r="Q233" s="29"/>
    </row>
    <row r="234" spans="1:20" ht="15" hidden="1" x14ac:dyDescent="0.25">
      <c r="A234" s="29"/>
      <c r="B234" s="29"/>
      <c r="C234" s="29"/>
      <c r="D234" s="29"/>
      <c r="E234" s="29"/>
      <c r="F234" s="29"/>
      <c r="G234" s="29"/>
      <c r="H234" s="29"/>
      <c r="I234" s="29"/>
      <c r="J234" s="29"/>
      <c r="K234" s="29"/>
      <c r="L234" s="29"/>
      <c r="P234" s="29"/>
      <c r="Q234" s="29"/>
    </row>
    <row r="235" spans="1:20" ht="15" hidden="1" x14ac:dyDescent="0.25">
      <c r="A235" s="29"/>
      <c r="B235" s="29"/>
      <c r="C235" s="29"/>
      <c r="D235" s="29"/>
      <c r="E235" s="29"/>
      <c r="F235" s="29"/>
      <c r="G235" s="29"/>
      <c r="H235" s="29"/>
      <c r="I235" s="29"/>
      <c r="J235" s="29"/>
      <c r="K235" s="29"/>
      <c r="L235" s="29"/>
      <c r="P235" s="29"/>
      <c r="Q235" s="29"/>
    </row>
    <row r="236" spans="1:20" ht="15" hidden="1" x14ac:dyDescent="0.25">
      <c r="A236" s="33"/>
      <c r="B236" s="33"/>
      <c r="C236" s="33"/>
      <c r="D236" s="33"/>
      <c r="E236" s="33"/>
      <c r="F236" s="33"/>
      <c r="G236" s="33"/>
      <c r="H236" s="33"/>
      <c r="I236" s="33"/>
      <c r="J236" s="33"/>
      <c r="K236" s="33"/>
      <c r="L236" s="33"/>
      <c r="P236" s="33"/>
      <c r="Q236" s="33"/>
    </row>
    <row r="237" spans="1:20" ht="15" hidden="1" x14ac:dyDescent="0.25">
      <c r="A237" s="33"/>
      <c r="B237" s="33"/>
      <c r="C237" s="33"/>
      <c r="D237" s="33"/>
      <c r="E237" s="33"/>
      <c r="F237" s="33"/>
      <c r="G237" s="33"/>
      <c r="H237" s="33"/>
      <c r="I237" s="33"/>
      <c r="J237" s="33"/>
      <c r="K237" s="33"/>
      <c r="L237" s="33"/>
      <c r="P237" s="33"/>
      <c r="Q237" s="33"/>
    </row>
    <row r="238" spans="1:20" ht="15" hidden="1" x14ac:dyDescent="0.25">
      <c r="A238" s="31"/>
      <c r="B238" s="31"/>
      <c r="C238" s="31"/>
      <c r="D238" s="31"/>
      <c r="E238" s="31"/>
      <c r="F238" s="31"/>
      <c r="G238" s="31"/>
      <c r="H238" s="31"/>
      <c r="I238" s="31"/>
      <c r="J238" s="31"/>
      <c r="K238" s="31"/>
      <c r="L238" s="31"/>
      <c r="P238" s="31"/>
      <c r="Q238" s="31"/>
    </row>
    <row r="239" spans="1:20" ht="15" hidden="1" x14ac:dyDescent="0.25">
      <c r="A239" s="31"/>
      <c r="B239" s="31"/>
      <c r="C239" s="31"/>
      <c r="D239" s="31"/>
      <c r="E239" s="31"/>
      <c r="F239" s="31"/>
      <c r="G239" s="31"/>
      <c r="H239" s="31"/>
      <c r="I239" s="31"/>
      <c r="J239" s="31"/>
      <c r="K239" s="31"/>
      <c r="L239" s="31"/>
      <c r="P239" s="31"/>
      <c r="Q239" s="31"/>
    </row>
    <row r="240" spans="1:20" ht="15" hidden="1" x14ac:dyDescent="0.25">
      <c r="A240" s="31"/>
      <c r="B240" s="31"/>
      <c r="C240" s="31"/>
      <c r="D240" s="31"/>
      <c r="E240" s="31"/>
      <c r="F240" s="31"/>
      <c r="G240" s="31"/>
      <c r="H240" s="31"/>
      <c r="I240" s="31"/>
      <c r="J240" s="31"/>
      <c r="K240" s="31"/>
      <c r="L240" s="31"/>
      <c r="P240" s="31"/>
      <c r="Q240" s="31"/>
    </row>
    <row r="241" spans="1:17" ht="15" hidden="1" x14ac:dyDescent="0.25">
      <c r="A241" s="31"/>
      <c r="B241" s="31"/>
      <c r="C241" s="31"/>
      <c r="D241" s="31"/>
      <c r="E241" s="31"/>
      <c r="F241" s="31"/>
      <c r="G241" s="31"/>
      <c r="H241" s="31"/>
      <c r="I241" s="31"/>
      <c r="J241" s="31"/>
      <c r="K241" s="31"/>
      <c r="L241" s="31"/>
      <c r="P241" s="31"/>
      <c r="Q241" s="31"/>
    </row>
    <row r="242" spans="1:17" ht="15" hidden="1" x14ac:dyDescent="0.25"/>
    <row r="243" spans="1:17" ht="15" hidden="1" x14ac:dyDescent="0.25"/>
    <row r="244" spans="1:17" ht="15" hidden="1" customHeight="1" x14ac:dyDescent="0.25"/>
    <row r="245" spans="1:17" ht="15" hidden="1" customHeight="1" x14ac:dyDescent="0.25"/>
    <row r="246" spans="1:17" ht="15" hidden="1" customHeight="1" x14ac:dyDescent="0.25"/>
    <row r="247" spans="1:17" ht="15" hidden="1" customHeight="1" x14ac:dyDescent="0.25"/>
    <row r="248" spans="1:17" ht="15" hidden="1" customHeight="1" x14ac:dyDescent="0.25"/>
    <row r="249" spans="1:17" ht="15" hidden="1" customHeight="1" x14ac:dyDescent="0.25"/>
    <row r="250" spans="1:17" ht="15" hidden="1" customHeight="1" x14ac:dyDescent="0.25"/>
    <row r="251" spans="1:17" ht="15" hidden="1" customHeight="1" x14ac:dyDescent="0.25"/>
    <row r="252" spans="1:17" ht="15" hidden="1" customHeight="1" x14ac:dyDescent="0.25"/>
    <row r="253" spans="1:17" ht="15" hidden="1" customHeight="1" x14ac:dyDescent="0.25"/>
    <row r="254" spans="1:17" ht="15" hidden="1" customHeight="1" x14ac:dyDescent="0.25"/>
    <row r="255" spans="1:17" ht="15" hidden="1" customHeight="1" x14ac:dyDescent="0.25"/>
    <row r="256" spans="1:17" ht="15" hidden="1" customHeight="1" x14ac:dyDescent="0.25"/>
    <row r="257" ht="15" hidden="1" customHeight="1" x14ac:dyDescent="0.25"/>
    <row r="258" ht="15" hidden="1" customHeight="1" x14ac:dyDescent="0.25"/>
    <row r="259" ht="15" hidden="1" customHeight="1" x14ac:dyDescent="0.25"/>
    <row r="260" ht="15" hidden="1" customHeight="1" x14ac:dyDescent="0.25"/>
    <row r="261" ht="15" hidden="1" customHeight="1" x14ac:dyDescent="0.25"/>
    <row r="262" ht="15" hidden="1" customHeight="1" x14ac:dyDescent="0.25"/>
    <row r="263" ht="15" hidden="1" customHeight="1" x14ac:dyDescent="0.25"/>
    <row r="264" ht="15" hidden="1" customHeight="1" x14ac:dyDescent="0.25"/>
    <row r="265" ht="15" hidden="1" customHeight="1" x14ac:dyDescent="0.25"/>
    <row r="266" ht="15" hidden="1" customHeight="1" x14ac:dyDescent="0.25"/>
    <row r="267" ht="15" hidden="1" customHeight="1" x14ac:dyDescent="0.25"/>
    <row r="268" ht="15" hidden="1" customHeight="1" x14ac:dyDescent="0.25"/>
    <row r="269" ht="15" hidden="1" customHeight="1" x14ac:dyDescent="0.25"/>
    <row r="270" ht="15" hidden="1" customHeight="1" x14ac:dyDescent="0.25"/>
    <row r="271" ht="15" hidden="1" customHeight="1" x14ac:dyDescent="0.25"/>
    <row r="272" ht="15" hidden="1" customHeight="1" x14ac:dyDescent="0.25"/>
    <row r="273" ht="15" hidden="1" customHeight="1" x14ac:dyDescent="0.25"/>
    <row r="274" ht="15" hidden="1" customHeight="1" x14ac:dyDescent="0.25"/>
    <row r="275" ht="15" hidden="1" customHeight="1" x14ac:dyDescent="0.25"/>
    <row r="276" ht="15" hidden="1" customHeight="1" x14ac:dyDescent="0.25"/>
    <row r="277" ht="15" hidden="1" customHeight="1" x14ac:dyDescent="0.25"/>
    <row r="278" ht="15" hidden="1" customHeight="1" x14ac:dyDescent="0.25"/>
    <row r="279" ht="15" hidden="1" customHeight="1" x14ac:dyDescent="0.25"/>
    <row r="280" ht="15" hidden="1" customHeight="1" x14ac:dyDescent="0.25"/>
    <row r="281" ht="15" hidden="1" customHeight="1" x14ac:dyDescent="0.25"/>
    <row r="282" ht="15" hidden="1" customHeight="1" x14ac:dyDescent="0.25"/>
    <row r="283" ht="15" hidden="1" customHeight="1" x14ac:dyDescent="0.25"/>
    <row r="284" ht="15" hidden="1" customHeight="1" x14ac:dyDescent="0.25"/>
    <row r="285" ht="15" hidden="1" customHeight="1" x14ac:dyDescent="0.25"/>
    <row r="286" ht="15" hidden="1" customHeight="1" x14ac:dyDescent="0.25"/>
    <row r="287" ht="15" hidden="1" customHeight="1" x14ac:dyDescent="0.25"/>
    <row r="288" ht="15" hidden="1" customHeight="1" x14ac:dyDescent="0.25"/>
    <row r="289" ht="15" hidden="1" customHeight="1" x14ac:dyDescent="0.25"/>
    <row r="290" ht="15" hidden="1" customHeight="1" x14ac:dyDescent="0.25"/>
    <row r="291" ht="15" hidden="1" customHeight="1" x14ac:dyDescent="0.25"/>
    <row r="292" ht="15" hidden="1" customHeight="1" x14ac:dyDescent="0.25"/>
    <row r="293" ht="15" hidden="1" customHeight="1" x14ac:dyDescent="0.25"/>
    <row r="294" ht="15" hidden="1" customHeight="1" x14ac:dyDescent="0.25"/>
    <row r="295" ht="15" hidden="1" customHeight="1" x14ac:dyDescent="0.25"/>
    <row r="296" ht="15" hidden="1" customHeight="1" x14ac:dyDescent="0.25"/>
    <row r="297" ht="15" hidden="1" customHeight="1" x14ac:dyDescent="0.25"/>
    <row r="298" ht="15" hidden="1" customHeight="1" x14ac:dyDescent="0.25"/>
    <row r="299" ht="15" hidden="1" customHeight="1" x14ac:dyDescent="0.25"/>
    <row r="300" ht="15" hidden="1" customHeight="1" x14ac:dyDescent="0.25"/>
    <row r="301" ht="15" hidden="1" customHeight="1" x14ac:dyDescent="0.25"/>
    <row r="302" ht="15" hidden="1" customHeight="1" x14ac:dyDescent="0.25"/>
    <row r="303" ht="15" hidden="1" customHeight="1" x14ac:dyDescent="0.25"/>
    <row r="304" ht="15" hidden="1" customHeight="1" x14ac:dyDescent="0.25"/>
    <row r="305" ht="15" hidden="1" customHeight="1" x14ac:dyDescent="0.25"/>
    <row r="306" ht="15" hidden="1" customHeight="1" x14ac:dyDescent="0.25"/>
    <row r="307" ht="15" hidden="1" customHeight="1" x14ac:dyDescent="0.25"/>
    <row r="308" ht="15" hidden="1" customHeight="1" x14ac:dyDescent="0.25"/>
    <row r="309" ht="15" hidden="1" customHeight="1" x14ac:dyDescent="0.25"/>
    <row r="310" ht="15" hidden="1" customHeight="1" x14ac:dyDescent="0.25"/>
    <row r="311" ht="15" hidden="1" customHeight="1" x14ac:dyDescent="0.25"/>
    <row r="312" ht="15" hidden="1" customHeight="1" x14ac:dyDescent="0.25"/>
    <row r="313" ht="15" hidden="1" customHeight="1" x14ac:dyDescent="0.25"/>
    <row r="314" ht="15" hidden="1" customHeight="1" x14ac:dyDescent="0.25"/>
    <row r="315" ht="15" hidden="1" customHeight="1" x14ac:dyDescent="0.25"/>
    <row r="316" ht="15" hidden="1" customHeight="1" x14ac:dyDescent="0.25"/>
    <row r="317" ht="15" hidden="1" customHeight="1" x14ac:dyDescent="0.25"/>
    <row r="318" ht="15" hidden="1" customHeight="1" x14ac:dyDescent="0.25"/>
    <row r="319" ht="15" hidden="1" customHeight="1" x14ac:dyDescent="0.25"/>
    <row r="320" ht="15" hidden="1" customHeight="1" x14ac:dyDescent="0.25"/>
    <row r="321" ht="15" hidden="1" customHeight="1" x14ac:dyDescent="0.25"/>
    <row r="322" ht="15" hidden="1" customHeight="1" x14ac:dyDescent="0.25"/>
    <row r="323" ht="15" hidden="1" customHeight="1" x14ac:dyDescent="0.25"/>
    <row r="324" ht="15" hidden="1" customHeight="1" x14ac:dyDescent="0.25"/>
    <row r="325" ht="15" hidden="1" customHeight="1" x14ac:dyDescent="0.25"/>
    <row r="326" ht="15" hidden="1" customHeight="1" x14ac:dyDescent="0.25"/>
    <row r="327" ht="15" hidden="1" customHeight="1" x14ac:dyDescent="0.25"/>
    <row r="328" ht="15" hidden="1" customHeight="1" x14ac:dyDescent="0.25"/>
    <row r="329" ht="15" hidden="1" customHeight="1" x14ac:dyDescent="0.25"/>
    <row r="330" ht="15" hidden="1" customHeight="1" x14ac:dyDescent="0.25"/>
    <row r="331" ht="15" hidden="1" customHeight="1" x14ac:dyDescent="0.25"/>
    <row r="332" ht="15" hidden="1" customHeight="1" x14ac:dyDescent="0.25"/>
    <row r="333" ht="15" hidden="1" customHeight="1" x14ac:dyDescent="0.25"/>
    <row r="334" ht="15" hidden="1" customHeight="1" x14ac:dyDescent="0.25"/>
    <row r="335" ht="15" hidden="1" customHeight="1" x14ac:dyDescent="0.25"/>
  </sheetData>
  <sheetProtection algorithmName="SHA-512" hashValue="/iC/bVoSYUmZmFPGSruFw1ZwC0K7zJHJtlwF8GLBtXJJZQV+JI1rS21bBUoobenbSO1DEP8CiQZWEHw7UjGDeA==" saltValue="6Mvia2Y/65pk8agPFGUtMQ==" spinCount="100000" sheet="1" objects="1" scenarios="1"/>
  <customSheetViews>
    <customSheetView guid="{4F086A74-5B38-4260-ADA5-6DF5C2FBAB93}" fitToPage="1" hiddenRows="1" hiddenColumns="1">
      <pane ySplit="2" topLeftCell="A3" activePane="bottomLeft" state="frozen"/>
      <selection pane="bottomLeft"/>
      <rowBreaks count="4" manualBreakCount="4">
        <brk id="57" max="16383" man="1"/>
        <brk id="105" max="16383" man="1"/>
        <brk id="131" max="17" man="1"/>
        <brk id="150" max="17" man="1"/>
      </rowBreaks>
      <pageMargins left="0.23622047244094491" right="0.23622047244094491" top="0.74803149606299213" bottom="0.74803149606299213" header="0.31496062992125984" footer="0.31496062992125984"/>
      <printOptions horizontalCentered="1"/>
      <pageSetup paperSize="8" scale="77" fitToHeight="0" orientation="portrait" r:id="rId1"/>
      <headerFooter>
        <oddFooter>&amp;L&amp;D&amp;C- Page &amp;P / &amp;N -
&amp;R&amp;8
&amp;Z&amp;F</oddFooter>
      </headerFooter>
    </customSheetView>
  </customSheetViews>
  <mergeCells count="85">
    <mergeCell ref="C12:L13"/>
    <mergeCell ref="E139:F142"/>
    <mergeCell ref="G139:Q142"/>
    <mergeCell ref="H127:J127"/>
    <mergeCell ref="N149:Q152"/>
    <mergeCell ref="M136:M137"/>
    <mergeCell ref="N136:O137"/>
    <mergeCell ref="N134:O134"/>
    <mergeCell ref="L126:M126"/>
    <mergeCell ref="P126:Q126"/>
    <mergeCell ref="P127:Q127"/>
    <mergeCell ref="P125:Q125"/>
    <mergeCell ref="L127:M127"/>
    <mergeCell ref="N123:O123"/>
    <mergeCell ref="N124:O124"/>
    <mergeCell ref="N125:O125"/>
    <mergeCell ref="B27:C32"/>
    <mergeCell ref="B34:C37"/>
    <mergeCell ref="G45:K45"/>
    <mergeCell ref="B47:C53"/>
    <mergeCell ref="B55:C57"/>
    <mergeCell ref="B39:C45"/>
    <mergeCell ref="E112:G112"/>
    <mergeCell ref="E124:F124"/>
    <mergeCell ref="B102:C118"/>
    <mergeCell ref="H106:Q106"/>
    <mergeCell ref="E110:G110"/>
    <mergeCell ref="H110:Q110"/>
    <mergeCell ref="E118:G118"/>
    <mergeCell ref="H118:Q118"/>
    <mergeCell ref="P123:Q123"/>
    <mergeCell ref="P124:Q124"/>
    <mergeCell ref="G121:G122"/>
    <mergeCell ref="B120:C129"/>
    <mergeCell ref="N127:O127"/>
    <mergeCell ref="L121:M122"/>
    <mergeCell ref="P121:Q122"/>
    <mergeCell ref="B131:C142"/>
    <mergeCell ref="B144:C206"/>
    <mergeCell ref="H121:J122"/>
    <mergeCell ref="K121:K122"/>
    <mergeCell ref="N126:O126"/>
    <mergeCell ref="H123:J123"/>
    <mergeCell ref="H124:J124"/>
    <mergeCell ref="H125:J125"/>
    <mergeCell ref="H126:J126"/>
    <mergeCell ref="L123:M123"/>
    <mergeCell ref="L124:M124"/>
    <mergeCell ref="L125:M125"/>
    <mergeCell ref="I192:Q201"/>
    <mergeCell ref="E183:H187"/>
    <mergeCell ref="N135:O135"/>
    <mergeCell ref="N121:O122"/>
    <mergeCell ref="B100:Q100"/>
    <mergeCell ref="E102:Q102"/>
    <mergeCell ref="E108:G108"/>
    <mergeCell ref="H108:Q108"/>
    <mergeCell ref="M77:M80"/>
    <mergeCell ref="B59:C80"/>
    <mergeCell ref="E205:Q205"/>
    <mergeCell ref="E204:Q204"/>
    <mergeCell ref="I165:Q169"/>
    <mergeCell ref="E192:H201"/>
    <mergeCell ref="I183:Q187"/>
    <mergeCell ref="I154:Q158"/>
    <mergeCell ref="E154:H158"/>
    <mergeCell ref="E174:H178"/>
    <mergeCell ref="I174:Q178"/>
    <mergeCell ref="E165:H169"/>
    <mergeCell ref="M7:Q16"/>
    <mergeCell ref="E125:F125"/>
    <mergeCell ref="E126:F126"/>
    <mergeCell ref="E127:F127"/>
    <mergeCell ref="E129:G129"/>
    <mergeCell ref="H129:Q129"/>
    <mergeCell ref="F22:Q22"/>
    <mergeCell ref="G37:K37"/>
    <mergeCell ref="E106:G106"/>
    <mergeCell ref="E114:G116"/>
    <mergeCell ref="I73:Q73"/>
    <mergeCell ref="I65:Q65"/>
    <mergeCell ref="E123:F123"/>
    <mergeCell ref="E103:Q103"/>
    <mergeCell ref="N77:Q80"/>
    <mergeCell ref="H112:Q112"/>
  </mergeCells>
  <hyperlinks>
    <hyperlink ref="E204" r:id="rId2" xr:uid="{35E3CD8A-1097-476F-B19F-200B7EE48336}"/>
  </hyperlinks>
  <printOptions horizontalCentered="1"/>
  <pageMargins left="0.23622047244094491" right="0.23622047244094491" top="0.74803149606299213" bottom="0.74803149606299213" header="0.31496062992125984" footer="0.31496062992125984"/>
  <pageSetup paperSize="8" scale="79" fitToHeight="0" orientation="portrait" r:id="rId3"/>
  <headerFooter>
    <oddFooter xml:space="preserve">&amp;L&amp;D&amp;C- Page &amp;P / &amp;N -
&amp;R&amp;8
</oddFooter>
  </headerFooter>
  <rowBreaks count="3" manualBreakCount="3">
    <brk id="57" max="16383" man="1"/>
    <brk id="112" min="1" max="17" man="1"/>
    <brk id="143" min="1" max="17" man="1"/>
  </rowBreaks>
  <drawing r:id="rId4"/>
  <legacyDrawing r:id="rId5"/>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900-000000000000}">
          <x14:formula1>
            <xm:f>listes!$M$5:$M$6</xm:f>
          </x14:formula1>
          <xm:sqref>J77 E47:E53 H28:H29 H59 H77 H79:H80 E39:E45 E27:E32 E34:E37 J28:J29 J59 J75 H75 H71:H72 H67:H69 J67:J69 J71:J72 H114 J114 L114 J117 L117 L119 J119 H132 J132 L132 J148 L148 J151 L151 J163 L163 J172 L172 L181 J181 J190 L190 J39:J40 B10:B12 B16:B19</xm:sqref>
        </x14:dataValidation>
        <x14:dataValidation type="list" allowBlank="1" showInputMessage="1" showErrorMessage="1" xr:uid="{00000000-0002-0000-0900-000001000000}">
          <x14:formula1>
            <xm:f>listes!$U$5:$U$10</xm:f>
          </x14:formula1>
          <xm:sqref>H123:J128</xm:sqref>
        </x14:dataValidation>
        <x14:dataValidation type="list" allowBlank="1" showInputMessage="1" showErrorMessage="1" xr:uid="{00000000-0002-0000-0900-000002000000}">
          <x14:formula1>
            <xm:f>listes!$C$12:$C$18</xm:f>
          </x14:formula1>
          <xm:sqref>K123:K127</xm:sqref>
        </x14:dataValidation>
        <x14:dataValidation type="list" allowBlank="1" showInputMessage="1" showErrorMessage="1" xr:uid="{00000000-0002-0000-0900-000003000000}">
          <x14:formula1>
            <xm:f>listes!$F$12:$F$18</xm:f>
          </x14:formula1>
          <xm:sqref>N123:O127</xm:sqref>
        </x14:dataValidation>
        <x14:dataValidation type="list" allowBlank="1" showInputMessage="1" showErrorMessage="1" xr:uid="{00000000-0002-0000-0900-000004000000}">
          <x14:formula1>
            <xm:f>listes!$M$12:$M$13</xm:f>
          </x14:formula1>
          <xm:sqref>N134:O134</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4">
    <pageSetUpPr fitToPage="1"/>
  </sheetPr>
  <dimension ref="A1:BG139"/>
  <sheetViews>
    <sheetView showGridLines="0" showRowColHeaders="0" zoomScaleNormal="100" zoomScaleSheetLayoutView="80" workbookViewId="0">
      <pane ySplit="5" topLeftCell="A6" activePane="bottomLeft" state="frozen"/>
      <selection activeCell="I11" sqref="I11"/>
      <selection pane="bottomLeft"/>
    </sheetView>
  </sheetViews>
  <sheetFormatPr baseColWidth="10" defaultColWidth="0" defaultRowHeight="15" zeroHeight="1" x14ac:dyDescent="0.25"/>
  <cols>
    <col min="1" max="1" width="2.7109375" style="9" customWidth="1"/>
    <col min="2" max="2" width="3.7109375" style="9" customWidth="1"/>
    <col min="3" max="3" width="12.7109375" style="9" customWidth="1"/>
    <col min="4" max="4" width="2.7109375" style="9" customWidth="1"/>
    <col min="5" max="5" width="3.7109375" style="9" customWidth="1"/>
    <col min="6" max="6" width="30.7109375" style="9" customWidth="1"/>
    <col min="7" max="7" width="3.7109375" style="9" customWidth="1"/>
    <col min="8" max="8" width="15.7109375" style="9" customWidth="1"/>
    <col min="9" max="9" width="3.7109375" style="9" customWidth="1"/>
    <col min="10" max="12" width="18.7109375" style="9" customWidth="1"/>
    <col min="13" max="13" width="2.7109375" style="9" customWidth="1"/>
    <col min="14" max="14" width="18.85546875" style="9" customWidth="1"/>
    <col min="15" max="15" width="3.140625" style="9" customWidth="1"/>
    <col min="16" max="16" width="18.7109375" style="9" customWidth="1"/>
    <col min="17" max="18" width="2.7109375" style="9" customWidth="1"/>
    <col min="19" max="23" width="11.42578125" style="9" hidden="1" customWidth="1"/>
    <col min="24" max="59" width="0" style="9" hidden="1" customWidth="1"/>
    <col min="60" max="16384" width="11.42578125" style="9" hidden="1"/>
  </cols>
  <sheetData>
    <row r="1" spans="1:17" s="400" customFormat="1" ht="23.25" x14ac:dyDescent="0.25">
      <c r="A1" s="307" t="str">
        <f>'1_Présentation'!$A$1</f>
        <v>Demande d’aide à l’investissement immobilier</v>
      </c>
      <c r="B1" s="413"/>
      <c r="C1" s="413"/>
      <c r="D1" s="413"/>
      <c r="E1" s="413"/>
      <c r="F1" s="413"/>
      <c r="G1" s="413"/>
      <c r="H1" s="413"/>
      <c r="I1" s="413"/>
      <c r="J1" s="413"/>
      <c r="K1" s="413"/>
      <c r="L1" s="413"/>
      <c r="M1" s="413"/>
      <c r="N1" s="413"/>
      <c r="O1" s="413"/>
      <c r="P1" s="413"/>
      <c r="Q1" s="414"/>
    </row>
    <row r="2" spans="1:17" s="404" customFormat="1" ht="21.75" thickBot="1" x14ac:dyDescent="0.3">
      <c r="A2" s="304" t="s">
        <v>292</v>
      </c>
      <c r="B2" s="415"/>
      <c r="C2" s="415"/>
      <c r="D2" s="415"/>
      <c r="E2" s="415"/>
      <c r="F2" s="415"/>
      <c r="G2" s="415"/>
      <c r="H2" s="415"/>
      <c r="I2" s="415"/>
      <c r="J2" s="415"/>
      <c r="K2" s="415"/>
      <c r="L2" s="415"/>
      <c r="M2" s="415"/>
      <c r="N2" s="415"/>
      <c r="O2" s="415"/>
      <c r="P2" s="415"/>
      <c r="Q2" s="416"/>
    </row>
    <row r="3" spans="1:17" s="63" customFormat="1" ht="6" customHeight="1" x14ac:dyDescent="0.25">
      <c r="A3" s="35"/>
      <c r="B3" s="354"/>
      <c r="C3" s="354"/>
      <c r="D3" s="354"/>
      <c r="E3" s="545"/>
      <c r="F3" s="354"/>
      <c r="G3" s="354"/>
      <c r="H3" s="354"/>
      <c r="I3" s="354"/>
      <c r="J3" s="355"/>
      <c r="K3" s="355"/>
      <c r="L3" s="355"/>
      <c r="M3" s="354"/>
      <c r="N3" s="354"/>
      <c r="O3" s="354"/>
      <c r="P3" s="354"/>
      <c r="Q3" s="356"/>
    </row>
    <row r="4" spans="1:17" s="63" customFormat="1" ht="129" customHeight="1" x14ac:dyDescent="0.25">
      <c r="A4" s="42"/>
      <c r="B4" s="36"/>
      <c r="C4" s="36"/>
      <c r="D4" s="36"/>
      <c r="E4" s="546"/>
      <c r="F4" s="36"/>
      <c r="G4" s="36"/>
      <c r="H4" s="36"/>
      <c r="I4" s="36"/>
      <c r="J4" s="41"/>
      <c r="K4" s="41"/>
      <c r="L4" s="41"/>
      <c r="M4" s="36"/>
      <c r="N4" s="36"/>
      <c r="O4" s="36"/>
      <c r="P4" s="36"/>
      <c r="Q4" s="43"/>
    </row>
    <row r="5" spans="1:17" s="63" customFormat="1" ht="6" customHeight="1" thickBot="1" x14ac:dyDescent="0.3">
      <c r="A5" s="81"/>
      <c r="B5" s="82"/>
      <c r="C5" s="82"/>
      <c r="D5" s="82"/>
      <c r="E5" s="547"/>
      <c r="F5" s="82"/>
      <c r="G5" s="82"/>
      <c r="H5" s="82"/>
      <c r="I5" s="82"/>
      <c r="J5" s="83"/>
      <c r="K5" s="83"/>
      <c r="L5" s="83"/>
      <c r="M5" s="82"/>
      <c r="N5" s="82"/>
      <c r="O5" s="82"/>
      <c r="P5" s="82"/>
      <c r="Q5" s="84"/>
    </row>
    <row r="6" spans="1:17" s="63" customFormat="1" ht="6" customHeight="1" x14ac:dyDescent="0.25">
      <c r="A6" s="432"/>
      <c r="B6" s="421"/>
      <c r="C6" s="421"/>
      <c r="D6" s="421"/>
      <c r="E6" s="421"/>
      <c r="F6" s="421"/>
      <c r="G6" s="421"/>
      <c r="H6" s="421"/>
      <c r="I6" s="421"/>
      <c r="J6" s="422"/>
      <c r="K6" s="422"/>
      <c r="L6" s="422"/>
      <c r="M6" s="421"/>
      <c r="N6" s="421"/>
      <c r="O6" s="421"/>
      <c r="P6" s="421"/>
      <c r="Q6" s="423"/>
    </row>
    <row r="7" spans="1:17" s="63" customFormat="1" ht="21" customHeight="1" x14ac:dyDescent="0.25">
      <c r="A7" s="433"/>
      <c r="B7" s="424" t="s">
        <v>293</v>
      </c>
      <c r="C7" s="424"/>
      <c r="D7" s="424"/>
      <c r="E7" s="424"/>
      <c r="F7" s="425"/>
      <c r="G7" s="425"/>
      <c r="H7" s="425"/>
      <c r="I7" s="425"/>
      <c r="J7" s="425"/>
      <c r="K7" s="425"/>
      <c r="L7" s="425"/>
      <c r="M7" s="740"/>
      <c r="N7" s="740"/>
      <c r="O7" s="740"/>
      <c r="P7" s="740"/>
      <c r="Q7" s="426"/>
    </row>
    <row r="8" spans="1:17" s="63" customFormat="1" x14ac:dyDescent="0.25">
      <c r="A8" s="433"/>
      <c r="B8" s="425"/>
      <c r="C8" s="425"/>
      <c r="D8" s="425"/>
      <c r="E8" s="425"/>
      <c r="F8" s="425"/>
      <c r="G8" s="425"/>
      <c r="H8" s="425"/>
      <c r="I8" s="425"/>
      <c r="J8" s="425"/>
      <c r="K8" s="425"/>
      <c r="L8" s="425"/>
      <c r="M8" s="740"/>
      <c r="N8" s="740"/>
      <c r="O8" s="740"/>
      <c r="P8" s="740"/>
      <c r="Q8" s="426"/>
    </row>
    <row r="9" spans="1:17" s="63" customFormat="1" ht="21" customHeight="1" x14ac:dyDescent="0.25">
      <c r="A9" s="433"/>
      <c r="B9" s="687" t="s">
        <v>283</v>
      </c>
      <c r="C9" s="427"/>
      <c r="D9" s="427"/>
      <c r="E9" s="427"/>
      <c r="F9" s="425"/>
      <c r="G9" s="425"/>
      <c r="H9" s="425"/>
      <c r="I9" s="425"/>
      <c r="J9" s="425"/>
      <c r="K9" s="425"/>
      <c r="L9" s="1026" t="s">
        <v>320</v>
      </c>
      <c r="M9" s="1027"/>
      <c r="N9" s="1027"/>
      <c r="O9" s="1027"/>
      <c r="P9" s="1027"/>
      <c r="Q9" s="426"/>
    </row>
    <row r="10" spans="1:17" s="63" customFormat="1" ht="15.75" x14ac:dyDescent="0.25">
      <c r="A10" s="433"/>
      <c r="B10" s="239"/>
      <c r="C10" s="673" t="s">
        <v>230</v>
      </c>
      <c r="D10" s="428"/>
      <c r="E10" s="428"/>
      <c r="F10" s="425"/>
      <c r="G10" s="425"/>
      <c r="H10" s="425"/>
      <c r="I10" s="425"/>
      <c r="J10" s="425"/>
      <c r="K10" s="425"/>
      <c r="L10" s="1026"/>
      <c r="M10" s="1027"/>
      <c r="N10" s="1027"/>
      <c r="O10" s="1027"/>
      <c r="P10" s="1027"/>
      <c r="Q10" s="426"/>
    </row>
    <row r="11" spans="1:17" s="63" customFormat="1" ht="15.75" x14ac:dyDescent="0.25">
      <c r="A11" s="433"/>
      <c r="B11" s="428"/>
      <c r="C11" s="673" t="s">
        <v>767</v>
      </c>
      <c r="D11" s="428"/>
      <c r="E11" s="428"/>
      <c r="F11" s="425"/>
      <c r="G11" s="425"/>
      <c r="H11" s="425"/>
      <c r="I11" s="425"/>
      <c r="J11" s="425"/>
      <c r="K11" s="425"/>
      <c r="L11" s="1026"/>
      <c r="M11" s="1027"/>
      <c r="N11" s="1027"/>
      <c r="O11" s="1027"/>
      <c r="P11" s="1027"/>
      <c r="Q11" s="426"/>
    </row>
    <row r="12" spans="1:17" s="63" customFormat="1" ht="15.75" x14ac:dyDescent="0.25">
      <c r="A12" s="433"/>
      <c r="B12" s="239"/>
      <c r="C12" s="673" t="s">
        <v>717</v>
      </c>
      <c r="D12" s="428"/>
      <c r="E12" s="428"/>
      <c r="F12" s="425"/>
      <c r="G12" s="425"/>
      <c r="H12" s="425"/>
      <c r="I12" s="425"/>
      <c r="J12" s="425"/>
      <c r="K12" s="425"/>
      <c r="L12" s="1026"/>
      <c r="M12" s="1027"/>
      <c r="N12" s="1027"/>
      <c r="O12" s="1027"/>
      <c r="P12" s="1027"/>
      <c r="Q12" s="426"/>
    </row>
    <row r="13" spans="1:17" s="63" customFormat="1" ht="15.75" x14ac:dyDescent="0.25">
      <c r="A13" s="433"/>
      <c r="B13" s="428"/>
      <c r="C13" s="673" t="s">
        <v>718</v>
      </c>
      <c r="D13" s="428"/>
      <c r="E13" s="428"/>
      <c r="F13" s="425"/>
      <c r="G13" s="425"/>
      <c r="H13" s="425"/>
      <c r="I13" s="425"/>
      <c r="J13" s="425"/>
      <c r="K13" s="425"/>
      <c r="L13" s="778" t="s">
        <v>678</v>
      </c>
      <c r="M13" s="740"/>
      <c r="N13" s="740"/>
      <c r="O13" s="740"/>
      <c r="P13" s="740"/>
      <c r="Q13" s="426"/>
    </row>
    <row r="14" spans="1:17" s="63" customFormat="1" ht="15.75" x14ac:dyDescent="0.25">
      <c r="A14" s="433"/>
      <c r="B14" s="428"/>
      <c r="C14" s="673"/>
      <c r="D14" s="428"/>
      <c r="E14" s="428"/>
      <c r="F14" s="425"/>
      <c r="G14" s="425"/>
      <c r="H14" s="425"/>
      <c r="I14" s="425"/>
      <c r="J14" s="425"/>
      <c r="K14" s="425"/>
      <c r="L14" s="779" t="s">
        <v>679</v>
      </c>
      <c r="M14" s="740"/>
      <c r="N14" s="740"/>
      <c r="O14" s="740"/>
      <c r="P14" s="740"/>
      <c r="Q14" s="757"/>
    </row>
    <row r="15" spans="1:17" s="63" customFormat="1" ht="6" customHeight="1" thickBot="1" x14ac:dyDescent="0.3">
      <c r="A15" s="434"/>
      <c r="B15" s="429"/>
      <c r="C15" s="429"/>
      <c r="D15" s="429"/>
      <c r="E15" s="429"/>
      <c r="F15" s="429"/>
      <c r="G15" s="429"/>
      <c r="H15" s="429"/>
      <c r="I15" s="429"/>
      <c r="J15" s="429"/>
      <c r="K15" s="429"/>
      <c r="L15" s="429"/>
      <c r="M15" s="430"/>
      <c r="N15" s="430"/>
      <c r="O15" s="430"/>
      <c r="P15" s="430"/>
      <c r="Q15" s="431"/>
    </row>
    <row r="16" spans="1:17" s="63" customFormat="1" x14ac:dyDescent="0.25">
      <c r="A16" s="42"/>
      <c r="B16" s="41"/>
      <c r="C16" s="41"/>
      <c r="D16" s="41"/>
      <c r="E16" s="41"/>
      <c r="F16" s="41"/>
      <c r="G16" s="41"/>
      <c r="H16" s="41"/>
      <c r="I16" s="41"/>
      <c r="J16" s="41"/>
      <c r="K16" s="41"/>
      <c r="L16" s="41"/>
      <c r="M16" s="36"/>
      <c r="N16" s="36"/>
      <c r="O16" s="36"/>
      <c r="P16" s="36"/>
      <c r="Q16" s="43"/>
    </row>
    <row r="17" spans="1:17" s="63" customFormat="1" ht="18.75" customHeight="1" x14ac:dyDescent="0.25">
      <c r="A17" s="42"/>
      <c r="B17" s="41"/>
      <c r="C17" s="39"/>
      <c r="D17" s="39" t="s">
        <v>31</v>
      </c>
      <c r="E17" s="39"/>
      <c r="F17" s="1133" t="str">
        <f>IF('1_Présentation'!$G$24="","",VLOOKUP('1_Présentation'!$G$16,listes!$H:$I,COLUMNS(listes!$H:$I),FALSE)&amp;" - "&amp;IF('1_Présentation'!$G$20="","",LEFT('1_Présentation'!$G$20,2)&amp;" ")&amp;IF('1_Présentation'!$G$22="","",UPPER('1_Présentation'!$G$22)&amp;" - ")&amp;IF('1_Présentation'!$G$24="","",'1_Présentation'!$G$24))</f>
        <v/>
      </c>
      <c r="G17" s="1133"/>
      <c r="H17" s="1133"/>
      <c r="I17" s="1133"/>
      <c r="J17" s="1133"/>
      <c r="K17" s="1133"/>
      <c r="L17" s="1133"/>
      <c r="M17" s="1133"/>
      <c r="N17" s="1133"/>
      <c r="O17" s="1133"/>
      <c r="P17" s="1133"/>
      <c r="Q17" s="43"/>
    </row>
    <row r="18" spans="1:17" s="63" customFormat="1" x14ac:dyDescent="0.25">
      <c r="A18" s="42"/>
      <c r="B18" s="41"/>
      <c r="C18" s="41"/>
      <c r="D18" s="41"/>
      <c r="E18" s="41"/>
      <c r="F18" s="41"/>
      <c r="G18" s="41"/>
      <c r="H18" s="41"/>
      <c r="I18" s="41"/>
      <c r="J18" s="41"/>
      <c r="K18" s="41"/>
      <c r="L18" s="41"/>
      <c r="M18" s="36"/>
      <c r="N18" s="36"/>
      <c r="O18" s="36"/>
      <c r="P18" s="36"/>
      <c r="Q18" s="43"/>
    </row>
    <row r="19" spans="1:17" s="63" customFormat="1" ht="15.75" thickBot="1" x14ac:dyDescent="0.3">
      <c r="A19" s="42"/>
      <c r="B19" s="41"/>
      <c r="C19" s="41"/>
      <c r="D19" s="41"/>
      <c r="E19" s="41"/>
      <c r="F19" s="41"/>
      <c r="G19" s="41"/>
      <c r="H19" s="41"/>
      <c r="I19" s="41"/>
      <c r="J19" s="41"/>
      <c r="K19" s="41"/>
      <c r="L19" s="41"/>
      <c r="M19" s="36"/>
      <c r="N19" s="36"/>
      <c r="O19" s="36"/>
      <c r="P19" s="36"/>
      <c r="Q19" s="43"/>
    </row>
    <row r="20" spans="1:17" s="63" customFormat="1" ht="30" customHeight="1" thickBot="1" x14ac:dyDescent="0.3">
      <c r="A20" s="64"/>
      <c r="B20" s="177" t="s">
        <v>631</v>
      </c>
      <c r="C20" s="178"/>
      <c r="D20" s="178"/>
      <c r="E20" s="178"/>
      <c r="F20" s="179"/>
      <c r="G20" s="179"/>
      <c r="H20" s="179"/>
      <c r="I20" s="179"/>
      <c r="J20" s="179"/>
      <c r="K20" s="179"/>
      <c r="L20" s="179"/>
      <c r="M20" s="179"/>
      <c r="N20" s="179"/>
      <c r="O20" s="179"/>
      <c r="P20" s="180"/>
      <c r="Q20" s="43"/>
    </row>
    <row r="21" spans="1:17" s="63" customFormat="1" ht="15.75" customHeight="1" x14ac:dyDescent="0.25">
      <c r="A21" s="64"/>
      <c r="B21" s="95"/>
      <c r="C21" s="95"/>
      <c r="D21" s="95"/>
      <c r="E21" s="95"/>
      <c r="F21" s="65"/>
      <c r="G21" s="65"/>
      <c r="H21" s="65"/>
      <c r="I21" s="65"/>
      <c r="J21" s="41"/>
      <c r="K21" s="41"/>
      <c r="L21" s="41"/>
      <c r="M21" s="65"/>
      <c r="N21" s="65"/>
      <c r="O21" s="65"/>
      <c r="P21" s="65"/>
      <c r="Q21" s="43"/>
    </row>
    <row r="22" spans="1:17" s="63" customFormat="1" ht="45" customHeight="1" thickBot="1" x14ac:dyDescent="0.3">
      <c r="A22" s="64"/>
      <c r="B22" s="95"/>
      <c r="C22" s="95"/>
      <c r="D22" s="95"/>
      <c r="E22" s="95"/>
      <c r="F22" s="65"/>
      <c r="G22" s="65"/>
      <c r="H22" s="65"/>
      <c r="I22" s="65"/>
      <c r="J22" s="41"/>
      <c r="K22" s="41"/>
      <c r="L22" s="41"/>
      <c r="M22" s="65"/>
      <c r="N22" s="65"/>
      <c r="O22" s="65"/>
      <c r="P22" s="65"/>
      <c r="Q22" s="43"/>
    </row>
    <row r="23" spans="1:17" s="63" customFormat="1" ht="45" customHeight="1" x14ac:dyDescent="0.25">
      <c r="A23" s="66"/>
      <c r="B23" s="942" t="s">
        <v>66</v>
      </c>
      <c r="C23" s="943"/>
      <c r="D23" s="241"/>
      <c r="E23" s="244"/>
      <c r="F23" s="36"/>
      <c r="G23" s="36"/>
      <c r="H23" s="36"/>
      <c r="I23" s="36"/>
      <c r="J23" s="36"/>
      <c r="K23" s="223" t="s">
        <v>213</v>
      </c>
      <c r="L23" s="230" t="s">
        <v>214</v>
      </c>
      <c r="M23" s="41"/>
      <c r="N23" s="495" t="s">
        <v>33</v>
      </c>
      <c r="O23" s="41"/>
      <c r="P23" s="492" t="s">
        <v>32</v>
      </c>
      <c r="Q23" s="43"/>
    </row>
    <row r="24" spans="1:17" s="63" customFormat="1" x14ac:dyDescent="0.25">
      <c r="A24" s="64"/>
      <c r="B24" s="944"/>
      <c r="C24" s="945"/>
      <c r="D24" s="241"/>
      <c r="E24" s="244"/>
      <c r="F24" s="65"/>
      <c r="G24" s="65"/>
      <c r="H24" s="65"/>
      <c r="I24" s="65"/>
      <c r="J24" s="65"/>
      <c r="K24" s="65"/>
      <c r="L24" s="41"/>
      <c r="M24" s="41"/>
      <c r="N24" s="41"/>
      <c r="O24" s="41"/>
      <c r="P24" s="41"/>
      <c r="Q24" s="43"/>
    </row>
    <row r="25" spans="1:17" s="63" customFormat="1" ht="24" customHeight="1" x14ac:dyDescent="0.25">
      <c r="A25" s="66"/>
      <c r="B25" s="944"/>
      <c r="C25" s="945"/>
      <c r="D25" s="241"/>
      <c r="E25" s="574"/>
      <c r="F25" s="41"/>
      <c r="G25" s="572"/>
      <c r="H25" s="572"/>
      <c r="I25" s="572"/>
      <c r="J25" s="753" t="s">
        <v>402</v>
      </c>
      <c r="K25" s="96"/>
      <c r="L25" s="96"/>
      <c r="M25" s="41"/>
      <c r="N25" s="96"/>
      <c r="O25" s="41"/>
      <c r="P25" s="488">
        <f>L25+N25</f>
        <v>0</v>
      </c>
      <c r="Q25" s="43"/>
    </row>
    <row r="26" spans="1:17" s="63" customFormat="1" ht="24" customHeight="1" x14ac:dyDescent="0.25">
      <c r="A26" s="66"/>
      <c r="B26" s="944"/>
      <c r="C26" s="945"/>
      <c r="D26" s="241"/>
      <c r="E26" s="574"/>
      <c r="F26" s="41"/>
      <c r="G26" s="572"/>
      <c r="H26" s="572"/>
      <c r="I26" s="572"/>
      <c r="J26" s="753" t="s">
        <v>400</v>
      </c>
      <c r="K26" s="96"/>
      <c r="L26" s="96"/>
      <c r="M26" s="41"/>
      <c r="N26" s="96"/>
      <c r="O26" s="41"/>
      <c r="P26" s="488">
        <f>L26+N26</f>
        <v>0</v>
      </c>
      <c r="Q26" s="43"/>
    </row>
    <row r="27" spans="1:17" s="63" customFormat="1" ht="24" customHeight="1" thickBot="1" x14ac:dyDescent="0.3">
      <c r="A27" s="66"/>
      <c r="B27" s="944"/>
      <c r="C27" s="945"/>
      <c r="D27" s="241"/>
      <c r="E27" s="574"/>
      <c r="F27" s="41"/>
      <c r="G27" s="572"/>
      <c r="H27" s="572"/>
      <c r="I27" s="572"/>
      <c r="J27" s="754" t="s">
        <v>403</v>
      </c>
      <c r="K27" s="770">
        <f>K25+K26</f>
        <v>0</v>
      </c>
      <c r="L27" s="770">
        <f>L25+L26</f>
        <v>0</v>
      </c>
      <c r="M27" s="41"/>
      <c r="N27" s="494">
        <f>N25+N26</f>
        <v>0</v>
      </c>
      <c r="O27" s="41"/>
      <c r="P27" s="489">
        <f>L27+N27</f>
        <v>0</v>
      </c>
      <c r="Q27" s="43"/>
    </row>
    <row r="28" spans="1:17" s="63" customFormat="1" ht="24" customHeight="1" thickBot="1" x14ac:dyDescent="0.3">
      <c r="A28" s="66"/>
      <c r="B28" s="944"/>
      <c r="C28" s="945"/>
      <c r="D28" s="241"/>
      <c r="E28" s="1132" t="s">
        <v>405</v>
      </c>
      <c r="F28" s="1132"/>
      <c r="G28" s="1132"/>
      <c r="H28" s="1132"/>
      <c r="I28" s="1132"/>
      <c r="J28" s="1132"/>
      <c r="K28" s="769"/>
      <c r="L28" s="769"/>
      <c r="M28" s="41"/>
      <c r="N28" s="41"/>
      <c r="O28" s="41"/>
      <c r="P28" s="41"/>
      <c r="Q28" s="43"/>
    </row>
    <row r="29" spans="1:17" s="63" customFormat="1" ht="24" customHeight="1" x14ac:dyDescent="0.25">
      <c r="A29" s="66"/>
      <c r="B29" s="944"/>
      <c r="C29" s="945"/>
      <c r="D29" s="241"/>
      <c r="E29" s="574"/>
      <c r="F29" s="41"/>
      <c r="G29" s="572"/>
      <c r="H29" s="572"/>
      <c r="I29" s="572"/>
      <c r="J29" s="755" t="s">
        <v>55</v>
      </c>
      <c r="K29" s="768" t="str">
        <f>IF(K27=0,"",K28/K27)</f>
        <v/>
      </c>
      <c r="L29" s="41"/>
      <c r="M29" s="41"/>
      <c r="N29" s="41"/>
      <c r="O29" s="41"/>
      <c r="P29" s="41"/>
      <c r="Q29" s="43"/>
    </row>
    <row r="30" spans="1:17" s="63" customFormat="1" x14ac:dyDescent="0.25">
      <c r="A30" s="66"/>
      <c r="B30" s="944"/>
      <c r="C30" s="945"/>
      <c r="D30" s="241"/>
      <c r="E30" s="244"/>
      <c r="F30" s="65"/>
      <c r="G30" s="65"/>
      <c r="H30" s="65"/>
      <c r="I30" s="65"/>
      <c r="J30" s="36"/>
      <c r="K30" s="41"/>
      <c r="L30" s="41"/>
      <c r="M30" s="41"/>
      <c r="N30" s="41"/>
      <c r="O30" s="41"/>
      <c r="P30" s="41"/>
      <c r="Q30" s="43"/>
    </row>
    <row r="31" spans="1:17" s="63" customFormat="1" ht="33" customHeight="1" x14ac:dyDescent="0.25">
      <c r="A31" s="66"/>
      <c r="B31" s="944"/>
      <c r="C31" s="945"/>
      <c r="D31" s="241"/>
      <c r="E31" s="244"/>
      <c r="F31" s="65"/>
      <c r="G31" s="65"/>
      <c r="H31" s="65"/>
      <c r="I31" s="65"/>
      <c r="J31" s="748" t="s">
        <v>623</v>
      </c>
      <c r="K31" s="96"/>
      <c r="L31" s="96"/>
      <c r="M31" s="1136"/>
      <c r="N31" s="1137"/>
      <c r="O31" s="1137"/>
      <c r="P31" s="1137"/>
      <c r="Q31" s="43"/>
    </row>
    <row r="32" spans="1:17" s="63" customFormat="1" ht="33" customHeight="1" x14ac:dyDescent="0.25">
      <c r="A32" s="66"/>
      <c r="B32" s="944"/>
      <c r="C32" s="945"/>
      <c r="D32" s="241"/>
      <c r="E32" s="244"/>
      <c r="F32" s="65"/>
      <c r="G32" s="65"/>
      <c r="H32" s="65"/>
      <c r="I32" s="65"/>
      <c r="J32" s="748" t="s">
        <v>624</v>
      </c>
      <c r="K32" s="96"/>
      <c r="L32" s="96"/>
      <c r="M32" s="1136"/>
      <c r="N32" s="1137"/>
      <c r="O32" s="1137"/>
      <c r="P32" s="1137"/>
      <c r="Q32" s="43"/>
    </row>
    <row r="33" spans="1:17" s="63" customFormat="1" ht="24" customHeight="1" x14ac:dyDescent="0.25">
      <c r="A33" s="66"/>
      <c r="B33" s="944"/>
      <c r="C33" s="945"/>
      <c r="D33" s="241"/>
      <c r="E33" s="244"/>
      <c r="F33" s="65"/>
      <c r="G33" s="65"/>
      <c r="H33" s="65"/>
      <c r="I33" s="65"/>
      <c r="J33" s="755" t="s">
        <v>145</v>
      </c>
      <c r="K33" s="96"/>
      <c r="L33" s="628" t="s">
        <v>622</v>
      </c>
      <c r="M33" s="689"/>
      <c r="N33" s="1138"/>
      <c r="O33" s="1139"/>
      <c r="P33" s="1140"/>
      <c r="Q33" s="43"/>
    </row>
    <row r="34" spans="1:17" s="63" customFormat="1" ht="24" customHeight="1" thickBot="1" x14ac:dyDescent="0.3">
      <c r="A34" s="66"/>
      <c r="B34" s="946"/>
      <c r="C34" s="947"/>
      <c r="D34" s="241"/>
      <c r="E34" s="244"/>
      <c r="F34" s="65"/>
      <c r="G34" s="65"/>
      <c r="H34" s="65"/>
      <c r="I34" s="65"/>
      <c r="J34" s="754" t="s">
        <v>147</v>
      </c>
      <c r="K34" s="227">
        <f>SUM(K31:K33)</f>
        <v>0</v>
      </c>
      <c r="L34" s="41"/>
      <c r="M34" s="41"/>
      <c r="N34" s="41"/>
      <c r="O34" s="41"/>
      <c r="P34" s="41"/>
      <c r="Q34" s="43"/>
    </row>
    <row r="35" spans="1:17" s="63" customFormat="1" ht="15" customHeight="1" thickBot="1" x14ac:dyDescent="0.3">
      <c r="A35" s="66"/>
      <c r="B35" s="65"/>
      <c r="C35" s="65"/>
      <c r="D35" s="65"/>
      <c r="E35" s="65"/>
      <c r="F35" s="65"/>
      <c r="G35" s="65"/>
      <c r="H35" s="65"/>
      <c r="I35" s="65"/>
      <c r="J35" s="36"/>
      <c r="K35" s="41"/>
      <c r="L35" s="41"/>
      <c r="M35" s="41"/>
      <c r="N35" s="41"/>
      <c r="O35" s="41"/>
      <c r="P35" s="36"/>
      <c r="Q35" s="43"/>
    </row>
    <row r="36" spans="1:17" s="63" customFormat="1" ht="24" customHeight="1" x14ac:dyDescent="0.25">
      <c r="A36" s="66"/>
      <c r="B36" s="942" t="s">
        <v>139</v>
      </c>
      <c r="C36" s="943"/>
      <c r="D36" s="241"/>
      <c r="E36" s="244"/>
      <c r="F36" s="572"/>
      <c r="G36" s="572"/>
      <c r="H36" s="572"/>
      <c r="I36" s="572"/>
      <c r="J36" s="634"/>
      <c r="K36" s="634" t="s">
        <v>626</v>
      </c>
      <c r="L36" s="96"/>
      <c r="M36" s="41"/>
      <c r="N36" s="41"/>
      <c r="O36" s="41"/>
      <c r="P36" s="36"/>
      <c r="Q36" s="43"/>
    </row>
    <row r="37" spans="1:17" s="63" customFormat="1" ht="24" customHeight="1" x14ac:dyDescent="0.25">
      <c r="A37" s="66"/>
      <c r="B37" s="944"/>
      <c r="C37" s="945"/>
      <c r="D37" s="241"/>
      <c r="E37" s="244"/>
      <c r="F37" s="572"/>
      <c r="G37" s="572"/>
      <c r="H37" s="572"/>
      <c r="I37" s="572"/>
      <c r="J37" s="634"/>
      <c r="K37" s="634" t="s">
        <v>627</v>
      </c>
      <c r="L37" s="96"/>
      <c r="M37" s="41"/>
      <c r="N37" s="41"/>
      <c r="O37" s="41"/>
      <c r="P37" s="36"/>
      <c r="Q37" s="43"/>
    </row>
    <row r="38" spans="1:17" s="63" customFormat="1" ht="24" customHeight="1" x14ac:dyDescent="0.25">
      <c r="A38" s="66"/>
      <c r="B38" s="944"/>
      <c r="C38" s="945"/>
      <c r="D38" s="574"/>
      <c r="E38" s="574"/>
      <c r="F38" s="572"/>
      <c r="G38" s="572"/>
      <c r="H38" s="572"/>
      <c r="I38" s="572"/>
      <c r="J38" s="634"/>
      <c r="K38" s="634" t="s">
        <v>628</v>
      </c>
      <c r="L38" s="96"/>
      <c r="M38" s="41"/>
      <c r="N38" s="41"/>
      <c r="O38" s="41"/>
      <c r="P38" s="36"/>
      <c r="Q38" s="43"/>
    </row>
    <row r="39" spans="1:17" s="63" customFormat="1" ht="24" customHeight="1" x14ac:dyDescent="0.25">
      <c r="A39" s="66"/>
      <c r="B39" s="944"/>
      <c r="C39" s="945"/>
      <c r="D39" s="574"/>
      <c r="E39" s="574"/>
      <c r="F39" s="572"/>
      <c r="G39" s="572"/>
      <c r="H39" s="572"/>
      <c r="I39" s="572"/>
      <c r="J39" s="634"/>
      <c r="K39" s="634" t="s">
        <v>457</v>
      </c>
      <c r="L39" s="96"/>
      <c r="M39" s="41"/>
      <c r="N39" s="41"/>
      <c r="O39" s="41"/>
      <c r="P39" s="36"/>
      <c r="Q39" s="43"/>
    </row>
    <row r="40" spans="1:17" s="63" customFormat="1" ht="24" customHeight="1" x14ac:dyDescent="0.25">
      <c r="A40" s="66"/>
      <c r="B40" s="944"/>
      <c r="C40" s="945"/>
      <c r="D40" s="574"/>
      <c r="E40" s="574"/>
      <c r="F40" s="572"/>
      <c r="G40" s="572"/>
      <c r="H40" s="572"/>
      <c r="I40" s="572"/>
      <c r="J40" s="634"/>
      <c r="K40" s="634" t="s">
        <v>462</v>
      </c>
      <c r="L40" s="91"/>
      <c r="M40" s="41"/>
      <c r="N40" s="41"/>
      <c r="O40" s="41"/>
      <c r="P40" s="634"/>
      <c r="Q40" s="43"/>
    </row>
    <row r="41" spans="1:17" s="63" customFormat="1" ht="24" customHeight="1" x14ac:dyDescent="0.25">
      <c r="A41" s="66"/>
      <c r="B41" s="944"/>
      <c r="C41" s="945"/>
      <c r="D41" s="574"/>
      <c r="E41" s="574"/>
      <c r="F41" s="572"/>
      <c r="G41" s="572"/>
      <c r="H41" s="572"/>
      <c r="I41" s="572"/>
      <c r="J41" s="634"/>
      <c r="K41" s="648" t="s">
        <v>477</v>
      </c>
      <c r="L41" s="91"/>
      <c r="M41" s="41"/>
      <c r="N41" s="41"/>
      <c r="O41" s="41"/>
      <c r="P41" s="634"/>
      <c r="Q41" s="43"/>
    </row>
    <row r="42" spans="1:17" s="63" customFormat="1" ht="24" customHeight="1" x14ac:dyDescent="0.25">
      <c r="A42" s="66"/>
      <c r="B42" s="944"/>
      <c r="C42" s="945"/>
      <c r="D42" s="574"/>
      <c r="E42" s="574"/>
      <c r="F42" s="572"/>
      <c r="G42" s="572"/>
      <c r="H42" s="572"/>
      <c r="I42" s="572"/>
      <c r="J42" s="632"/>
      <c r="K42" s="670" t="s">
        <v>625</v>
      </c>
      <c r="L42" s="91"/>
      <c r="M42" s="671"/>
      <c r="N42" s="41"/>
      <c r="O42" s="41"/>
      <c r="P42" s="41"/>
      <c r="Q42" s="43"/>
    </row>
    <row r="43" spans="1:17" s="63" customFormat="1" ht="24" customHeight="1" x14ac:dyDescent="0.25">
      <c r="A43" s="66"/>
      <c r="B43" s="944"/>
      <c r="C43" s="945"/>
      <c r="D43" s="574"/>
      <c r="E43" s="574"/>
      <c r="F43" s="572"/>
      <c r="G43" s="572"/>
      <c r="H43" s="572"/>
      <c r="I43" s="572"/>
      <c r="J43" s="634"/>
      <c r="K43" s="634" t="s">
        <v>766</v>
      </c>
      <c r="L43" s="91"/>
      <c r="M43" s="41"/>
      <c r="N43" s="41"/>
      <c r="O43" s="41"/>
      <c r="P43" s="634"/>
      <c r="Q43" s="43"/>
    </row>
    <row r="44" spans="1:17" s="63" customFormat="1" ht="24" customHeight="1" x14ac:dyDescent="0.25">
      <c r="A44" s="66"/>
      <c r="B44" s="944"/>
      <c r="C44" s="945"/>
      <c r="D44" s="574"/>
      <c r="E44" s="574"/>
      <c r="F44" s="572"/>
      <c r="G44" s="572"/>
      <c r="H44" s="572"/>
      <c r="I44" s="572"/>
      <c r="J44" s="634"/>
      <c r="K44" s="634" t="s">
        <v>458</v>
      </c>
      <c r="L44" s="91"/>
      <c r="M44" s="41"/>
      <c r="N44" s="41"/>
      <c r="O44" s="41"/>
      <c r="P44" s="634"/>
      <c r="Q44" s="43"/>
    </row>
    <row r="45" spans="1:17" s="63" customFormat="1" ht="24" customHeight="1" x14ac:dyDescent="0.25">
      <c r="A45" s="66"/>
      <c r="B45" s="944"/>
      <c r="C45" s="945"/>
      <c r="D45" s="574"/>
      <c r="E45" s="574"/>
      <c r="F45" s="572"/>
      <c r="G45" s="572"/>
      <c r="H45" s="572"/>
      <c r="I45" s="572"/>
      <c r="J45" s="634"/>
      <c r="K45" s="634"/>
      <c r="L45" s="649"/>
      <c r="M45" s="41"/>
      <c r="N45" s="41"/>
      <c r="O45" s="41"/>
      <c r="P45" s="634"/>
      <c r="Q45" s="43"/>
    </row>
    <row r="46" spans="1:17" s="63" customFormat="1" ht="24" customHeight="1" x14ac:dyDescent="0.25">
      <c r="A46" s="66"/>
      <c r="B46" s="944"/>
      <c r="C46" s="945"/>
      <c r="D46" s="574"/>
      <c r="E46" s="574"/>
      <c r="F46" s="572"/>
      <c r="G46" s="572"/>
      <c r="H46" s="572"/>
      <c r="I46" s="572"/>
      <c r="J46" s="634"/>
      <c r="K46" s="634" t="s">
        <v>459</v>
      </c>
      <c r="L46" s="771"/>
      <c r="M46" s="41"/>
      <c r="N46" s="41"/>
      <c r="O46" s="41"/>
      <c r="P46" s="634"/>
      <c r="Q46" s="43"/>
    </row>
    <row r="47" spans="1:17" s="63" customFormat="1" ht="24" customHeight="1" x14ac:dyDescent="0.25">
      <c r="A47" s="66"/>
      <c r="B47" s="944"/>
      <c r="C47" s="945"/>
      <c r="D47" s="572"/>
      <c r="E47" s="572"/>
      <c r="F47" s="572"/>
      <c r="G47" s="572"/>
      <c r="H47" s="572"/>
      <c r="I47" s="572"/>
      <c r="J47" s="634"/>
      <c r="K47" s="634" t="s">
        <v>460</v>
      </c>
      <c r="L47" s="771"/>
      <c r="M47" s="41"/>
      <c r="N47" s="41"/>
      <c r="O47" s="41"/>
      <c r="P47" s="634"/>
      <c r="Q47" s="43"/>
    </row>
    <row r="48" spans="1:17" s="63" customFormat="1" ht="24" customHeight="1" thickBot="1" x14ac:dyDescent="0.3">
      <c r="A48" s="66"/>
      <c r="B48" s="946"/>
      <c r="C48" s="947"/>
      <c r="D48" s="572"/>
      <c r="E48" s="572"/>
      <c r="F48" s="572"/>
      <c r="G48" s="572"/>
      <c r="H48" s="572"/>
      <c r="I48" s="572"/>
      <c r="J48" s="634"/>
      <c r="K48" s="634" t="s">
        <v>461</v>
      </c>
      <c r="L48" s="771"/>
      <c r="M48" s="41"/>
      <c r="N48" s="41"/>
      <c r="O48" s="41"/>
      <c r="P48" s="634"/>
      <c r="Q48" s="43"/>
    </row>
    <row r="49" spans="1:17" s="63" customFormat="1" ht="15" customHeight="1" x14ac:dyDescent="0.25">
      <c r="A49" s="66"/>
      <c r="B49" s="572"/>
      <c r="C49" s="572"/>
      <c r="D49" s="572"/>
      <c r="E49" s="572"/>
      <c r="F49" s="572"/>
      <c r="G49" s="572"/>
      <c r="H49" s="572"/>
      <c r="I49" s="572"/>
      <c r="J49" s="36"/>
      <c r="K49" s="41"/>
      <c r="L49" s="41"/>
      <c r="M49" s="41"/>
      <c r="N49" s="41"/>
      <c r="O49" s="41"/>
      <c r="P49" s="36"/>
      <c r="Q49" s="43"/>
    </row>
    <row r="50" spans="1:17" s="63" customFormat="1" ht="15" customHeight="1" thickBot="1" x14ac:dyDescent="0.3">
      <c r="A50" s="66"/>
      <c r="B50" s="65"/>
      <c r="C50" s="65"/>
      <c r="D50" s="65"/>
      <c r="E50" s="65"/>
      <c r="F50" s="65"/>
      <c r="G50" s="65"/>
      <c r="H50" s="65"/>
      <c r="I50" s="65"/>
      <c r="J50" s="36"/>
      <c r="K50" s="41"/>
      <c r="L50" s="41"/>
      <c r="M50" s="41"/>
      <c r="N50" s="41"/>
      <c r="O50" s="41"/>
      <c r="P50" s="36"/>
      <c r="Q50" s="43"/>
    </row>
    <row r="51" spans="1:17" s="63" customFormat="1" ht="45" customHeight="1" x14ac:dyDescent="0.25">
      <c r="A51" s="66"/>
      <c r="B51" s="942" t="s">
        <v>65</v>
      </c>
      <c r="C51" s="943"/>
      <c r="D51" s="241"/>
      <c r="E51" s="244"/>
      <c r="F51" s="756"/>
      <c r="G51" s="756"/>
      <c r="H51" s="756"/>
      <c r="I51" s="756"/>
      <c r="J51" s="36"/>
      <c r="K51" s="36"/>
      <c r="L51" s="223" t="s">
        <v>212</v>
      </c>
      <c r="M51" s="41"/>
      <c r="N51" s="495" t="s">
        <v>33</v>
      </c>
      <c r="O51" s="41"/>
      <c r="P51" s="492" t="s">
        <v>32</v>
      </c>
      <c r="Q51" s="43"/>
    </row>
    <row r="52" spans="1:17" s="63" customFormat="1" ht="15" customHeight="1" x14ac:dyDescent="0.25">
      <c r="A52" s="66"/>
      <c r="B52" s="944"/>
      <c r="C52" s="945"/>
      <c r="D52" s="241"/>
      <c r="E52" s="244"/>
      <c r="F52" s="756"/>
      <c r="G52" s="756"/>
      <c r="H52" s="756"/>
      <c r="I52" s="756"/>
      <c r="J52" s="36"/>
      <c r="K52" s="41"/>
      <c r="L52" s="41"/>
      <c r="M52" s="41"/>
      <c r="N52" s="41"/>
      <c r="O52" s="41"/>
      <c r="P52" s="36"/>
      <c r="Q52" s="43"/>
    </row>
    <row r="53" spans="1:17" s="63" customFormat="1" ht="24" customHeight="1" x14ac:dyDescent="0.25">
      <c r="A53" s="66"/>
      <c r="B53" s="944"/>
      <c r="C53" s="945"/>
      <c r="D53" s="241"/>
      <c r="E53" s="244"/>
      <c r="F53" s="756"/>
      <c r="G53" s="756"/>
      <c r="H53" s="756"/>
      <c r="I53" s="756"/>
      <c r="J53" s="634"/>
      <c r="K53" s="748" t="s">
        <v>629</v>
      </c>
      <c r="L53" s="97"/>
      <c r="M53" s="41"/>
      <c r="N53" s="98"/>
      <c r="O53" s="41"/>
      <c r="P53" s="493">
        <f>L53+N53</f>
        <v>0</v>
      </c>
      <c r="Q53" s="43"/>
    </row>
    <row r="54" spans="1:17" s="63" customFormat="1" ht="24" customHeight="1" x14ac:dyDescent="0.25">
      <c r="A54" s="66"/>
      <c r="B54" s="944"/>
      <c r="C54" s="945"/>
      <c r="D54" s="574"/>
      <c r="E54" s="574"/>
      <c r="F54" s="756"/>
      <c r="G54" s="756"/>
      <c r="H54" s="756"/>
      <c r="I54" s="756"/>
      <c r="J54" s="755"/>
      <c r="K54" s="755" t="s">
        <v>470</v>
      </c>
      <c r="L54" s="97"/>
      <c r="M54" s="41"/>
      <c r="N54" s="634"/>
      <c r="O54" s="634"/>
      <c r="P54" s="634"/>
      <c r="Q54" s="43"/>
    </row>
    <row r="55" spans="1:17" s="63" customFormat="1" ht="24" customHeight="1" x14ac:dyDescent="0.25">
      <c r="A55" s="66"/>
      <c r="B55" s="944"/>
      <c r="C55" s="945"/>
      <c r="D55" s="241"/>
      <c r="E55" s="244"/>
      <c r="F55" s="756"/>
      <c r="G55" s="756"/>
      <c r="H55" s="756"/>
      <c r="I55" s="756"/>
      <c r="J55" s="755"/>
      <c r="K55" s="755" t="s">
        <v>209</v>
      </c>
      <c r="L55" s="97"/>
      <c r="M55" s="41"/>
      <c r="N55" s="36"/>
      <c r="O55" s="41"/>
      <c r="P55" s="36"/>
      <c r="Q55" s="43"/>
    </row>
    <row r="56" spans="1:17" s="63" customFormat="1" ht="24" customHeight="1" x14ac:dyDescent="0.25">
      <c r="A56" s="66"/>
      <c r="B56" s="944"/>
      <c r="C56" s="945"/>
      <c r="D56" s="574"/>
      <c r="E56" s="574"/>
      <c r="F56" s="756"/>
      <c r="G56" s="756"/>
      <c r="H56" s="756"/>
      <c r="I56" s="756"/>
      <c r="J56" s="755"/>
      <c r="K56" s="755" t="s">
        <v>471</v>
      </c>
      <c r="L56" s="97"/>
      <c r="M56" s="41"/>
      <c r="N56" s="36"/>
      <c r="O56" s="41"/>
      <c r="P56" s="36"/>
      <c r="Q56" s="43"/>
    </row>
    <row r="57" spans="1:17" s="63" customFormat="1" ht="24" customHeight="1" x14ac:dyDescent="0.25">
      <c r="A57" s="66"/>
      <c r="B57" s="944"/>
      <c r="C57" s="945"/>
      <c r="D57" s="574"/>
      <c r="E57" s="574"/>
      <c r="F57" s="756"/>
      <c r="G57" s="756"/>
      <c r="H57" s="756"/>
      <c r="I57" s="756"/>
      <c r="J57" s="755"/>
      <c r="K57" s="755" t="s">
        <v>472</v>
      </c>
      <c r="L57" s="97"/>
      <c r="M57" s="41"/>
      <c r="N57" s="36"/>
      <c r="O57" s="41"/>
      <c r="P57" s="36"/>
      <c r="Q57" s="43"/>
    </row>
    <row r="58" spans="1:17" s="63" customFormat="1" ht="24" customHeight="1" thickBot="1" x14ac:dyDescent="0.3">
      <c r="A58" s="66"/>
      <c r="B58" s="946"/>
      <c r="C58" s="947"/>
      <c r="D58" s="241"/>
      <c r="E58" s="244"/>
      <c r="F58" s="756"/>
      <c r="G58" s="756"/>
      <c r="H58" s="756"/>
      <c r="I58" s="756"/>
      <c r="J58" s="1134" t="s">
        <v>406</v>
      </c>
      <c r="K58" s="1135"/>
      <c r="L58" s="144" t="str">
        <f>IF(L27=0,"",L53/L27)</f>
        <v/>
      </c>
      <c r="M58" s="41"/>
      <c r="N58" s="36"/>
      <c r="O58" s="41"/>
      <c r="P58" s="36"/>
      <c r="Q58" s="43"/>
    </row>
    <row r="59" spans="1:17" s="63" customFormat="1" ht="15" customHeight="1" x14ac:dyDescent="0.25">
      <c r="A59" s="66"/>
      <c r="B59" s="65"/>
      <c r="C59" s="65"/>
      <c r="D59" s="65"/>
      <c r="E59" s="65"/>
      <c r="F59" s="36"/>
      <c r="G59" s="36"/>
      <c r="H59" s="36"/>
      <c r="I59" s="36"/>
      <c r="J59" s="41"/>
      <c r="K59" s="41"/>
      <c r="L59" s="41"/>
      <c r="M59" s="36"/>
      <c r="N59" s="36"/>
      <c r="O59" s="41"/>
      <c r="P59" s="36"/>
      <c r="Q59" s="43"/>
    </row>
    <row r="60" spans="1:17" s="63" customFormat="1" ht="15" customHeight="1" thickBot="1" x14ac:dyDescent="0.3">
      <c r="A60" s="66"/>
      <c r="B60" s="65"/>
      <c r="C60" s="65"/>
      <c r="D60" s="65"/>
      <c r="E60" s="65"/>
      <c r="F60" s="36"/>
      <c r="G60" s="36"/>
      <c r="H60" s="36"/>
      <c r="I60" s="36"/>
      <c r="J60" s="41"/>
      <c r="K60" s="41"/>
      <c r="L60" s="41"/>
      <c r="M60" s="36"/>
      <c r="N60" s="36"/>
      <c r="O60" s="36"/>
      <c r="P60" s="36"/>
      <c r="Q60" s="43"/>
    </row>
    <row r="61" spans="1:17" s="63" customFormat="1" ht="30" customHeight="1" thickBot="1" x14ac:dyDescent="0.3">
      <c r="A61" s="64"/>
      <c r="B61" s="177" t="s">
        <v>630</v>
      </c>
      <c r="C61" s="178"/>
      <c r="D61" s="178"/>
      <c r="E61" s="178"/>
      <c r="F61" s="179"/>
      <c r="G61" s="179"/>
      <c r="H61" s="179"/>
      <c r="I61" s="179"/>
      <c r="J61" s="179"/>
      <c r="K61" s="179"/>
      <c r="L61" s="179"/>
      <c r="M61" s="179"/>
      <c r="N61" s="179"/>
      <c r="O61" s="179"/>
      <c r="P61" s="180"/>
      <c r="Q61" s="43"/>
    </row>
    <row r="62" spans="1:17" s="63" customFormat="1" ht="15" customHeight="1" thickBot="1" x14ac:dyDescent="0.3">
      <c r="A62" s="66"/>
      <c r="B62" s="65"/>
      <c r="C62" s="65"/>
      <c r="D62" s="65"/>
      <c r="E62" s="65"/>
      <c r="F62" s="41"/>
      <c r="G62" s="41"/>
      <c r="H62" s="41"/>
      <c r="I62" s="41"/>
      <c r="J62" s="41"/>
      <c r="K62" s="41"/>
      <c r="L62" s="41"/>
      <c r="M62" s="36"/>
      <c r="N62" s="36"/>
      <c r="O62" s="36"/>
      <c r="P62" s="36"/>
      <c r="Q62" s="43"/>
    </row>
    <row r="63" spans="1:17" s="63" customFormat="1" ht="21" customHeight="1" x14ac:dyDescent="0.25">
      <c r="A63" s="66"/>
      <c r="B63" s="942" t="s">
        <v>64</v>
      </c>
      <c r="C63" s="943"/>
      <c r="D63" s="65"/>
      <c r="E63" s="65"/>
      <c r="F63" s="41"/>
      <c r="G63" s="41"/>
      <c r="H63" s="88" t="s">
        <v>39</v>
      </c>
      <c r="I63" s="89"/>
      <c r="J63" s="89"/>
      <c r="K63" s="89"/>
      <c r="L63" s="90"/>
      <c r="M63" s="36"/>
      <c r="N63" s="1149" t="s">
        <v>40</v>
      </c>
      <c r="O63" s="41"/>
      <c r="P63" s="1161" t="s">
        <v>34</v>
      </c>
      <c r="Q63" s="43"/>
    </row>
    <row r="64" spans="1:17" s="63" customFormat="1" ht="45" customHeight="1" x14ac:dyDescent="0.25">
      <c r="A64" s="66"/>
      <c r="B64" s="944"/>
      <c r="C64" s="945"/>
      <c r="D64" s="65"/>
      <c r="E64" s="41"/>
      <c r="F64" s="41"/>
      <c r="G64" s="41"/>
      <c r="H64" s="1150" t="s">
        <v>5</v>
      </c>
      <c r="I64" s="1151"/>
      <c r="J64" s="110" t="s">
        <v>6</v>
      </c>
      <c r="K64" s="110" t="s">
        <v>30</v>
      </c>
      <c r="L64" s="92" t="s">
        <v>39</v>
      </c>
      <c r="M64" s="36"/>
      <c r="N64" s="1149"/>
      <c r="O64" s="41"/>
      <c r="P64" s="1161"/>
      <c r="Q64" s="43"/>
    </row>
    <row r="65" spans="1:21" s="63" customFormat="1" ht="15" customHeight="1" x14ac:dyDescent="0.25">
      <c r="A65" s="66"/>
      <c r="B65" s="944"/>
      <c r="C65" s="945"/>
      <c r="D65" s="65"/>
      <c r="E65" s="41"/>
      <c r="F65" s="41"/>
      <c r="G65" s="41"/>
      <c r="H65" s="41"/>
      <c r="I65" s="41"/>
      <c r="J65" s="41"/>
      <c r="K65" s="41"/>
      <c r="L65" s="41"/>
      <c r="M65" s="36"/>
      <c r="N65" s="41"/>
      <c r="O65" s="41"/>
      <c r="P65" s="36"/>
      <c r="Q65" s="43"/>
    </row>
    <row r="66" spans="1:21" s="63" customFormat="1" ht="30" customHeight="1" x14ac:dyDescent="0.25">
      <c r="A66" s="42"/>
      <c r="B66" s="944"/>
      <c r="C66" s="945"/>
      <c r="D66" s="1128" t="s">
        <v>407</v>
      </c>
      <c r="E66" s="1128"/>
      <c r="F66" s="1128"/>
      <c r="G66" s="1129"/>
      <c r="H66" s="1155"/>
      <c r="I66" s="1156"/>
      <c r="J66" s="91"/>
      <c r="K66" s="91"/>
      <c r="L66" s="94">
        <f>H66+J66+K66</f>
        <v>0</v>
      </c>
      <c r="M66" s="36"/>
      <c r="N66" s="91"/>
      <c r="O66" s="41"/>
      <c r="P66" s="488">
        <f>N66+L66</f>
        <v>0</v>
      </c>
      <c r="Q66" s="43"/>
      <c r="R66" s="80"/>
    </row>
    <row r="67" spans="1:21" s="63" customFormat="1" ht="30" customHeight="1" x14ac:dyDescent="0.25">
      <c r="A67" s="42"/>
      <c r="B67" s="944"/>
      <c r="C67" s="945"/>
      <c r="D67" s="1128" t="s">
        <v>401</v>
      </c>
      <c r="E67" s="1128"/>
      <c r="F67" s="1128"/>
      <c r="G67" s="1129"/>
      <c r="H67" s="1155"/>
      <c r="I67" s="1156"/>
      <c r="J67" s="91"/>
      <c r="K67" s="91"/>
      <c r="L67" s="94">
        <f>H67+J67+K67</f>
        <v>0</v>
      </c>
      <c r="M67" s="36"/>
      <c r="N67" s="91"/>
      <c r="O67" s="41"/>
      <c r="P67" s="488">
        <f>N67+L67</f>
        <v>0</v>
      </c>
      <c r="Q67" s="43"/>
      <c r="R67" s="224"/>
    </row>
    <row r="68" spans="1:21" s="63" customFormat="1" ht="30" customHeight="1" thickBot="1" x14ac:dyDescent="0.3">
      <c r="A68" s="42"/>
      <c r="B68" s="944"/>
      <c r="C68" s="945"/>
      <c r="D68" s="241"/>
      <c r="E68" s="556"/>
      <c r="F68" s="556"/>
      <c r="G68" s="557" t="s">
        <v>146</v>
      </c>
      <c r="H68" s="1153">
        <f>H66+H67</f>
        <v>0</v>
      </c>
      <c r="I68" s="1154"/>
      <c r="J68" s="225">
        <f>J66+J67</f>
        <v>0</v>
      </c>
      <c r="K68" s="225">
        <f>K66+K67</f>
        <v>0</v>
      </c>
      <c r="L68" s="767">
        <f>H68+J68+K68</f>
        <v>0</v>
      </c>
      <c r="M68" s="36"/>
      <c r="N68" s="494">
        <f>N66+N67</f>
        <v>0</v>
      </c>
      <c r="O68" s="41"/>
      <c r="P68" s="489">
        <f>N68+L68</f>
        <v>0</v>
      </c>
      <c r="Q68" s="43"/>
      <c r="R68" s="224"/>
    </row>
    <row r="69" spans="1:21" s="63" customFormat="1" ht="30" customHeight="1" thickBot="1" x14ac:dyDescent="0.3">
      <c r="A69" s="42"/>
      <c r="B69" s="944"/>
      <c r="C69" s="945"/>
      <c r="D69" s="244"/>
      <c r="E69" s="244"/>
      <c r="F69" s="1152" t="s">
        <v>404</v>
      </c>
      <c r="G69" s="1152"/>
      <c r="H69" s="1152"/>
      <c r="I69" s="1152"/>
      <c r="J69" s="1152"/>
      <c r="K69" s="1152"/>
      <c r="L69" s="769"/>
      <c r="M69" s="36"/>
      <c r="N69" s="1128" t="s">
        <v>35</v>
      </c>
      <c r="O69" s="1129"/>
      <c r="P69" s="490">
        <f>P68-P27</f>
        <v>0</v>
      </c>
      <c r="Q69" s="43"/>
      <c r="R69" s="73"/>
      <c r="S69" s="73"/>
      <c r="T69" s="73"/>
      <c r="U69" s="73"/>
    </row>
    <row r="70" spans="1:21" s="63" customFormat="1" ht="24" customHeight="1" x14ac:dyDescent="0.25">
      <c r="A70" s="42"/>
      <c r="B70" s="944"/>
      <c r="C70" s="945"/>
      <c r="D70" s="241"/>
      <c r="E70" s="244"/>
      <c r="F70" s="41"/>
      <c r="G70" s="41"/>
      <c r="H70" s="41"/>
      <c r="I70" s="36"/>
      <c r="J70" s="36"/>
      <c r="K70" s="36" t="s">
        <v>29</v>
      </c>
      <c r="L70" s="768" t="str">
        <f>IF(L68=0,"",L69/L68)</f>
        <v/>
      </c>
      <c r="M70" s="36"/>
      <c r="N70" s="41"/>
      <c r="O70" s="36"/>
      <c r="P70" s="36"/>
      <c r="Q70" s="43"/>
      <c r="R70" s="73"/>
      <c r="S70" s="73"/>
      <c r="T70" s="73"/>
      <c r="U70" s="73"/>
    </row>
    <row r="71" spans="1:21" s="63" customFormat="1" ht="24" customHeight="1" x14ac:dyDescent="0.25">
      <c r="A71" s="42"/>
      <c r="B71" s="944"/>
      <c r="C71" s="945"/>
      <c r="D71" s="241"/>
      <c r="E71" s="244"/>
      <c r="F71" s="41"/>
      <c r="G71" s="41"/>
      <c r="H71" s="41"/>
      <c r="I71" s="36"/>
      <c r="J71" s="36"/>
      <c r="K71" s="36"/>
      <c r="L71" s="36"/>
      <c r="M71" s="36"/>
      <c r="N71" s="41"/>
      <c r="O71" s="36"/>
      <c r="P71" s="36"/>
      <c r="Q71" s="43"/>
      <c r="R71" s="73"/>
      <c r="S71" s="73"/>
      <c r="T71" s="73"/>
      <c r="U71" s="73"/>
    </row>
    <row r="72" spans="1:21" s="63" customFormat="1" ht="24" customHeight="1" x14ac:dyDescent="0.25">
      <c r="A72" s="42"/>
      <c r="B72" s="944"/>
      <c r="C72" s="945"/>
      <c r="D72" s="241"/>
      <c r="E72" s="244"/>
      <c r="F72" s="41"/>
      <c r="G72" s="41"/>
      <c r="H72" s="41"/>
      <c r="I72" s="41"/>
      <c r="J72" s="41"/>
      <c r="K72" s="36" t="s">
        <v>148</v>
      </c>
      <c r="L72" s="91"/>
      <c r="M72" s="36"/>
      <c r="N72" s="41"/>
      <c r="O72" s="36"/>
      <c r="P72" s="36"/>
      <c r="Q72" s="43"/>
      <c r="R72" s="73"/>
      <c r="S72" s="73"/>
      <c r="T72" s="73"/>
      <c r="U72" s="73"/>
    </row>
    <row r="73" spans="1:21" s="63" customFormat="1" ht="24" customHeight="1" x14ac:dyDescent="0.25">
      <c r="A73" s="42"/>
      <c r="B73" s="944"/>
      <c r="C73" s="945"/>
      <c r="D73" s="241"/>
      <c r="E73" s="244"/>
      <c r="F73" s="41"/>
      <c r="G73" s="41"/>
      <c r="H73" s="41"/>
      <c r="I73" s="41"/>
      <c r="J73" s="41"/>
      <c r="K73" s="36" t="s">
        <v>149</v>
      </c>
      <c r="L73" s="91"/>
      <c r="M73" s="36"/>
      <c r="N73" s="41"/>
      <c r="O73" s="36"/>
      <c r="P73" s="36"/>
      <c r="Q73" s="43"/>
      <c r="R73" s="73"/>
      <c r="S73" s="73"/>
      <c r="T73" s="73"/>
      <c r="U73" s="73"/>
    </row>
    <row r="74" spans="1:21" s="63" customFormat="1" ht="24" customHeight="1" x14ac:dyDescent="0.25">
      <c r="A74" s="42"/>
      <c r="B74" s="944"/>
      <c r="C74" s="945"/>
      <c r="D74" s="241"/>
      <c r="E74" s="244"/>
      <c r="F74" s="41"/>
      <c r="G74" s="41"/>
      <c r="H74" s="41"/>
      <c r="I74" s="41"/>
      <c r="J74" s="41"/>
      <c r="K74" s="36" t="s">
        <v>145</v>
      </c>
      <c r="L74" s="91"/>
      <c r="M74" s="632"/>
      <c r="N74" s="67" t="s">
        <v>632</v>
      </c>
      <c r="O74" s="1157"/>
      <c r="P74" s="1158"/>
      <c r="Q74" s="43"/>
      <c r="R74" s="73"/>
      <c r="S74" s="73"/>
      <c r="T74" s="73"/>
      <c r="U74" s="73"/>
    </row>
    <row r="75" spans="1:21" s="63" customFormat="1" ht="30" customHeight="1" thickBot="1" x14ac:dyDescent="0.3">
      <c r="A75" s="42"/>
      <c r="B75" s="946"/>
      <c r="C75" s="947"/>
      <c r="D75" s="241"/>
      <c r="E75" s="244"/>
      <c r="F75" s="41"/>
      <c r="G75" s="41"/>
      <c r="H75" s="41"/>
      <c r="I75" s="41"/>
      <c r="J75" s="71"/>
      <c r="K75" s="108" t="s">
        <v>146</v>
      </c>
      <c r="L75" s="226">
        <f>SUM(L72:L74)</f>
        <v>0</v>
      </c>
      <c r="M75" s="36"/>
      <c r="N75" s="671" t="s">
        <v>208</v>
      </c>
      <c r="O75" s="1159">
        <f>L75-K34</f>
        <v>0</v>
      </c>
      <c r="P75" s="1160"/>
      <c r="Q75" s="43"/>
      <c r="R75" s="73"/>
      <c r="S75" s="73"/>
      <c r="T75" s="73"/>
      <c r="U75" s="73"/>
    </row>
    <row r="76" spans="1:21" s="63" customFormat="1" ht="15" customHeight="1" thickBot="1" x14ac:dyDescent="0.3">
      <c r="A76" s="66"/>
      <c r="B76" s="65"/>
      <c r="C76" s="65"/>
      <c r="D76" s="65"/>
      <c r="E76" s="65"/>
      <c r="F76" s="41"/>
      <c r="G76" s="41"/>
      <c r="H76" s="41"/>
      <c r="I76" s="41"/>
      <c r="J76" s="41"/>
      <c r="K76" s="41"/>
      <c r="L76" s="41"/>
      <c r="M76" s="36"/>
      <c r="N76" s="41"/>
      <c r="O76" s="36"/>
      <c r="P76" s="36"/>
      <c r="Q76" s="69"/>
    </row>
    <row r="77" spans="1:21" s="63" customFormat="1" ht="24" customHeight="1" thickBot="1" x14ac:dyDescent="0.3">
      <c r="A77" s="66"/>
      <c r="B77" s="1124" t="s">
        <v>139</v>
      </c>
      <c r="C77" s="1125"/>
      <c r="D77" s="241"/>
      <c r="E77" s="244"/>
      <c r="F77" s="41"/>
      <c r="G77" s="41"/>
      <c r="H77" s="41"/>
      <c r="I77" s="41"/>
      <c r="J77" s="41"/>
      <c r="K77" s="36" t="s">
        <v>399</v>
      </c>
      <c r="L77" s="96"/>
      <c r="M77" s="36"/>
      <c r="N77" s="41"/>
      <c r="O77" s="36"/>
      <c r="P77" s="36"/>
      <c r="Q77" s="69"/>
    </row>
    <row r="78" spans="1:21" s="63" customFormat="1" ht="24" customHeight="1" thickBot="1" x14ac:dyDescent="0.3">
      <c r="A78" s="66"/>
      <c r="B78" s="671"/>
      <c r="C78" s="671"/>
      <c r="D78" s="671"/>
      <c r="E78" s="671"/>
      <c r="F78" s="41"/>
      <c r="G78" s="41"/>
      <c r="H78" s="41"/>
      <c r="I78" s="41"/>
      <c r="J78" s="41"/>
      <c r="K78" s="670"/>
      <c r="L78" s="649"/>
      <c r="M78" s="670"/>
      <c r="N78" s="41"/>
      <c r="O78" s="670"/>
      <c r="P78" s="670"/>
      <c r="Q78" s="69"/>
    </row>
    <row r="79" spans="1:21" s="63" customFormat="1" ht="21" customHeight="1" x14ac:dyDescent="0.25">
      <c r="A79" s="66"/>
      <c r="B79" s="942" t="s">
        <v>28</v>
      </c>
      <c r="C79" s="943"/>
      <c r="D79" s="572"/>
      <c r="E79" s="572"/>
      <c r="F79" s="41"/>
      <c r="G79" s="41"/>
      <c r="H79" s="88" t="s">
        <v>39</v>
      </c>
      <c r="I79" s="89"/>
      <c r="J79" s="89"/>
      <c r="K79" s="89"/>
      <c r="L79" s="690"/>
      <c r="M79" s="670"/>
      <c r="N79" s="1149" t="s">
        <v>40</v>
      </c>
      <c r="O79" s="41"/>
      <c r="P79" s="1161" t="s">
        <v>34</v>
      </c>
      <c r="Q79" s="43"/>
    </row>
    <row r="80" spans="1:21" s="63" customFormat="1" ht="45" customHeight="1" x14ac:dyDescent="0.25">
      <c r="A80" s="66"/>
      <c r="B80" s="944"/>
      <c r="C80" s="945"/>
      <c r="D80" s="572"/>
      <c r="E80" s="41"/>
      <c r="F80" s="41"/>
      <c r="G80" s="41"/>
      <c r="H80" s="1150" t="s">
        <v>5</v>
      </c>
      <c r="I80" s="1151"/>
      <c r="J80" s="110" t="s">
        <v>6</v>
      </c>
      <c r="K80" s="110" t="s">
        <v>30</v>
      </c>
      <c r="L80" s="92" t="s">
        <v>39</v>
      </c>
      <c r="M80" s="670"/>
      <c r="N80" s="1149"/>
      <c r="O80" s="41"/>
      <c r="P80" s="1161"/>
      <c r="Q80" s="43"/>
    </row>
    <row r="81" spans="1:21" s="63" customFormat="1" ht="15" customHeight="1" x14ac:dyDescent="0.25">
      <c r="A81" s="66"/>
      <c r="B81" s="944"/>
      <c r="C81" s="945"/>
      <c r="D81" s="65"/>
      <c r="E81" s="65"/>
      <c r="F81" s="41"/>
      <c r="G81" s="41"/>
      <c r="H81" s="41"/>
      <c r="I81" s="36"/>
      <c r="J81" s="41"/>
      <c r="K81" s="41"/>
      <c r="L81" s="41"/>
      <c r="M81" s="36"/>
      <c r="N81" s="41"/>
      <c r="O81" s="36"/>
      <c r="P81" s="36"/>
      <c r="Q81" s="69"/>
    </row>
    <row r="82" spans="1:21" s="63" customFormat="1" ht="30" customHeight="1" x14ac:dyDescent="0.25">
      <c r="A82" s="42"/>
      <c r="B82" s="944"/>
      <c r="C82" s="945"/>
      <c r="D82" s="241"/>
      <c r="E82" s="553"/>
      <c r="F82" s="750"/>
      <c r="G82" s="751" t="s">
        <v>633</v>
      </c>
      <c r="H82" s="1130"/>
      <c r="I82" s="1131"/>
      <c r="J82" s="99"/>
      <c r="K82" s="99"/>
      <c r="L82" s="136">
        <f t="shared" ref="L82:L93" si="0">H82+J82+K82</f>
        <v>0</v>
      </c>
      <c r="M82" s="1126"/>
      <c r="N82" s="1127"/>
      <c r="O82" s="1127"/>
      <c r="P82" s="1127"/>
      <c r="Q82" s="43"/>
    </row>
    <row r="83" spans="1:21" s="63" customFormat="1" ht="36" customHeight="1" x14ac:dyDescent="0.25">
      <c r="A83" s="74"/>
      <c r="B83" s="944"/>
      <c r="C83" s="945"/>
      <c r="D83" s="241"/>
      <c r="E83" s="244"/>
      <c r="F83" s="222"/>
      <c r="G83" s="751" t="s">
        <v>634</v>
      </c>
      <c r="H83" s="1130"/>
      <c r="I83" s="1131"/>
      <c r="J83" s="99"/>
      <c r="K83" s="99"/>
      <c r="L83" s="136">
        <f t="shared" si="0"/>
        <v>0</v>
      </c>
      <c r="M83" s="1126"/>
      <c r="N83" s="1127"/>
      <c r="O83" s="1127"/>
      <c r="P83" s="1127"/>
      <c r="Q83" s="75"/>
      <c r="R83" s="76"/>
      <c r="S83" s="77"/>
      <c r="T83" s="72"/>
      <c r="U83" s="73"/>
    </row>
    <row r="84" spans="1:21" s="63" customFormat="1" ht="30" customHeight="1" x14ac:dyDescent="0.25">
      <c r="A84" s="74"/>
      <c r="B84" s="944"/>
      <c r="C84" s="945"/>
      <c r="D84" s="241"/>
      <c r="E84" s="553"/>
      <c r="F84" s="749"/>
      <c r="G84" s="751" t="s">
        <v>635</v>
      </c>
      <c r="H84" s="1130"/>
      <c r="I84" s="1131"/>
      <c r="J84" s="99"/>
      <c r="K84" s="99"/>
      <c r="L84" s="136">
        <f t="shared" si="0"/>
        <v>0</v>
      </c>
      <c r="M84" s="1126"/>
      <c r="N84" s="1127"/>
      <c r="O84" s="1127"/>
      <c r="P84" s="1127"/>
      <c r="Q84" s="78"/>
      <c r="R84" s="79"/>
      <c r="S84" s="77"/>
      <c r="T84" s="72"/>
      <c r="U84" s="73"/>
    </row>
    <row r="85" spans="1:21" s="63" customFormat="1" ht="30" customHeight="1" x14ac:dyDescent="0.25">
      <c r="A85" s="74"/>
      <c r="B85" s="944"/>
      <c r="C85" s="945"/>
      <c r="D85" s="241"/>
      <c r="E85" s="244"/>
      <c r="F85" s="222"/>
      <c r="G85" s="751" t="s">
        <v>636</v>
      </c>
      <c r="H85" s="1130"/>
      <c r="I85" s="1131"/>
      <c r="J85" s="99"/>
      <c r="K85" s="99"/>
      <c r="L85" s="136">
        <f t="shared" si="0"/>
        <v>0</v>
      </c>
      <c r="M85" s="1126"/>
      <c r="N85" s="1127"/>
      <c r="O85" s="1127"/>
      <c r="P85" s="1127"/>
      <c r="Q85" s="75"/>
      <c r="R85" s="76"/>
      <c r="S85" s="77"/>
      <c r="T85" s="72"/>
      <c r="U85" s="73"/>
    </row>
    <row r="86" spans="1:21" s="63" customFormat="1" ht="30" customHeight="1" x14ac:dyDescent="0.25">
      <c r="A86" s="74"/>
      <c r="B86" s="944"/>
      <c r="C86" s="945"/>
      <c r="D86" s="241"/>
      <c r="E86" s="552"/>
      <c r="F86" s="222"/>
      <c r="G86" s="751" t="s">
        <v>637</v>
      </c>
      <c r="H86" s="1130"/>
      <c r="I86" s="1131"/>
      <c r="J86" s="99"/>
      <c r="K86" s="99"/>
      <c r="L86" s="136">
        <f t="shared" si="0"/>
        <v>0</v>
      </c>
      <c r="M86" s="1126"/>
      <c r="N86" s="1127"/>
      <c r="O86" s="1127"/>
      <c r="P86" s="1127"/>
      <c r="Q86" s="75"/>
      <c r="R86" s="76"/>
      <c r="S86" s="77"/>
      <c r="T86" s="72"/>
      <c r="U86" s="73"/>
    </row>
    <row r="87" spans="1:21" s="63" customFormat="1" ht="36" customHeight="1" x14ac:dyDescent="0.25">
      <c r="A87" s="74"/>
      <c r="B87" s="944"/>
      <c r="C87" s="945"/>
      <c r="D87" s="244"/>
      <c r="E87" s="552"/>
      <c r="F87" s="222"/>
      <c r="G87" s="751" t="s">
        <v>638</v>
      </c>
      <c r="H87" s="1130"/>
      <c r="I87" s="1131"/>
      <c r="J87" s="99"/>
      <c r="K87" s="99"/>
      <c r="L87" s="136">
        <f t="shared" si="0"/>
        <v>0</v>
      </c>
      <c r="M87" s="1126"/>
      <c r="N87" s="1127"/>
      <c r="O87" s="1127"/>
      <c r="P87" s="1127"/>
      <c r="Q87" s="75"/>
      <c r="R87" s="76"/>
      <c r="S87" s="77"/>
      <c r="T87" s="72"/>
      <c r="U87" s="73"/>
    </row>
    <row r="88" spans="1:21" s="63" customFormat="1" ht="30" customHeight="1" x14ac:dyDescent="0.25">
      <c r="A88" s="74"/>
      <c r="B88" s="944"/>
      <c r="C88" s="945"/>
      <c r="D88" s="241"/>
      <c r="E88" s="244"/>
      <c r="F88" s="41"/>
      <c r="G88" s="751" t="s">
        <v>639</v>
      </c>
      <c r="H88" s="1130"/>
      <c r="I88" s="1131"/>
      <c r="J88" s="99"/>
      <c r="K88" s="99"/>
      <c r="L88" s="136">
        <f t="shared" si="0"/>
        <v>0</v>
      </c>
      <c r="M88" s="36"/>
      <c r="N88" s="41"/>
      <c r="O88" s="36"/>
      <c r="P88" s="36"/>
      <c r="Q88" s="75"/>
      <c r="R88" s="76"/>
      <c r="S88" s="77"/>
      <c r="T88" s="72"/>
      <c r="U88" s="73"/>
    </row>
    <row r="89" spans="1:21" s="63" customFormat="1" ht="30" customHeight="1" x14ac:dyDescent="0.25">
      <c r="A89" s="74"/>
      <c r="B89" s="944"/>
      <c r="C89" s="945"/>
      <c r="D89" s="241"/>
      <c r="E89" s="244"/>
      <c r="F89" s="41"/>
      <c r="G89" s="751" t="s">
        <v>643</v>
      </c>
      <c r="H89" s="1130"/>
      <c r="I89" s="1131"/>
      <c r="J89" s="99"/>
      <c r="K89" s="99"/>
      <c r="L89" s="136">
        <f t="shared" si="0"/>
        <v>0</v>
      </c>
      <c r="M89" s="36"/>
      <c r="N89" s="1128" t="s">
        <v>210</v>
      </c>
      <c r="O89" s="1129"/>
      <c r="P89" s="491">
        <f>L89-L55</f>
        <v>0</v>
      </c>
      <c r="Q89" s="75"/>
      <c r="R89" s="76"/>
      <c r="S89" s="77"/>
      <c r="T89" s="72"/>
      <c r="U89" s="73"/>
    </row>
    <row r="90" spans="1:21" s="63" customFormat="1" ht="30" customHeight="1" x14ac:dyDescent="0.25">
      <c r="A90" s="74"/>
      <c r="B90" s="944"/>
      <c r="C90" s="945"/>
      <c r="D90" s="552"/>
      <c r="E90" s="552"/>
      <c r="F90" s="41"/>
      <c r="G90" s="751" t="s">
        <v>644</v>
      </c>
      <c r="H90" s="1130"/>
      <c r="I90" s="1131"/>
      <c r="J90" s="100"/>
      <c r="K90" s="100"/>
      <c r="L90" s="136">
        <f t="shared" si="0"/>
        <v>0</v>
      </c>
      <c r="M90" s="36"/>
      <c r="N90" s="41"/>
      <c r="O90" s="36"/>
      <c r="P90" s="36"/>
      <c r="Q90" s="75"/>
      <c r="R90" s="76"/>
      <c r="S90" s="77"/>
      <c r="T90" s="72"/>
      <c r="U90" s="73"/>
    </row>
    <row r="91" spans="1:21" s="63" customFormat="1" ht="30" customHeight="1" x14ac:dyDescent="0.25">
      <c r="A91" s="74"/>
      <c r="B91" s="944"/>
      <c r="C91" s="945"/>
      <c r="D91" s="552"/>
      <c r="E91" s="552"/>
      <c r="F91" s="41"/>
      <c r="G91" s="751" t="s">
        <v>645</v>
      </c>
      <c r="H91" s="1130"/>
      <c r="I91" s="1131"/>
      <c r="J91" s="100"/>
      <c r="K91" s="100"/>
      <c r="L91" s="136">
        <f t="shared" si="0"/>
        <v>0</v>
      </c>
      <c r="M91" s="36"/>
      <c r="N91" s="41"/>
      <c r="O91" s="36"/>
      <c r="P91" s="36"/>
      <c r="Q91" s="75"/>
      <c r="R91" s="76"/>
      <c r="S91" s="77"/>
      <c r="T91" s="72"/>
      <c r="U91" s="73"/>
    </row>
    <row r="92" spans="1:21" s="63" customFormat="1" ht="30" customHeight="1" x14ac:dyDescent="0.25">
      <c r="A92" s="74"/>
      <c r="B92" s="944"/>
      <c r="C92" s="945"/>
      <c r="D92" s="552"/>
      <c r="E92" s="552"/>
      <c r="F92" s="41"/>
      <c r="G92" s="751" t="s">
        <v>646</v>
      </c>
      <c r="H92" s="1130"/>
      <c r="I92" s="1131"/>
      <c r="J92" s="100"/>
      <c r="K92" s="100"/>
      <c r="L92" s="136">
        <f t="shared" si="0"/>
        <v>0</v>
      </c>
      <c r="M92" s="36"/>
      <c r="N92" s="41"/>
      <c r="O92" s="36"/>
      <c r="P92" s="36"/>
      <c r="Q92" s="75"/>
      <c r="R92" s="76"/>
      <c r="S92" s="77"/>
      <c r="T92" s="72"/>
      <c r="U92" s="73"/>
    </row>
    <row r="93" spans="1:21" s="63" customFormat="1" ht="30" customHeight="1" thickBot="1" x14ac:dyDescent="0.3">
      <c r="A93" s="74"/>
      <c r="B93" s="944"/>
      <c r="C93" s="945"/>
      <c r="D93" s="241"/>
      <c r="E93" s="244"/>
      <c r="F93" s="222"/>
      <c r="G93" s="751" t="s">
        <v>640</v>
      </c>
      <c r="H93" s="1141"/>
      <c r="I93" s="1142"/>
      <c r="J93" s="100"/>
      <c r="K93" s="100"/>
      <c r="L93" s="137">
        <f t="shared" si="0"/>
        <v>0</v>
      </c>
      <c r="M93" s="1126"/>
      <c r="N93" s="1127"/>
      <c r="O93" s="1127"/>
      <c r="P93" s="1127"/>
      <c r="Q93" s="75"/>
      <c r="R93" s="76"/>
      <c r="S93" s="77"/>
      <c r="T93" s="72"/>
      <c r="U93" s="73"/>
    </row>
    <row r="94" spans="1:21" s="63" customFormat="1" ht="30" customHeight="1" thickBot="1" x14ac:dyDescent="0.3">
      <c r="A94" s="74"/>
      <c r="B94" s="944"/>
      <c r="C94" s="945"/>
      <c r="D94" s="241"/>
      <c r="E94" s="244"/>
      <c r="F94" s="41"/>
      <c r="G94" s="116" t="s">
        <v>648</v>
      </c>
      <c r="H94" s="1143">
        <f>SUM(H82:H93)</f>
        <v>0</v>
      </c>
      <c r="I94" s="1144"/>
      <c r="J94" s="140">
        <f>SUM(J82:J93)</f>
        <v>0</v>
      </c>
      <c r="K94" s="140">
        <f>SUM(K82:K93)</f>
        <v>0</v>
      </c>
      <c r="L94" s="138">
        <f>SUM(L82:L93)</f>
        <v>0</v>
      </c>
      <c r="M94" s="36"/>
      <c r="N94" s="36"/>
      <c r="O94" s="36"/>
      <c r="P94" s="36"/>
      <c r="Q94" s="75"/>
      <c r="R94" s="76"/>
      <c r="S94" s="77"/>
      <c r="T94" s="72"/>
      <c r="U94" s="73"/>
    </row>
    <row r="95" spans="1:21" s="63" customFormat="1" ht="30" customHeight="1" thickBot="1" x14ac:dyDescent="0.3">
      <c r="A95" s="74"/>
      <c r="B95" s="944"/>
      <c r="C95" s="945"/>
      <c r="D95" s="241"/>
      <c r="E95" s="1147" t="s">
        <v>647</v>
      </c>
      <c r="F95" s="1147"/>
      <c r="G95" s="1148"/>
      <c r="H95" s="1143">
        <f>H94-H88-H89-H93</f>
        <v>0</v>
      </c>
      <c r="I95" s="1144"/>
      <c r="J95" s="141">
        <f>J94-J88-J89-J93</f>
        <v>0</v>
      </c>
      <c r="K95" s="141">
        <f>K94-K88-K89-K93</f>
        <v>0</v>
      </c>
      <c r="L95" s="139">
        <f>L94-L88-L89-L93</f>
        <v>0</v>
      </c>
      <c r="M95" s="36"/>
      <c r="N95" s="36"/>
      <c r="O95" s="36"/>
      <c r="P95" s="36"/>
      <c r="Q95" s="75"/>
      <c r="R95" s="76"/>
      <c r="S95" s="77"/>
      <c r="T95" s="72"/>
      <c r="U95" s="73"/>
    </row>
    <row r="96" spans="1:21" s="63" customFormat="1" ht="30" customHeight="1" x14ac:dyDescent="0.25">
      <c r="A96" s="74"/>
      <c r="B96" s="944"/>
      <c r="C96" s="945"/>
      <c r="D96" s="241"/>
      <c r="E96" s="244"/>
      <c r="F96" s="222"/>
      <c r="G96" s="752" t="s">
        <v>641</v>
      </c>
      <c r="H96" s="1130"/>
      <c r="I96" s="1131"/>
      <c r="J96" s="99"/>
      <c r="K96" s="99"/>
      <c r="L96" s="136">
        <f>H96+J96+K96</f>
        <v>0</v>
      </c>
      <c r="M96" s="1126"/>
      <c r="N96" s="1127"/>
      <c r="O96" s="1127"/>
      <c r="P96" s="1127"/>
      <c r="Q96" s="75"/>
      <c r="R96" s="76"/>
      <c r="S96" s="77"/>
      <c r="T96" s="72"/>
      <c r="U96" s="73"/>
    </row>
    <row r="97" spans="1:21" s="63" customFormat="1" ht="30" customHeight="1" thickBot="1" x14ac:dyDescent="0.3">
      <c r="A97" s="74"/>
      <c r="B97" s="946"/>
      <c r="C97" s="947"/>
      <c r="D97" s="241"/>
      <c r="E97" s="244"/>
      <c r="F97" s="222"/>
      <c r="G97" s="748" t="s">
        <v>642</v>
      </c>
      <c r="H97" s="1130"/>
      <c r="I97" s="1131"/>
      <c r="J97" s="99"/>
      <c r="K97" s="99"/>
      <c r="L97" s="136">
        <f>H97+J97+K97</f>
        <v>0</v>
      </c>
      <c r="M97" s="1126"/>
      <c r="N97" s="1127"/>
      <c r="O97" s="1127"/>
      <c r="P97" s="1127"/>
      <c r="Q97" s="75"/>
      <c r="R97" s="76"/>
      <c r="S97" s="77"/>
      <c r="T97" s="72"/>
      <c r="U97" s="73"/>
    </row>
    <row r="98" spans="1:21" s="63" customFormat="1" ht="15.75" thickBot="1" x14ac:dyDescent="0.3">
      <c r="A98" s="74"/>
      <c r="B98" s="95"/>
      <c r="C98" s="95"/>
      <c r="D98" s="95"/>
      <c r="E98" s="95"/>
      <c r="F98" s="41"/>
      <c r="G98" s="36"/>
      <c r="H98" s="41"/>
      <c r="I98" s="71"/>
      <c r="J98" s="41"/>
      <c r="K98" s="41"/>
      <c r="L98" s="41"/>
      <c r="M98" s="36"/>
      <c r="N98" s="36"/>
      <c r="O98" s="41"/>
      <c r="P98" s="36"/>
      <c r="Q98" s="75"/>
      <c r="R98" s="76"/>
      <c r="S98" s="77"/>
      <c r="T98" s="72"/>
      <c r="U98" s="73"/>
    </row>
    <row r="99" spans="1:21" s="63" customFormat="1" ht="24" customHeight="1" x14ac:dyDescent="0.25">
      <c r="A99" s="64"/>
      <c r="B99" s="942" t="s">
        <v>140</v>
      </c>
      <c r="C99" s="943"/>
      <c r="D99" s="241"/>
      <c r="E99" s="244"/>
      <c r="F99" s="41"/>
      <c r="G99" s="108" t="s">
        <v>67</v>
      </c>
      <c r="H99" s="1145">
        <f>SUM(H94,H96:H97)</f>
        <v>0</v>
      </c>
      <c r="I99" s="1145"/>
      <c r="J99" s="112">
        <f>SUM(J94,J96:J97)</f>
        <v>0</v>
      </c>
      <c r="K99" s="112">
        <f>SUM(K94,K96:K97)</f>
        <v>0</v>
      </c>
      <c r="L99" s="109">
        <f>SUM(L94,L96:L97)</f>
        <v>0</v>
      </c>
      <c r="M99" s="36"/>
      <c r="N99" s="99"/>
      <c r="O99" s="41"/>
      <c r="P99" s="496">
        <f>N99+L99</f>
        <v>0</v>
      </c>
      <c r="Q99" s="69"/>
    </row>
    <row r="100" spans="1:21" s="63" customFormat="1" ht="24" customHeight="1" x14ac:dyDescent="0.25">
      <c r="A100" s="64"/>
      <c r="B100" s="944"/>
      <c r="C100" s="945"/>
      <c r="D100" s="241"/>
      <c r="E100" s="244"/>
      <c r="F100" s="108"/>
      <c r="G100" s="108"/>
      <c r="H100" s="71"/>
      <c r="I100" s="71"/>
      <c r="J100" s="67"/>
      <c r="K100" s="67"/>
      <c r="L100" s="67"/>
      <c r="M100" s="554"/>
      <c r="N100" s="554"/>
      <c r="O100" s="555" t="s">
        <v>211</v>
      </c>
      <c r="P100" s="491">
        <f>P99-P53</f>
        <v>0</v>
      </c>
      <c r="Q100" s="69"/>
    </row>
    <row r="101" spans="1:21" s="63" customFormat="1" ht="24" customHeight="1" x14ac:dyDescent="0.25">
      <c r="A101" s="42"/>
      <c r="B101" s="944"/>
      <c r="C101" s="945"/>
      <c r="D101" s="241"/>
      <c r="E101" s="244"/>
      <c r="F101" s="36"/>
      <c r="G101" s="71"/>
      <c r="H101" s="71"/>
      <c r="I101" s="71"/>
      <c r="J101" s="71"/>
      <c r="K101" s="108" t="s">
        <v>408</v>
      </c>
      <c r="L101" s="93" t="str">
        <f>IF(L68=0,"",L99/L68)</f>
        <v/>
      </c>
      <c r="M101" s="36"/>
      <c r="N101" s="36"/>
      <c r="O101" s="41"/>
      <c r="P101" s="36"/>
      <c r="Q101" s="43"/>
    </row>
    <row r="102" spans="1:21" s="63" customFormat="1" ht="15" customHeight="1" x14ac:dyDescent="0.25">
      <c r="A102" s="42"/>
      <c r="B102" s="944"/>
      <c r="C102" s="945"/>
      <c r="D102" s="241"/>
      <c r="E102" s="244"/>
      <c r="F102" s="36"/>
      <c r="G102" s="36"/>
      <c r="H102" s="71"/>
      <c r="I102" s="71"/>
      <c r="J102" s="67"/>
      <c r="K102" s="67"/>
      <c r="L102" s="67"/>
      <c r="M102" s="36"/>
      <c r="N102" s="36"/>
      <c r="O102" s="41"/>
      <c r="P102" s="36"/>
      <c r="Q102" s="70"/>
    </row>
    <row r="103" spans="1:21" s="63" customFormat="1" ht="24" customHeight="1" thickBot="1" x14ac:dyDescent="0.3">
      <c r="A103" s="42"/>
      <c r="B103" s="946"/>
      <c r="C103" s="947"/>
      <c r="D103" s="241"/>
      <c r="E103" s="244"/>
      <c r="F103" s="36"/>
      <c r="G103" s="108" t="s">
        <v>41</v>
      </c>
      <c r="H103" s="1146" t="str">
        <f>IF(H94=0,"",H99/H94)</f>
        <v/>
      </c>
      <c r="I103" s="1146"/>
      <c r="J103" s="113" t="str">
        <f>IF(J94=0,"",J99/J94)</f>
        <v/>
      </c>
      <c r="K103" s="113" t="str">
        <f>IF(K94=0,"",K99/K94)</f>
        <v/>
      </c>
      <c r="L103" s="93" t="str">
        <f>IF(L94=0,"",L99/L94)</f>
        <v/>
      </c>
      <c r="M103" s="36"/>
      <c r="N103" s="36"/>
      <c r="O103" s="41"/>
      <c r="P103" s="36"/>
      <c r="Q103" s="70"/>
    </row>
    <row r="104" spans="1:21" s="63" customFormat="1" x14ac:dyDescent="0.25">
      <c r="A104" s="42"/>
      <c r="B104" s="300"/>
      <c r="C104" s="300"/>
      <c r="D104" s="300"/>
      <c r="E104" s="300"/>
      <c r="F104" s="36"/>
      <c r="G104" s="108"/>
      <c r="H104" s="456"/>
      <c r="I104" s="456"/>
      <c r="J104" s="456"/>
      <c r="K104" s="456"/>
      <c r="L104" s="456"/>
      <c r="M104" s="36"/>
      <c r="N104" s="36"/>
      <c r="O104" s="41"/>
      <c r="P104" s="36"/>
      <c r="Q104" s="70"/>
    </row>
    <row r="105" spans="1:21" s="63" customFormat="1" x14ac:dyDescent="0.25">
      <c r="A105" s="42"/>
      <c r="B105" s="300"/>
      <c r="C105" s="300"/>
      <c r="D105" s="300"/>
      <c r="E105" s="300"/>
      <c r="F105" s="36"/>
      <c r="G105" s="108"/>
      <c r="H105" s="456"/>
      <c r="I105" s="456"/>
      <c r="J105" s="456"/>
      <c r="K105" s="456"/>
      <c r="L105" s="456"/>
      <c r="M105" s="36"/>
      <c r="N105" s="36"/>
      <c r="O105" s="41"/>
      <c r="P105" s="36"/>
      <c r="Q105" s="70"/>
    </row>
    <row r="106" spans="1:21" s="224" customFormat="1" ht="21" customHeight="1" x14ac:dyDescent="0.25">
      <c r="A106" s="42"/>
      <c r="B106" s="300"/>
      <c r="C106" s="300"/>
      <c r="D106" s="300"/>
      <c r="E106" s="300"/>
      <c r="F106" s="36"/>
      <c r="G106" s="108"/>
      <c r="H106" s="456"/>
      <c r="I106" s="456"/>
      <c r="J106" s="456"/>
      <c r="K106" s="456"/>
      <c r="L106" s="456"/>
      <c r="M106" s="36"/>
      <c r="N106" s="36"/>
      <c r="O106" s="41"/>
      <c r="P106" s="36"/>
      <c r="Q106" s="70"/>
    </row>
    <row r="107" spans="1:21" s="63" customFormat="1" ht="15" customHeight="1" thickBot="1" x14ac:dyDescent="0.3">
      <c r="A107" s="81"/>
      <c r="B107" s="82"/>
      <c r="C107" s="82"/>
      <c r="D107" s="82"/>
      <c r="E107" s="82"/>
      <c r="F107" s="82"/>
      <c r="G107" s="82"/>
      <c r="H107" s="82"/>
      <c r="I107" s="82"/>
      <c r="J107" s="83"/>
      <c r="K107" s="83"/>
      <c r="L107" s="83"/>
      <c r="M107" s="82"/>
      <c r="N107" s="82"/>
      <c r="O107" s="82"/>
      <c r="P107" s="82"/>
      <c r="Q107" s="84"/>
    </row>
    <row r="108" spans="1:21" x14ac:dyDescent="0.25">
      <c r="A108" s="29"/>
      <c r="B108" s="29"/>
      <c r="C108" s="29"/>
      <c r="D108" s="29"/>
      <c r="E108" s="29"/>
      <c r="F108" s="29"/>
      <c r="G108" s="29"/>
      <c r="H108" s="29"/>
      <c r="I108" s="29"/>
      <c r="J108" s="31"/>
      <c r="K108" s="31"/>
      <c r="L108" s="31"/>
      <c r="M108" s="29"/>
      <c r="N108" s="29"/>
      <c r="O108" s="29"/>
      <c r="P108" s="29"/>
      <c r="Q108" s="31"/>
      <c r="R108" s="31"/>
      <c r="S108" s="31"/>
    </row>
    <row r="109" spans="1:21" hidden="1" x14ac:dyDescent="0.25">
      <c r="A109" s="29"/>
      <c r="B109" s="29"/>
      <c r="C109" s="29"/>
      <c r="D109" s="29"/>
      <c r="E109" s="29"/>
      <c r="F109" s="29"/>
      <c r="G109" s="29"/>
      <c r="H109" s="29"/>
      <c r="I109" s="29"/>
      <c r="J109" s="31"/>
      <c r="K109" s="31"/>
      <c r="L109" s="31"/>
      <c r="M109" s="29"/>
      <c r="N109" s="29"/>
      <c r="O109" s="29"/>
      <c r="P109" s="29"/>
      <c r="Q109" s="31"/>
      <c r="R109" s="31"/>
      <c r="S109" s="31"/>
    </row>
    <row r="110" spans="1:21" hidden="1" x14ac:dyDescent="0.25">
      <c r="A110" s="29"/>
      <c r="B110" s="29"/>
      <c r="C110" s="29"/>
      <c r="D110" s="29"/>
      <c r="E110" s="29"/>
      <c r="F110" s="29"/>
      <c r="G110" s="29"/>
      <c r="H110" s="29"/>
      <c r="I110" s="29"/>
      <c r="J110" s="31"/>
      <c r="K110" s="31"/>
      <c r="L110" s="31"/>
      <c r="M110" s="29"/>
      <c r="N110" s="29"/>
      <c r="O110" s="29"/>
      <c r="P110" s="29"/>
      <c r="Q110" s="31"/>
      <c r="R110" s="31"/>
      <c r="S110" s="31"/>
    </row>
    <row r="111" spans="1:21" hidden="1" x14ac:dyDescent="0.25">
      <c r="A111" s="29"/>
      <c r="B111" s="29"/>
      <c r="C111" s="29"/>
      <c r="D111" s="29"/>
      <c r="E111" s="29"/>
      <c r="F111" s="29"/>
      <c r="G111" s="29"/>
      <c r="H111" s="29"/>
      <c r="I111" s="29"/>
      <c r="J111" s="31"/>
      <c r="K111" s="31"/>
      <c r="L111" s="31"/>
      <c r="M111" s="29"/>
      <c r="N111" s="29"/>
      <c r="O111" s="29"/>
      <c r="P111" s="29"/>
      <c r="Q111" s="31"/>
      <c r="R111" s="31"/>
      <c r="S111" s="31"/>
    </row>
    <row r="112" spans="1:21" hidden="1" x14ac:dyDescent="0.25">
      <c r="A112" s="29"/>
      <c r="B112" s="29"/>
      <c r="C112" s="29"/>
      <c r="D112" s="29"/>
      <c r="E112" s="29"/>
      <c r="F112" s="29"/>
      <c r="G112" s="29"/>
      <c r="H112" s="29"/>
      <c r="I112" s="29"/>
      <c r="J112" s="31"/>
      <c r="K112" s="31"/>
      <c r="L112" s="31"/>
      <c r="M112" s="29"/>
      <c r="N112" s="29"/>
      <c r="O112" s="29"/>
      <c r="P112" s="29"/>
      <c r="Q112" s="31"/>
      <c r="R112" s="31"/>
      <c r="S112" s="31"/>
    </row>
    <row r="113" spans="1:19" hidden="1" x14ac:dyDescent="0.25">
      <c r="A113" s="29"/>
      <c r="B113" s="29"/>
      <c r="C113" s="29"/>
      <c r="D113" s="29"/>
      <c r="E113" s="29"/>
      <c r="F113" s="29"/>
      <c r="G113" s="29"/>
      <c r="H113" s="29"/>
      <c r="I113" s="29"/>
      <c r="J113" s="31"/>
      <c r="K113" s="31"/>
      <c r="L113" s="31"/>
      <c r="M113" s="29"/>
      <c r="N113" s="29"/>
      <c r="O113" s="29"/>
      <c r="P113" s="29"/>
      <c r="Q113" s="31"/>
      <c r="R113" s="31"/>
      <c r="S113" s="31"/>
    </row>
    <row r="114" spans="1:19" hidden="1" x14ac:dyDescent="0.25">
      <c r="A114" s="29"/>
      <c r="B114" s="29"/>
      <c r="C114" s="29"/>
      <c r="D114" s="29"/>
      <c r="E114" s="29"/>
      <c r="F114" s="29"/>
      <c r="G114" s="29"/>
      <c r="H114" s="29"/>
      <c r="I114" s="29"/>
      <c r="J114" s="31"/>
      <c r="K114" s="31"/>
      <c r="L114" s="31"/>
      <c r="M114" s="29"/>
      <c r="N114" s="29"/>
      <c r="O114" s="29"/>
      <c r="P114" s="29"/>
      <c r="Q114" s="31"/>
      <c r="R114" s="31"/>
      <c r="S114" s="31"/>
    </row>
    <row r="115" spans="1:19" hidden="1" x14ac:dyDescent="0.25">
      <c r="A115" s="29"/>
      <c r="B115" s="29"/>
      <c r="C115" s="29"/>
      <c r="D115" s="29"/>
      <c r="E115" s="29"/>
      <c r="F115" s="29"/>
      <c r="G115" s="29"/>
      <c r="H115" s="29"/>
      <c r="I115" s="29"/>
      <c r="J115" s="31"/>
      <c r="K115" s="31"/>
      <c r="L115" s="31"/>
      <c r="M115" s="29"/>
      <c r="N115" s="29"/>
      <c r="O115" s="29"/>
      <c r="P115" s="29"/>
      <c r="Q115" s="31"/>
      <c r="R115" s="31"/>
      <c r="S115" s="31"/>
    </row>
    <row r="116" spans="1:19" hidden="1" x14ac:dyDescent="0.25">
      <c r="A116" s="29"/>
      <c r="B116" s="29"/>
      <c r="C116" s="29"/>
      <c r="D116" s="29"/>
      <c r="E116" s="29"/>
      <c r="F116" s="29"/>
      <c r="G116" s="29"/>
      <c r="H116" s="29"/>
      <c r="I116" s="29"/>
      <c r="J116" s="31"/>
      <c r="K116" s="31"/>
      <c r="L116" s="31"/>
      <c r="M116" s="29"/>
      <c r="N116" s="29"/>
      <c r="O116" s="29"/>
      <c r="P116" s="29"/>
      <c r="Q116" s="31"/>
      <c r="R116" s="31"/>
      <c r="S116" s="31"/>
    </row>
    <row r="117" spans="1:19" hidden="1" x14ac:dyDescent="0.25">
      <c r="A117" s="29"/>
      <c r="B117" s="29"/>
      <c r="C117" s="29"/>
      <c r="D117" s="29"/>
      <c r="E117" s="29"/>
      <c r="F117" s="29"/>
      <c r="G117" s="29"/>
      <c r="H117" s="29"/>
      <c r="I117" s="29"/>
      <c r="J117" s="31"/>
      <c r="K117" s="31"/>
      <c r="L117" s="31"/>
      <c r="M117" s="29"/>
      <c r="N117" s="29"/>
      <c r="O117" s="29"/>
      <c r="P117" s="29"/>
      <c r="Q117" s="31"/>
      <c r="R117" s="31"/>
      <c r="S117" s="31"/>
    </row>
    <row r="118" spans="1:19" hidden="1" x14ac:dyDescent="0.25">
      <c r="A118" s="29"/>
      <c r="B118" s="29"/>
      <c r="C118" s="29"/>
      <c r="D118" s="29"/>
      <c r="E118" s="29"/>
      <c r="F118" s="29"/>
      <c r="G118" s="29"/>
      <c r="H118" s="29"/>
      <c r="I118" s="29"/>
      <c r="J118" s="31"/>
      <c r="K118" s="31"/>
      <c r="L118" s="31"/>
      <c r="M118" s="29"/>
      <c r="N118" s="29"/>
      <c r="O118" s="29"/>
      <c r="P118" s="29"/>
      <c r="Q118" s="31"/>
      <c r="R118" s="31"/>
      <c r="S118" s="31"/>
    </row>
    <row r="119" spans="1:19" hidden="1" x14ac:dyDescent="0.25">
      <c r="A119" s="29"/>
      <c r="B119" s="29"/>
      <c r="C119" s="29"/>
      <c r="D119" s="29"/>
      <c r="E119" s="29"/>
      <c r="F119" s="29"/>
      <c r="G119" s="29"/>
      <c r="H119" s="29"/>
      <c r="I119" s="29"/>
      <c r="J119" s="31"/>
      <c r="K119" s="31"/>
      <c r="L119" s="31"/>
      <c r="M119" s="29"/>
      <c r="N119" s="29"/>
      <c r="O119" s="29"/>
      <c r="P119" s="29"/>
      <c r="Q119" s="31"/>
      <c r="R119" s="31"/>
      <c r="S119" s="31"/>
    </row>
    <row r="120" spans="1:19" hidden="1" x14ac:dyDescent="0.25">
      <c r="A120" s="29"/>
      <c r="B120" s="29"/>
      <c r="C120" s="29"/>
      <c r="D120" s="29"/>
      <c r="E120" s="29"/>
      <c r="F120" s="29"/>
      <c r="G120" s="29"/>
      <c r="H120" s="29"/>
      <c r="I120" s="29"/>
      <c r="J120" s="31"/>
      <c r="K120" s="31"/>
      <c r="L120" s="31"/>
      <c r="M120" s="29"/>
      <c r="N120" s="29"/>
      <c r="O120" s="29"/>
      <c r="P120" s="29"/>
      <c r="Q120" s="31"/>
      <c r="R120" s="31"/>
      <c r="S120" s="31"/>
    </row>
    <row r="121" spans="1:19" hidden="1" x14ac:dyDescent="0.25">
      <c r="A121" s="29"/>
      <c r="B121" s="29"/>
      <c r="C121" s="29"/>
      <c r="D121" s="29"/>
      <c r="E121" s="29"/>
      <c r="F121" s="29"/>
      <c r="G121" s="29"/>
      <c r="H121" s="29"/>
      <c r="I121" s="29"/>
      <c r="J121" s="31"/>
      <c r="K121" s="31"/>
      <c r="L121" s="31"/>
      <c r="M121" s="29"/>
      <c r="N121" s="29"/>
      <c r="O121" s="29"/>
      <c r="P121" s="29"/>
      <c r="Q121" s="31"/>
      <c r="R121" s="31"/>
      <c r="S121" s="31"/>
    </row>
    <row r="122" spans="1:19" hidden="1" x14ac:dyDescent="0.25">
      <c r="A122" s="29"/>
      <c r="B122" s="29"/>
      <c r="C122" s="29"/>
      <c r="D122" s="29"/>
      <c r="E122" s="29"/>
      <c r="F122" s="29"/>
      <c r="G122" s="29"/>
      <c r="H122" s="29"/>
      <c r="I122" s="29"/>
      <c r="J122" s="31"/>
      <c r="K122" s="31"/>
      <c r="L122" s="31"/>
      <c r="M122" s="29"/>
      <c r="N122" s="29"/>
      <c r="O122" s="29"/>
      <c r="P122" s="29"/>
      <c r="Q122" s="31"/>
      <c r="R122" s="31"/>
      <c r="S122" s="31"/>
    </row>
    <row r="123" spans="1:19" hidden="1" x14ac:dyDescent="0.25">
      <c r="A123" s="29"/>
      <c r="B123" s="29"/>
      <c r="C123" s="29"/>
      <c r="D123" s="29"/>
      <c r="E123" s="29"/>
      <c r="F123" s="29"/>
      <c r="G123" s="29"/>
      <c r="H123" s="29"/>
      <c r="I123" s="29"/>
      <c r="J123" s="31"/>
      <c r="K123" s="31"/>
      <c r="L123" s="31"/>
      <c r="M123" s="29"/>
      <c r="N123" s="29"/>
      <c r="O123" s="29"/>
      <c r="P123" s="29"/>
      <c r="Q123" s="31"/>
      <c r="R123" s="31"/>
      <c r="S123" s="31"/>
    </row>
    <row r="124" spans="1:19" hidden="1" x14ac:dyDescent="0.25">
      <c r="A124" s="29"/>
      <c r="B124" s="29"/>
      <c r="C124" s="29"/>
      <c r="D124" s="29"/>
      <c r="E124" s="29"/>
      <c r="F124" s="29"/>
      <c r="G124" s="29"/>
      <c r="H124" s="29"/>
      <c r="I124" s="29"/>
      <c r="J124" s="31"/>
      <c r="K124" s="31"/>
      <c r="L124" s="31"/>
      <c r="M124" s="29"/>
      <c r="N124" s="29"/>
      <c r="O124" s="29"/>
      <c r="P124" s="29"/>
      <c r="Q124" s="31"/>
      <c r="R124" s="31"/>
      <c r="S124" s="31"/>
    </row>
    <row r="125" spans="1:19" hidden="1" x14ac:dyDescent="0.25">
      <c r="A125" s="29"/>
      <c r="B125" s="29"/>
      <c r="C125" s="29"/>
      <c r="D125" s="29"/>
      <c r="E125" s="29"/>
      <c r="F125" s="29"/>
      <c r="G125" s="29"/>
      <c r="H125" s="29"/>
      <c r="I125" s="29"/>
      <c r="J125" s="31"/>
      <c r="K125" s="31"/>
      <c r="L125" s="31"/>
      <c r="M125" s="29"/>
      <c r="N125" s="29"/>
      <c r="O125" s="29"/>
      <c r="P125" s="29"/>
      <c r="Q125" s="31"/>
      <c r="R125" s="31"/>
      <c r="S125" s="31"/>
    </row>
    <row r="126" spans="1:19" hidden="1" x14ac:dyDescent="0.25">
      <c r="A126" s="29"/>
      <c r="B126" s="29"/>
      <c r="C126" s="29"/>
      <c r="D126" s="29"/>
      <c r="E126" s="29"/>
      <c r="F126" s="29"/>
      <c r="G126" s="29"/>
      <c r="H126" s="29"/>
      <c r="I126" s="29"/>
      <c r="M126" s="29"/>
      <c r="N126" s="29"/>
      <c r="O126" s="29"/>
      <c r="P126" s="29"/>
    </row>
    <row r="127" spans="1:19" hidden="1" x14ac:dyDescent="0.25">
      <c r="A127" s="29"/>
      <c r="B127" s="29"/>
      <c r="C127" s="29"/>
      <c r="D127" s="29"/>
      <c r="E127" s="29"/>
      <c r="F127" s="29"/>
      <c r="G127" s="29"/>
      <c r="H127" s="29"/>
      <c r="I127" s="29"/>
      <c r="M127" s="29"/>
      <c r="N127" s="29"/>
      <c r="O127" s="29"/>
      <c r="P127" s="29"/>
    </row>
    <row r="128" spans="1:19" hidden="1" x14ac:dyDescent="0.25">
      <c r="A128" s="29"/>
      <c r="B128" s="29"/>
      <c r="C128" s="29"/>
      <c r="D128" s="29"/>
      <c r="E128" s="29"/>
      <c r="F128" s="29"/>
      <c r="G128" s="29"/>
      <c r="H128" s="29"/>
      <c r="I128" s="29"/>
      <c r="M128" s="29"/>
      <c r="N128" s="29"/>
      <c r="O128" s="29"/>
      <c r="P128" s="29"/>
    </row>
    <row r="129" spans="1:16" hidden="1" x14ac:dyDescent="0.25">
      <c r="A129" s="29"/>
      <c r="B129" s="29"/>
      <c r="C129" s="29"/>
      <c r="D129" s="29"/>
      <c r="E129" s="29"/>
      <c r="F129" s="29"/>
      <c r="G129" s="29"/>
      <c r="H129" s="29"/>
      <c r="I129" s="29"/>
      <c r="M129" s="29"/>
      <c r="N129" s="29"/>
      <c r="O129" s="29"/>
      <c r="P129" s="29"/>
    </row>
    <row r="130" spans="1:16" hidden="1" x14ac:dyDescent="0.25">
      <c r="A130" s="29"/>
      <c r="B130" s="29"/>
      <c r="C130" s="29"/>
      <c r="D130" s="29"/>
      <c r="E130" s="29"/>
      <c r="F130" s="29"/>
      <c r="G130" s="29"/>
      <c r="H130" s="29"/>
      <c r="I130" s="29"/>
      <c r="M130" s="29"/>
      <c r="N130" s="29"/>
      <c r="O130" s="29"/>
      <c r="P130" s="29"/>
    </row>
    <row r="131" spans="1:16" hidden="1" x14ac:dyDescent="0.25">
      <c r="A131" s="29"/>
      <c r="B131" s="29"/>
      <c r="C131" s="29"/>
      <c r="D131" s="29"/>
      <c r="E131" s="29"/>
      <c r="F131" s="29"/>
      <c r="G131" s="29"/>
      <c r="H131" s="29"/>
      <c r="I131" s="29"/>
      <c r="M131" s="29"/>
      <c r="N131" s="29"/>
      <c r="O131" s="29"/>
      <c r="P131" s="29"/>
    </row>
    <row r="132" spans="1:16" hidden="1" x14ac:dyDescent="0.25">
      <c r="A132" s="29"/>
      <c r="B132" s="29"/>
      <c r="C132" s="29"/>
      <c r="D132" s="29"/>
      <c r="E132" s="29"/>
      <c r="F132" s="29"/>
      <c r="G132" s="29"/>
      <c r="H132" s="29"/>
      <c r="I132" s="29"/>
      <c r="M132" s="29"/>
      <c r="N132" s="29"/>
      <c r="O132" s="29"/>
      <c r="P132" s="29"/>
    </row>
    <row r="133" spans="1:16" hidden="1" x14ac:dyDescent="0.25">
      <c r="A133" s="29"/>
      <c r="B133" s="29"/>
      <c r="C133" s="29"/>
      <c r="D133" s="29"/>
      <c r="E133" s="29"/>
      <c r="F133" s="29"/>
      <c r="G133" s="29"/>
      <c r="H133" s="29"/>
      <c r="I133" s="29"/>
      <c r="M133" s="29"/>
      <c r="N133" s="29"/>
      <c r="O133" s="29"/>
      <c r="P133" s="29"/>
    </row>
    <row r="134" spans="1:16" hidden="1" x14ac:dyDescent="0.25">
      <c r="A134" s="33"/>
      <c r="B134" s="33"/>
      <c r="C134" s="33"/>
      <c r="D134" s="33"/>
      <c r="E134" s="33"/>
      <c r="F134" s="33"/>
      <c r="G134" s="33"/>
      <c r="H134" s="33"/>
      <c r="I134" s="33"/>
      <c r="M134" s="33"/>
      <c r="N134" s="33"/>
      <c r="O134" s="33"/>
      <c r="P134" s="33"/>
    </row>
    <row r="135" spans="1:16" hidden="1" x14ac:dyDescent="0.25">
      <c r="A135" s="33"/>
      <c r="B135" s="33"/>
      <c r="C135" s="33"/>
      <c r="D135" s="33"/>
      <c r="E135" s="33"/>
      <c r="F135" s="33"/>
      <c r="G135" s="33"/>
      <c r="H135" s="33"/>
      <c r="I135" s="33"/>
      <c r="M135" s="33"/>
      <c r="N135" s="33"/>
      <c r="O135" s="33"/>
      <c r="P135" s="33"/>
    </row>
    <row r="136" spans="1:16" hidden="1" x14ac:dyDescent="0.25">
      <c r="A136" s="31"/>
      <c r="B136" s="31"/>
      <c r="C136" s="31"/>
      <c r="D136" s="31"/>
      <c r="E136" s="31"/>
      <c r="F136" s="31"/>
      <c r="G136" s="31"/>
      <c r="H136" s="31"/>
      <c r="I136" s="31"/>
      <c r="M136" s="31"/>
      <c r="N136" s="31"/>
      <c r="O136" s="31"/>
      <c r="P136" s="31"/>
    </row>
    <row r="137" spans="1:16" hidden="1" x14ac:dyDescent="0.25">
      <c r="A137" s="31"/>
      <c r="B137" s="31"/>
      <c r="C137" s="31"/>
      <c r="D137" s="31"/>
      <c r="E137" s="31"/>
      <c r="F137" s="31"/>
      <c r="G137" s="31"/>
      <c r="H137" s="31"/>
      <c r="I137" s="31"/>
      <c r="M137" s="31"/>
      <c r="N137" s="31"/>
      <c r="O137" s="31"/>
      <c r="P137" s="31"/>
    </row>
    <row r="138" spans="1:16" hidden="1" x14ac:dyDescent="0.25">
      <c r="A138" s="31"/>
      <c r="B138" s="31"/>
      <c r="C138" s="31"/>
      <c r="D138" s="31"/>
      <c r="E138" s="31"/>
      <c r="F138" s="31"/>
      <c r="G138" s="31"/>
      <c r="H138" s="31"/>
      <c r="I138" s="31"/>
      <c r="M138" s="31"/>
      <c r="N138" s="31"/>
      <c r="O138" s="31"/>
      <c r="P138" s="31"/>
    </row>
    <row r="139" spans="1:16" hidden="1" x14ac:dyDescent="0.25">
      <c r="A139" s="31"/>
      <c r="B139" s="31"/>
      <c r="C139" s="31"/>
      <c r="D139" s="31"/>
      <c r="E139" s="31"/>
      <c r="F139" s="31"/>
      <c r="G139" s="31"/>
      <c r="H139" s="31"/>
      <c r="I139" s="31"/>
      <c r="M139" s="31"/>
      <c r="N139" s="31"/>
      <c r="O139" s="31"/>
      <c r="P139" s="31"/>
    </row>
  </sheetData>
  <sheetProtection algorithmName="SHA-512" hashValue="QOZeVmoJfdOSCFDFsxQC7f5SdGbajdkYSjUkmR8FLXB40ZpdMfYBJe3wb9UX32RoSkm1bT+EBDo+A96pPJgeRA==" saltValue="MAig1V9HkDEoJTdDrVlKmQ==" spinCount="100000" sheet="1" objects="1" scenarios="1"/>
  <customSheetViews>
    <customSheetView guid="{4F086A74-5B38-4260-ADA5-6DF5C2FBAB93}" showGridLines="0" fitToPage="1" hiddenRows="1" hiddenColumns="1">
      <pane ySplit="5" topLeftCell="A30" activePane="bottomLeft" state="frozen"/>
      <selection pane="bottomLeft"/>
      <rowBreaks count="1" manualBreakCount="1">
        <brk id="44" max="16" man="1"/>
      </rowBreaks>
      <pageMargins left="0.23622047244094491" right="0.23622047244094491" top="0.74803149606299213" bottom="0.74803149606299213" header="0.31496062992125984" footer="0.31496062992125984"/>
      <printOptions horizontalCentered="1"/>
      <pageSetup paperSize="8" scale="79" fitToHeight="0" orientation="portrait" r:id="rId1"/>
      <headerFooter>
        <oddFooter>&amp;L&amp;D&amp;C- Page &amp;P / &amp;N -
&amp;R&amp;8
&amp;Z&amp;F</oddFooter>
      </headerFooter>
    </customSheetView>
  </customSheetViews>
  <mergeCells count="58">
    <mergeCell ref="O74:P74"/>
    <mergeCell ref="O75:P75"/>
    <mergeCell ref="N79:N80"/>
    <mergeCell ref="P63:P64"/>
    <mergeCell ref="N69:O69"/>
    <mergeCell ref="P79:P80"/>
    <mergeCell ref="H83:I83"/>
    <mergeCell ref="H84:I84"/>
    <mergeCell ref="N63:N64"/>
    <mergeCell ref="H80:I80"/>
    <mergeCell ref="F69:K69"/>
    <mergeCell ref="H68:I68"/>
    <mergeCell ref="D67:G67"/>
    <mergeCell ref="D66:G66"/>
    <mergeCell ref="H64:I64"/>
    <mergeCell ref="H66:I66"/>
    <mergeCell ref="H67:I67"/>
    <mergeCell ref="L9:P12"/>
    <mergeCell ref="B99:C103"/>
    <mergeCell ref="H93:I93"/>
    <mergeCell ref="H94:I94"/>
    <mergeCell ref="H86:I86"/>
    <mergeCell ref="H87:I87"/>
    <mergeCell ref="H88:I88"/>
    <mergeCell ref="H99:I99"/>
    <mergeCell ref="H103:I103"/>
    <mergeCell ref="E95:G95"/>
    <mergeCell ref="H95:I95"/>
    <mergeCell ref="H97:I97"/>
    <mergeCell ref="H89:I89"/>
    <mergeCell ref="H96:I96"/>
    <mergeCell ref="H91:I91"/>
    <mergeCell ref="H92:I92"/>
    <mergeCell ref="B23:C34"/>
    <mergeCell ref="B51:C58"/>
    <mergeCell ref="E28:J28"/>
    <mergeCell ref="F17:P17"/>
    <mergeCell ref="J58:K58"/>
    <mergeCell ref="M31:P31"/>
    <mergeCell ref="M32:P32"/>
    <mergeCell ref="B36:C48"/>
    <mergeCell ref="N33:P33"/>
    <mergeCell ref="B79:C97"/>
    <mergeCell ref="B63:C75"/>
    <mergeCell ref="B77:C77"/>
    <mergeCell ref="M93:P93"/>
    <mergeCell ref="M96:P96"/>
    <mergeCell ref="M97:P97"/>
    <mergeCell ref="N89:O89"/>
    <mergeCell ref="M82:P82"/>
    <mergeCell ref="M83:P83"/>
    <mergeCell ref="M84:P84"/>
    <mergeCell ref="M85:P85"/>
    <mergeCell ref="M86:P86"/>
    <mergeCell ref="M87:P87"/>
    <mergeCell ref="H85:I85"/>
    <mergeCell ref="H90:I90"/>
    <mergeCell ref="H82:I82"/>
  </mergeCells>
  <conditionalFormatting sqref="L33:M33">
    <cfRule type="cellIs" dxfId="9" priority="1" operator="notEqual">
      <formula>"Préciser ici"</formula>
    </cfRule>
  </conditionalFormatting>
  <printOptions horizontalCentered="1"/>
  <pageMargins left="0.23622047244094491" right="0.23622047244094491" top="0.74803149606299213" bottom="0.74803149606299213" header="0.31496062992125984" footer="0.31496062992125984"/>
  <pageSetup paperSize="8" scale="78" fitToHeight="0" orientation="portrait" r:id="rId2"/>
  <headerFooter>
    <oddFooter xml:space="preserve">&amp;L&amp;D&amp;C- Page &amp;P / &amp;N -
&amp;R&amp;8
</oddFooter>
  </headerFooter>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listes!$M$5:$M$6</xm:f>
          </x14:formula1>
          <xm:sqref>B10 B12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5"/>
  <dimension ref="A1:AI177"/>
  <sheetViews>
    <sheetView showGridLines="0" showRowColHeaders="0" zoomScale="90" zoomScaleNormal="90" zoomScaleSheetLayoutView="65" workbookViewId="0">
      <pane xSplit="5" ySplit="6" topLeftCell="F7" activePane="bottomRight" state="frozen"/>
      <selection activeCell="I11" sqref="I11"/>
      <selection pane="topRight" activeCell="I11" sqref="I11"/>
      <selection pane="bottomLeft" activeCell="I11" sqref="I11"/>
      <selection pane="bottomRight"/>
    </sheetView>
  </sheetViews>
  <sheetFormatPr baseColWidth="10" defaultColWidth="0" defaultRowHeight="15" zeroHeight="1" x14ac:dyDescent="0.25"/>
  <cols>
    <col min="1" max="1" width="2.7109375" style="9" customWidth="1"/>
    <col min="2" max="2" width="3.7109375" style="9" customWidth="1"/>
    <col min="3" max="3" width="24.7109375" style="9" customWidth="1"/>
    <col min="4" max="4" width="40.7109375" style="9" customWidth="1"/>
    <col min="5" max="5" width="1.7109375" style="9" customWidth="1"/>
    <col min="6" max="7" width="16.7109375" style="9" customWidth="1"/>
    <col min="8" max="8" width="8.7109375" style="9" customWidth="1"/>
    <col min="9" max="9" width="1.7109375" style="9" customWidth="1"/>
    <col min="10" max="11" width="16.7109375" style="9" customWidth="1"/>
    <col min="12" max="12" width="8.7109375" style="9" customWidth="1"/>
    <col min="13" max="13" width="1.7109375" style="9" customWidth="1"/>
    <col min="14" max="14" width="16.7109375" style="9" customWidth="1"/>
    <col min="15" max="15" width="18.7109375" style="9" customWidth="1"/>
    <col min="16" max="16" width="8.7109375" style="9" customWidth="1"/>
    <col min="17" max="17" width="1.7109375" style="9" customWidth="1"/>
    <col min="18" max="18" width="16.7109375" style="9" customWidth="1"/>
    <col min="19" max="19" width="18.7109375" style="9" customWidth="1"/>
    <col min="20" max="20" width="8" style="9" customWidth="1"/>
    <col min="21" max="21" width="16.7109375" style="9" customWidth="1"/>
    <col min="22" max="22" width="18.7109375" style="9" customWidth="1"/>
    <col min="23" max="23" width="2.7109375" style="9" customWidth="1"/>
    <col min="24" max="24" width="2.7109375" style="8" customWidth="1"/>
    <col min="25" max="34" width="11.42578125" style="9" hidden="1" customWidth="1"/>
    <col min="35" max="35" width="11.42578125" style="8" hidden="1" customWidth="1"/>
    <col min="36" max="16384" width="0" style="8" hidden="1"/>
  </cols>
  <sheetData>
    <row r="1" spans="1:34" s="399" customFormat="1" ht="23.25" x14ac:dyDescent="0.25">
      <c r="A1" s="305" t="str">
        <f>'1_Présentation'!$A$1</f>
        <v>Demande d’aide à l’investissement immobilier</v>
      </c>
      <c r="B1" s="319"/>
      <c r="C1" s="319"/>
      <c r="D1" s="319"/>
      <c r="E1" s="319"/>
      <c r="F1" s="319"/>
      <c r="G1" s="319"/>
      <c r="H1" s="319"/>
      <c r="I1" s="319"/>
      <c r="J1" s="319"/>
      <c r="K1" s="319"/>
      <c r="L1" s="319"/>
      <c r="M1" s="319"/>
      <c r="N1" s="319"/>
      <c r="O1" s="319"/>
      <c r="P1" s="319"/>
      <c r="Q1" s="319"/>
      <c r="R1" s="319"/>
      <c r="S1" s="319"/>
      <c r="T1" s="319"/>
      <c r="U1" s="319"/>
      <c r="V1" s="319"/>
      <c r="W1" s="398"/>
      <c r="Y1" s="400"/>
      <c r="Z1" s="400"/>
      <c r="AA1" s="400"/>
      <c r="AB1" s="400"/>
      <c r="AC1" s="400"/>
      <c r="AD1" s="400"/>
      <c r="AE1" s="400"/>
      <c r="AF1" s="400"/>
      <c r="AG1" s="400"/>
      <c r="AH1" s="400"/>
    </row>
    <row r="2" spans="1:34" s="403" customFormat="1" ht="21.75" thickBot="1" x14ac:dyDescent="0.3">
      <c r="A2" s="302" t="s">
        <v>255</v>
      </c>
      <c r="B2" s="401"/>
      <c r="C2" s="401"/>
      <c r="D2" s="401"/>
      <c r="E2" s="401"/>
      <c r="F2" s="401"/>
      <c r="G2" s="401"/>
      <c r="H2" s="401"/>
      <c r="I2" s="401"/>
      <c r="J2" s="401"/>
      <c r="K2" s="401"/>
      <c r="L2" s="401"/>
      <c r="M2" s="401"/>
      <c r="N2" s="401"/>
      <c r="O2" s="401"/>
      <c r="P2" s="401"/>
      <c r="Q2" s="401"/>
      <c r="R2" s="401"/>
      <c r="S2" s="401"/>
      <c r="T2" s="401"/>
      <c r="U2" s="401"/>
      <c r="V2" s="401"/>
      <c r="W2" s="402"/>
      <c r="Y2" s="404"/>
      <c r="Z2" s="404"/>
      <c r="AA2" s="404"/>
      <c r="AB2" s="404"/>
      <c r="AC2" s="404"/>
      <c r="AD2" s="404"/>
      <c r="AE2" s="404"/>
      <c r="AF2" s="404"/>
      <c r="AG2" s="404"/>
      <c r="AH2" s="404"/>
    </row>
    <row r="3" spans="1:34" ht="6" customHeight="1" x14ac:dyDescent="0.25">
      <c r="A3" s="128"/>
      <c r="B3" s="352"/>
      <c r="C3" s="364"/>
      <c r="D3" s="352"/>
      <c r="E3" s="119"/>
      <c r="F3" s="119"/>
      <c r="G3" s="119"/>
      <c r="H3" s="119"/>
      <c r="I3" s="119"/>
      <c r="J3" s="119"/>
      <c r="K3" s="119"/>
      <c r="L3" s="119"/>
      <c r="M3" s="119"/>
      <c r="N3" s="119"/>
      <c r="O3" s="119"/>
      <c r="P3" s="119"/>
      <c r="Q3" s="119"/>
      <c r="R3" s="119"/>
      <c r="S3" s="119"/>
      <c r="T3" s="119"/>
      <c r="U3" s="119"/>
      <c r="V3" s="119"/>
      <c r="W3" s="159"/>
    </row>
    <row r="4" spans="1:34" ht="90" customHeight="1" x14ac:dyDescent="0.25">
      <c r="A4" s="3"/>
      <c r="B4" s="4"/>
      <c r="C4" s="365"/>
      <c r="D4" s="4"/>
      <c r="E4" s="5"/>
      <c r="F4" s="5"/>
      <c r="G4" s="5"/>
      <c r="H4" s="5"/>
      <c r="I4" s="5"/>
      <c r="J4" s="5"/>
      <c r="K4" s="5"/>
      <c r="L4" s="5"/>
      <c r="M4" s="5"/>
      <c r="N4" s="5"/>
      <c r="O4" s="5"/>
      <c r="P4" s="5"/>
      <c r="Q4" s="5"/>
      <c r="R4" s="5"/>
      <c r="S4" s="5"/>
      <c r="T4" s="5"/>
      <c r="U4" s="5"/>
      <c r="V4" s="5"/>
      <c r="W4" s="7"/>
    </row>
    <row r="5" spans="1:34" ht="45" customHeight="1" x14ac:dyDescent="0.25">
      <c r="A5" s="3"/>
      <c r="B5" s="4"/>
      <c r="C5" s="365"/>
      <c r="D5" s="4"/>
      <c r="E5" s="5"/>
      <c r="F5" s="5"/>
      <c r="G5" s="5"/>
      <c r="H5" s="5"/>
      <c r="I5" s="5"/>
      <c r="J5" s="5"/>
      <c r="K5" s="5"/>
      <c r="L5" s="5"/>
      <c r="M5" s="5"/>
      <c r="N5" s="5"/>
      <c r="O5" s="5"/>
      <c r="P5" s="5"/>
      <c r="Q5" s="5"/>
      <c r="R5" s="5"/>
      <c r="S5" s="5"/>
      <c r="T5" s="5"/>
      <c r="U5" s="5"/>
      <c r="V5" s="5"/>
      <c r="W5" s="7"/>
    </row>
    <row r="6" spans="1:34" ht="6" customHeight="1" thickBot="1" x14ac:dyDescent="0.3">
      <c r="A6" s="129"/>
      <c r="B6" s="353"/>
      <c r="C6" s="366"/>
      <c r="D6" s="353"/>
      <c r="E6" s="25"/>
      <c r="F6" s="25"/>
      <c r="G6" s="25"/>
      <c r="H6" s="25"/>
      <c r="I6" s="25"/>
      <c r="J6" s="25"/>
      <c r="K6" s="25"/>
      <c r="L6" s="25"/>
      <c r="M6" s="25"/>
      <c r="N6" s="25"/>
      <c r="O6" s="25"/>
      <c r="P6" s="25"/>
      <c r="Q6" s="25"/>
      <c r="R6" s="25"/>
      <c r="S6" s="25"/>
      <c r="T6" s="25"/>
      <c r="U6" s="25"/>
      <c r="V6" s="25"/>
      <c r="W6" s="26"/>
    </row>
    <row r="7" spans="1:34" ht="6" customHeight="1" x14ac:dyDescent="0.25">
      <c r="A7" s="435"/>
      <c r="B7" s="447"/>
      <c r="C7" s="447"/>
      <c r="D7" s="447"/>
      <c r="E7" s="443"/>
      <c r="F7" s="443"/>
      <c r="G7" s="443"/>
      <c r="H7" s="443"/>
      <c r="I7" s="443"/>
      <c r="J7" s="443"/>
      <c r="K7" s="443"/>
      <c r="L7" s="443"/>
      <c r="M7" s="443"/>
      <c r="N7" s="443"/>
      <c r="O7" s="443"/>
      <c r="P7" s="443"/>
      <c r="Q7" s="443"/>
      <c r="R7" s="443"/>
      <c r="S7" s="443"/>
      <c r="T7" s="443"/>
      <c r="U7" s="443"/>
      <c r="V7" s="443"/>
      <c r="W7" s="437"/>
    </row>
    <row r="8" spans="1:34" ht="21" customHeight="1" x14ac:dyDescent="0.25">
      <c r="A8" s="438"/>
      <c r="B8" s="424" t="s">
        <v>285</v>
      </c>
      <c r="C8" s="448"/>
      <c r="D8" s="424"/>
      <c r="E8" s="444"/>
      <c r="F8" s="444"/>
      <c r="G8" s="444"/>
      <c r="H8" s="444"/>
      <c r="I8" s="444"/>
      <c r="J8" s="444"/>
      <c r="K8" s="444"/>
      <c r="L8" s="444"/>
      <c r="M8" s="444"/>
      <c r="N8" s="444"/>
      <c r="O8" s="444"/>
      <c r="P8" s="1026" t="s">
        <v>320</v>
      </c>
      <c r="Q8" s="1027"/>
      <c r="R8" s="1027"/>
      <c r="S8" s="1027"/>
      <c r="T8" s="1027"/>
      <c r="U8" s="1027"/>
      <c r="V8" s="1027"/>
      <c r="W8" s="439"/>
    </row>
    <row r="9" spans="1:34" x14ac:dyDescent="0.25">
      <c r="A9" s="438"/>
      <c r="B9" s="449"/>
      <c r="C9" s="449"/>
      <c r="D9" s="449"/>
      <c r="E9" s="449"/>
      <c r="F9" s="449"/>
      <c r="G9" s="444"/>
      <c r="H9" s="444"/>
      <c r="I9" s="444"/>
      <c r="J9" s="444"/>
      <c r="K9" s="444"/>
      <c r="L9" s="444"/>
      <c r="M9" s="444"/>
      <c r="N9" s="444"/>
      <c r="O9" s="444"/>
      <c r="P9" s="1026"/>
      <c r="Q9" s="1027"/>
      <c r="R9" s="1027"/>
      <c r="S9" s="1027"/>
      <c r="T9" s="1027"/>
      <c r="U9" s="1027"/>
      <c r="V9" s="1027"/>
      <c r="W9" s="439"/>
    </row>
    <row r="10" spans="1:34" ht="21" x14ac:dyDescent="0.25">
      <c r="A10" s="438"/>
      <c r="B10" s="687" t="s">
        <v>283</v>
      </c>
      <c r="C10" s="450"/>
      <c r="D10" s="427"/>
      <c r="E10" s="444"/>
      <c r="F10" s="444"/>
      <c r="G10" s="444"/>
      <c r="H10" s="444"/>
      <c r="I10" s="444"/>
      <c r="J10" s="444"/>
      <c r="K10" s="444"/>
      <c r="L10" s="444"/>
      <c r="M10" s="444"/>
      <c r="N10" s="444"/>
      <c r="O10" s="444"/>
      <c r="P10" s="1026"/>
      <c r="Q10" s="1027"/>
      <c r="R10" s="1027"/>
      <c r="S10" s="1027"/>
      <c r="T10" s="1027"/>
      <c r="U10" s="1027"/>
      <c r="V10" s="1027"/>
      <c r="W10" s="439"/>
    </row>
    <row r="11" spans="1:34" x14ac:dyDescent="0.25">
      <c r="A11" s="438"/>
      <c r="B11" s="239"/>
      <c r="C11" s="673" t="s">
        <v>409</v>
      </c>
      <c r="D11" s="451"/>
      <c r="E11" s="444"/>
      <c r="F11" s="444"/>
      <c r="G11" s="444"/>
      <c r="H11" s="444"/>
      <c r="I11" s="444"/>
      <c r="J11" s="444"/>
      <c r="K11" s="444"/>
      <c r="L11" s="444"/>
      <c r="M11" s="444"/>
      <c r="N11" s="444"/>
      <c r="O11" s="444"/>
      <c r="P11" s="759"/>
      <c r="Q11" s="444"/>
      <c r="R11" s="740"/>
      <c r="S11" s="740"/>
      <c r="T11" s="740"/>
      <c r="U11" s="740"/>
      <c r="V11" s="740"/>
      <c r="W11" s="439"/>
    </row>
    <row r="12" spans="1:34" ht="15.75" x14ac:dyDescent="0.25">
      <c r="A12" s="438"/>
      <c r="B12" s="428"/>
      <c r="C12" s="673" t="s">
        <v>720</v>
      </c>
      <c r="D12" s="451"/>
      <c r="E12" s="444"/>
      <c r="F12" s="444"/>
      <c r="G12" s="444"/>
      <c r="H12" s="444"/>
      <c r="I12" s="444"/>
      <c r="J12" s="444"/>
      <c r="K12" s="444"/>
      <c r="L12" s="444"/>
      <c r="M12" s="444"/>
      <c r="N12" s="444"/>
      <c r="O12" s="444"/>
      <c r="P12" s="510" t="s">
        <v>675</v>
      </c>
      <c r="Q12" s="444"/>
      <c r="R12" s="740"/>
      <c r="S12" s="740"/>
      <c r="T12" s="740"/>
      <c r="U12" s="740"/>
      <c r="V12" s="740"/>
      <c r="W12" s="439"/>
    </row>
    <row r="13" spans="1:34" ht="6" customHeight="1" thickBot="1" x14ac:dyDescent="0.3">
      <c r="A13" s="440"/>
      <c r="B13" s="452"/>
      <c r="C13" s="452"/>
      <c r="D13" s="452"/>
      <c r="E13" s="446"/>
      <c r="F13" s="446"/>
      <c r="G13" s="446"/>
      <c r="H13" s="446"/>
      <c r="I13" s="446"/>
      <c r="J13" s="446"/>
      <c r="K13" s="446"/>
      <c r="L13" s="446"/>
      <c r="M13" s="446"/>
      <c r="N13" s="446"/>
      <c r="O13" s="446"/>
      <c r="P13" s="446"/>
      <c r="Q13" s="446"/>
      <c r="R13" s="502"/>
      <c r="S13" s="502"/>
      <c r="T13" s="502"/>
      <c r="U13" s="502"/>
      <c r="V13" s="502"/>
      <c r="W13" s="442"/>
    </row>
    <row r="14" spans="1:34" x14ac:dyDescent="0.25">
      <c r="A14" s="3"/>
      <c r="B14" s="4"/>
      <c r="C14" s="4"/>
      <c r="D14" s="4"/>
      <c r="E14" s="5"/>
      <c r="F14" s="5"/>
      <c r="G14" s="5"/>
      <c r="H14" s="5"/>
      <c r="I14" s="5"/>
      <c r="J14" s="5"/>
      <c r="K14" s="5"/>
      <c r="L14" s="6"/>
      <c r="M14" s="5"/>
      <c r="N14" s="5"/>
      <c r="O14" s="5"/>
      <c r="P14" s="5"/>
      <c r="Q14" s="5"/>
      <c r="R14" s="5"/>
      <c r="S14" s="5"/>
      <c r="T14" s="5"/>
      <c r="U14" s="5"/>
      <c r="V14" s="5"/>
      <c r="W14" s="7"/>
    </row>
    <row r="15" spans="1:34" ht="18.75" x14ac:dyDescent="0.25">
      <c r="A15" s="3"/>
      <c r="B15" s="4"/>
      <c r="C15" s="10" t="s">
        <v>31</v>
      </c>
      <c r="D15" s="297" t="str">
        <f>IF('1_Présentation'!$G$24="","",VLOOKUP('1_Présentation'!$G$16,listes!$H:$I,COLUMNS(listes!$H:$I),FALSE)&amp;" - "&amp;IF('1_Présentation'!$G$20="","",LEFT('1_Présentation'!$G$20,2)&amp;" ")&amp;IF('1_Présentation'!$G$22="","",UPPER('1_Présentation'!$G$22)&amp;" - ")&amp;IF('1_Présentation'!$G$24="","",'1_Présentation'!$G$24))</f>
        <v/>
      </c>
      <c r="E15" s="298"/>
      <c r="F15" s="298"/>
      <c r="G15" s="298"/>
      <c r="H15" s="298"/>
      <c r="I15" s="298"/>
      <c r="J15" s="298"/>
      <c r="K15" s="298"/>
      <c r="L15" s="298"/>
      <c r="M15" s="298"/>
      <c r="N15" s="298"/>
      <c r="O15" s="298"/>
      <c r="P15" s="298"/>
      <c r="Q15" s="298"/>
      <c r="R15" s="298"/>
      <c r="S15" s="298"/>
      <c r="T15" s="298"/>
      <c r="U15" s="298"/>
      <c r="V15" s="299"/>
      <c r="W15" s="7"/>
    </row>
    <row r="16" spans="1:34" hidden="1" x14ac:dyDescent="0.25">
      <c r="A16" s="3"/>
      <c r="B16" s="5"/>
      <c r="C16" s="5"/>
      <c r="D16" s="5"/>
      <c r="E16" s="5"/>
      <c r="F16" s="5"/>
      <c r="G16" s="5"/>
      <c r="H16" s="5"/>
      <c r="I16" s="5"/>
      <c r="J16" s="5"/>
      <c r="K16" s="5"/>
      <c r="L16" s="5"/>
      <c r="M16" s="5"/>
      <c r="N16" s="5"/>
      <c r="O16" s="5"/>
      <c r="P16" s="5"/>
      <c r="Q16" s="5"/>
      <c r="R16" s="5"/>
      <c r="S16" s="5"/>
      <c r="T16" s="5"/>
      <c r="U16" s="5"/>
      <c r="V16" s="5"/>
      <c r="W16" s="7"/>
    </row>
    <row r="17" spans="1:24" ht="15.75" thickBot="1" x14ac:dyDescent="0.3">
      <c r="A17" s="3"/>
      <c r="B17" s="5"/>
      <c r="C17" s="5"/>
      <c r="D17" s="5"/>
      <c r="E17" s="5"/>
      <c r="F17" s="5"/>
      <c r="G17" s="5"/>
      <c r="H17" s="5"/>
      <c r="I17" s="5"/>
      <c r="J17" s="5"/>
      <c r="K17" s="5"/>
      <c r="L17" s="5"/>
      <c r="M17" s="101"/>
      <c r="N17" s="5"/>
      <c r="O17" s="5"/>
      <c r="P17" s="5"/>
      <c r="Q17" s="101"/>
      <c r="R17" s="5"/>
      <c r="S17" s="5"/>
      <c r="T17" s="5"/>
      <c r="U17" s="5"/>
      <c r="V17" s="5"/>
      <c r="W17" s="7"/>
    </row>
    <row r="18" spans="1:24" s="53" customFormat="1" ht="30" customHeight="1" thickBot="1" x14ac:dyDescent="0.3">
      <c r="A18" s="160"/>
      <c r="B18" s="177" t="s">
        <v>48</v>
      </c>
      <c r="C18" s="179"/>
      <c r="D18" s="179"/>
      <c r="E18" s="179"/>
      <c r="F18" s="179"/>
      <c r="G18" s="179"/>
      <c r="H18" s="179"/>
      <c r="I18" s="179"/>
      <c r="J18" s="179"/>
      <c r="K18" s="179"/>
      <c r="L18" s="179"/>
      <c r="M18" s="179"/>
      <c r="N18" s="179"/>
      <c r="O18" s="179"/>
      <c r="P18" s="179"/>
      <c r="Q18" s="179"/>
      <c r="R18" s="179"/>
      <c r="S18" s="179"/>
      <c r="T18" s="179"/>
      <c r="U18" s="179"/>
      <c r="V18" s="180"/>
      <c r="W18" s="38"/>
    </row>
    <row r="19" spans="1:24" x14ac:dyDescent="0.25">
      <c r="A19" s="3"/>
      <c r="B19" s="12"/>
      <c r="C19" s="12"/>
      <c r="D19" s="12"/>
      <c r="E19" s="5"/>
      <c r="F19" s="5"/>
      <c r="G19" s="5"/>
      <c r="H19" s="5"/>
      <c r="I19" s="5"/>
      <c r="J19" s="5"/>
      <c r="K19" s="5"/>
      <c r="L19" s="6"/>
      <c r="M19" s="5"/>
      <c r="N19" s="5"/>
      <c r="O19" s="5"/>
      <c r="P19" s="5"/>
      <c r="Q19" s="5"/>
      <c r="R19" s="5"/>
      <c r="S19" s="5"/>
      <c r="T19" s="5"/>
      <c r="U19" s="5"/>
      <c r="V19" s="5"/>
      <c r="W19" s="7"/>
    </row>
    <row r="20" spans="1:24" ht="21" customHeight="1" x14ac:dyDescent="0.25">
      <c r="A20" s="3"/>
      <c r="B20" s="461" t="s">
        <v>341</v>
      </c>
      <c r="C20" s="461"/>
      <c r="D20" s="461"/>
      <c r="E20" s="444"/>
      <c r="F20" s="444"/>
      <c r="G20" s="444"/>
      <c r="H20" s="444"/>
      <c r="I20" s="444"/>
      <c r="J20" s="444"/>
      <c r="K20" s="444"/>
      <c r="L20" s="526"/>
      <c r="M20" s="444"/>
      <c r="N20" s="444"/>
      <c r="O20" s="444"/>
      <c r="P20" s="5"/>
      <c r="Q20" s="5"/>
      <c r="R20" s="5"/>
      <c r="S20" s="5"/>
      <c r="T20" s="5"/>
      <c r="U20" s="5"/>
      <c r="V20" s="5"/>
      <c r="W20" s="7"/>
    </row>
    <row r="21" spans="1:24" ht="21" customHeight="1" x14ac:dyDescent="0.25">
      <c r="A21" s="3"/>
      <c r="B21" s="461" t="s">
        <v>9</v>
      </c>
      <c r="C21" s="461"/>
      <c r="D21" s="461"/>
      <c r="E21" s="444"/>
      <c r="F21" s="444"/>
      <c r="G21" s="444"/>
      <c r="H21" s="444"/>
      <c r="I21" s="444"/>
      <c r="J21" s="444"/>
      <c r="K21" s="444"/>
      <c r="L21" s="526"/>
      <c r="M21" s="444"/>
      <c r="N21" s="444"/>
      <c r="O21" s="444"/>
      <c r="P21" s="5"/>
      <c r="Q21" s="5"/>
      <c r="R21" s="5"/>
      <c r="S21" s="5"/>
      <c r="T21" s="5"/>
      <c r="U21" s="5"/>
      <c r="V21" s="5"/>
      <c r="W21" s="7"/>
    </row>
    <row r="22" spans="1:24" ht="21" customHeight="1" x14ac:dyDescent="0.25">
      <c r="A22" s="3"/>
      <c r="B22" s="527" t="s">
        <v>294</v>
      </c>
      <c r="C22" s="527"/>
      <c r="D22" s="527"/>
      <c r="E22" s="444"/>
      <c r="F22" s="444"/>
      <c r="G22" s="444"/>
      <c r="H22" s="444"/>
      <c r="I22" s="444"/>
      <c r="J22" s="444"/>
      <c r="K22" s="444"/>
      <c r="L22" s="526"/>
      <c r="M22" s="444"/>
      <c r="N22" s="444"/>
      <c r="O22" s="444"/>
      <c r="P22" s="5"/>
      <c r="Q22" s="5"/>
      <c r="R22" s="5"/>
      <c r="S22" s="5"/>
      <c r="T22" s="5"/>
      <c r="U22" s="5"/>
      <c r="V22" s="5"/>
      <c r="W22" s="7"/>
    </row>
    <row r="23" spans="1:24" ht="15.75" thickBot="1" x14ac:dyDescent="0.3">
      <c r="A23" s="3"/>
      <c r="B23" s="5"/>
      <c r="C23" s="5"/>
      <c r="D23" s="5"/>
      <c r="E23" s="5"/>
      <c r="F23" s="5"/>
      <c r="G23" s="5"/>
      <c r="H23" s="5"/>
      <c r="I23" s="5"/>
      <c r="J23" s="5"/>
      <c r="K23" s="5"/>
      <c r="L23" s="5"/>
      <c r="M23" s="101"/>
      <c r="N23" s="5"/>
      <c r="O23" s="5"/>
      <c r="P23" s="5"/>
      <c r="Q23" s="101"/>
      <c r="R23" s="5"/>
      <c r="S23" s="5"/>
      <c r="T23" s="5"/>
      <c r="U23" s="5"/>
      <c r="V23" s="5"/>
      <c r="W23" s="7"/>
    </row>
    <row r="24" spans="1:24" ht="30" customHeight="1" x14ac:dyDescent="0.25">
      <c r="A24" s="3"/>
      <c r="B24" s="12"/>
      <c r="C24" s="12"/>
      <c r="D24" s="12"/>
      <c r="E24" s="5"/>
      <c r="F24" s="1174" t="s">
        <v>126</v>
      </c>
      <c r="G24" s="1163"/>
      <c r="H24" s="1164"/>
      <c r="I24" s="5"/>
      <c r="J24" s="1162" t="s">
        <v>127</v>
      </c>
      <c r="K24" s="1163"/>
      <c r="L24" s="1164"/>
      <c r="M24" s="5"/>
      <c r="N24" s="107" t="s">
        <v>13</v>
      </c>
      <c r="O24" s="161"/>
      <c r="P24" s="162"/>
      <c r="Q24" s="5"/>
      <c r="R24" s="465" t="s">
        <v>15</v>
      </c>
      <c r="S24" s="466"/>
      <c r="T24" s="12"/>
      <c r="U24" s="379" t="s">
        <v>14</v>
      </c>
      <c r="V24" s="380"/>
      <c r="W24" s="7"/>
      <c r="X24" s="13"/>
    </row>
    <row r="25" spans="1:24" ht="18" customHeight="1" thickBot="1" x14ac:dyDescent="0.3">
      <c r="A25" s="3"/>
      <c r="B25" s="12"/>
      <c r="C25" s="12"/>
      <c r="D25" s="12"/>
      <c r="E25" s="5"/>
      <c r="F25" s="111" t="s">
        <v>0</v>
      </c>
      <c r="G25" s="867" t="s">
        <v>741</v>
      </c>
      <c r="H25" s="548" t="s">
        <v>290</v>
      </c>
      <c r="I25" s="5"/>
      <c r="J25" s="111" t="s">
        <v>0</v>
      </c>
      <c r="K25" s="867" t="s">
        <v>741</v>
      </c>
      <c r="L25" s="548" t="s">
        <v>290</v>
      </c>
      <c r="M25" s="5"/>
      <c r="N25" s="14" t="s">
        <v>0</v>
      </c>
      <c r="O25" s="868" t="s">
        <v>741</v>
      </c>
      <c r="P25" s="549" t="s">
        <v>290</v>
      </c>
      <c r="Q25" s="5"/>
      <c r="R25" s="467" t="s">
        <v>0</v>
      </c>
      <c r="S25" s="468" t="s">
        <v>740</v>
      </c>
      <c r="T25" s="865" t="s">
        <v>290</v>
      </c>
      <c r="U25" s="381" t="s">
        <v>0</v>
      </c>
      <c r="V25" s="382" t="s">
        <v>739</v>
      </c>
      <c r="W25" s="7"/>
      <c r="X25" s="13"/>
    </row>
    <row r="26" spans="1:24" ht="15.75" thickBot="1" x14ac:dyDescent="0.3">
      <c r="A26" s="3"/>
      <c r="B26" s="12"/>
      <c r="C26" s="12"/>
      <c r="D26" s="12"/>
      <c r="E26" s="5"/>
      <c r="F26" s="5"/>
      <c r="G26" s="5"/>
      <c r="H26" s="5"/>
      <c r="I26" s="5"/>
      <c r="J26" s="5"/>
      <c r="K26" s="5"/>
      <c r="L26" s="6"/>
      <c r="M26" s="5"/>
      <c r="N26" s="5"/>
      <c r="O26" s="5"/>
      <c r="P26" s="5"/>
      <c r="Q26" s="5"/>
      <c r="R26" s="5"/>
      <c r="S26" s="5"/>
      <c r="T26" s="5"/>
      <c r="U26" s="5"/>
      <c r="V26" s="5"/>
      <c r="W26" s="7"/>
    </row>
    <row r="27" spans="1:24" x14ac:dyDescent="0.25">
      <c r="A27" s="3"/>
      <c r="B27" s="12"/>
      <c r="C27" s="12"/>
      <c r="D27" s="24" t="s">
        <v>125</v>
      </c>
      <c r="E27" s="5"/>
      <c r="F27" s="193">
        <f>'5_CapacitaireEtSurfaces'!$H$68</f>
        <v>0</v>
      </c>
      <c r="G27" s="194"/>
      <c r="H27" s="195"/>
      <c r="I27" s="5"/>
      <c r="J27" s="193">
        <f>'5_CapacitaireEtSurfaces'!$J$68</f>
        <v>0</v>
      </c>
      <c r="K27" s="194"/>
      <c r="L27" s="195"/>
      <c r="M27" s="5"/>
      <c r="N27" s="199">
        <f>'5_CapacitaireEtSurfaces'!$L$68</f>
        <v>0</v>
      </c>
      <c r="O27" s="200"/>
      <c r="P27" s="201"/>
      <c r="Q27" s="5"/>
      <c r="R27" s="1165">
        <f>'5_CapacitaireEtSurfaces'!$N$68</f>
        <v>0</v>
      </c>
      <c r="S27" s="1166">
        <f>'5_CapacitaireEtSurfaces'!$K$68</f>
        <v>0</v>
      </c>
      <c r="T27" s="5"/>
      <c r="U27" s="1168">
        <f>'5_CapacitaireEtSurfaces'!$P$68</f>
        <v>0</v>
      </c>
      <c r="V27" s="1169">
        <f>'5_CapacitaireEtSurfaces'!$K$68</f>
        <v>0</v>
      </c>
      <c r="W27" s="7"/>
    </row>
    <row r="28" spans="1:24" ht="15.75" thickBot="1" x14ac:dyDescent="0.3">
      <c r="A28" s="3"/>
      <c r="B28" s="12"/>
      <c r="C28" s="12"/>
      <c r="D28" s="24" t="s">
        <v>47</v>
      </c>
      <c r="E28" s="5"/>
      <c r="F28" s="196" t="str">
        <f>ROUND('5_CapacitaireEtSurfaces'!$H$99,1)&amp;" m² SDO"</f>
        <v>0 m² SDO</v>
      </c>
      <c r="G28" s="197"/>
      <c r="H28" s="198"/>
      <c r="I28" s="5"/>
      <c r="J28" s="196" t="str">
        <f>ROUND('5_CapacitaireEtSurfaces'!$J$99,1)&amp;" m² SDO"</f>
        <v>0 m² SDO</v>
      </c>
      <c r="K28" s="197"/>
      <c r="L28" s="198"/>
      <c r="M28" s="5"/>
      <c r="N28" s="202" t="str">
        <f>ROUND('5_CapacitaireEtSurfaces'!$L$99,1)&amp;" m² SDO"</f>
        <v>0 m² SDO</v>
      </c>
      <c r="O28" s="203"/>
      <c r="P28" s="204"/>
      <c r="Q28" s="5"/>
      <c r="R28" s="1172" t="str">
        <f>ROUND('5_CapacitaireEtSurfaces'!$N$99,1)&amp;" m² SDO"</f>
        <v>0 m² SDO</v>
      </c>
      <c r="S28" s="1173"/>
      <c r="T28" s="5"/>
      <c r="U28" s="1170" t="str">
        <f>ROUND('5_CapacitaireEtSurfaces'!$P$99,1)&amp;" m² SDO"</f>
        <v>0 m² SDO</v>
      </c>
      <c r="V28" s="1171"/>
      <c r="W28" s="7"/>
    </row>
    <row r="29" spans="1:24" s="13" customFormat="1" ht="15.75" thickBot="1" x14ac:dyDescent="0.3">
      <c r="A29" s="3"/>
      <c r="B29" s="12"/>
      <c r="C29" s="12"/>
      <c r="D29" s="12"/>
      <c r="E29" s="5"/>
      <c r="F29" s="18"/>
      <c r="G29" s="18"/>
      <c r="H29" s="1"/>
      <c r="I29" s="5"/>
      <c r="J29" s="18"/>
      <c r="K29" s="18"/>
      <c r="L29" s="18"/>
      <c r="M29" s="5"/>
      <c r="N29" s="18"/>
      <c r="O29" s="18"/>
      <c r="P29" s="5"/>
      <c r="Q29" s="5"/>
      <c r="R29" s="16"/>
      <c r="S29" s="17"/>
      <c r="T29" s="5"/>
      <c r="U29" s="16"/>
      <c r="V29" s="16"/>
      <c r="W29" s="7"/>
    </row>
    <row r="30" spans="1:24" ht="18" customHeight="1" thickBot="1" x14ac:dyDescent="0.3">
      <c r="A30" s="3"/>
      <c r="B30" s="12"/>
      <c r="C30" s="1180" t="s">
        <v>219</v>
      </c>
      <c r="D30" s="895" t="s">
        <v>650</v>
      </c>
      <c r="E30" s="1"/>
      <c r="F30" s="248"/>
      <c r="G30" s="249">
        <f>F30*(1+H30)</f>
        <v>0</v>
      </c>
      <c r="H30" s="205">
        <v>0.2</v>
      </c>
      <c r="I30" s="1"/>
      <c r="J30" s="259"/>
      <c r="K30" s="260">
        <f>J30*(1+L30)</f>
        <v>0</v>
      </c>
      <c r="L30" s="210">
        <v>0.2</v>
      </c>
      <c r="M30" s="1"/>
      <c r="N30" s="261">
        <f>F30+J30</f>
        <v>0</v>
      </c>
      <c r="O30" s="262">
        <f>G30+K30</f>
        <v>0</v>
      </c>
      <c r="P30" s="1"/>
      <c r="Q30" s="1"/>
      <c r="R30" s="283"/>
      <c r="S30" s="888">
        <f>$R30*(1+$T30)</f>
        <v>0</v>
      </c>
      <c r="T30" s="889">
        <v>0.2</v>
      </c>
      <c r="U30" s="383">
        <f>R30+R31+R32+R33+N30+N31+N32+N33</f>
        <v>0</v>
      </c>
      <c r="V30" s="384">
        <f>S30+S31+S32+S33+O30+O31+O32+O33</f>
        <v>0</v>
      </c>
      <c r="W30" s="7"/>
      <c r="X30" s="13"/>
    </row>
    <row r="31" spans="1:24" ht="18" customHeight="1" x14ac:dyDescent="0.25">
      <c r="A31" s="3"/>
      <c r="B31" s="12"/>
      <c r="C31" s="1181"/>
      <c r="D31" s="525" t="s">
        <v>57</v>
      </c>
      <c r="E31" s="1"/>
      <c r="F31" s="250"/>
      <c r="G31" s="251">
        <f>F31*(1+H31)</f>
        <v>0</v>
      </c>
      <c r="H31" s="206">
        <v>0.1</v>
      </c>
      <c r="I31" s="1"/>
      <c r="J31" s="5"/>
      <c r="K31" s="5"/>
      <c r="L31" s="5"/>
      <c r="M31" s="1"/>
      <c r="N31" s="263">
        <f t="shared" ref="N31:O33" si="0">F31</f>
        <v>0</v>
      </c>
      <c r="O31" s="264">
        <f t="shared" si="0"/>
        <v>0</v>
      </c>
      <c r="P31" s="1"/>
      <c r="Q31" s="1"/>
      <c r="R31" s="870"/>
      <c r="S31" s="890">
        <f t="shared" ref="S31:S33" si="1">$R31*(1+$T31)</f>
        <v>0</v>
      </c>
      <c r="T31" s="889">
        <v>0.1</v>
      </c>
      <c r="U31" s="34"/>
      <c r="V31" s="19"/>
      <c r="W31" s="7"/>
      <c r="X31" s="13"/>
    </row>
    <row r="32" spans="1:24" ht="18" customHeight="1" thickBot="1" x14ac:dyDescent="0.3">
      <c r="A32" s="3"/>
      <c r="B32" s="12"/>
      <c r="C32" s="1181"/>
      <c r="D32" s="862" t="s">
        <v>730</v>
      </c>
      <c r="E32" s="1"/>
      <c r="F32" s="250"/>
      <c r="G32" s="251">
        <f>F32*(1+H32)</f>
        <v>0</v>
      </c>
      <c r="H32" s="211">
        <v>5.5E-2</v>
      </c>
      <c r="I32" s="1"/>
      <c r="J32" s="5"/>
      <c r="K32" s="5"/>
      <c r="L32" s="5"/>
      <c r="M32" s="1"/>
      <c r="N32" s="263">
        <f t="shared" si="0"/>
        <v>0</v>
      </c>
      <c r="O32" s="264">
        <f t="shared" si="0"/>
        <v>0</v>
      </c>
      <c r="P32" s="1"/>
      <c r="Q32" s="1"/>
      <c r="R32" s="870"/>
      <c r="S32" s="890">
        <f t="shared" si="1"/>
        <v>0</v>
      </c>
      <c r="T32" s="891">
        <v>5.5E-2</v>
      </c>
      <c r="U32" s="34"/>
      <c r="V32" s="19"/>
      <c r="W32" s="7"/>
      <c r="X32" s="13"/>
    </row>
    <row r="33" spans="1:34" ht="24" customHeight="1" thickBot="1" x14ac:dyDescent="0.3">
      <c r="A33" s="3"/>
      <c r="B33" s="12"/>
      <c r="C33" s="1182"/>
      <c r="D33" s="523" t="s">
        <v>340</v>
      </c>
      <c r="E33" s="1"/>
      <c r="F33" s="252"/>
      <c r="G33" s="253">
        <f>F33*(1+H33)</f>
        <v>0</v>
      </c>
      <c r="H33" s="207">
        <v>0.2</v>
      </c>
      <c r="I33" s="1"/>
      <c r="J33" s="259"/>
      <c r="K33" s="260">
        <f>J33*(1+L33)</f>
        <v>0</v>
      </c>
      <c r="L33" s="210">
        <v>0.2</v>
      </c>
      <c r="M33" s="1"/>
      <c r="N33" s="265">
        <f>F33+J33</f>
        <v>0</v>
      </c>
      <c r="O33" s="266">
        <f t="shared" si="0"/>
        <v>0</v>
      </c>
      <c r="P33" s="1"/>
      <c r="Q33" s="1"/>
      <c r="R33" s="871"/>
      <c r="S33" s="892">
        <f t="shared" si="1"/>
        <v>0</v>
      </c>
      <c r="T33" s="889">
        <v>0.2</v>
      </c>
      <c r="U33" s="34"/>
      <c r="V33" s="19"/>
      <c r="W33" s="7"/>
      <c r="X33" s="13"/>
    </row>
    <row r="34" spans="1:34" s="13" customFormat="1" ht="15.75" thickBot="1" x14ac:dyDescent="0.3">
      <c r="A34" s="3"/>
      <c r="B34" s="12"/>
      <c r="C34" s="34"/>
      <c r="D34" s="47"/>
      <c r="E34" s="5"/>
      <c r="F34" s="254"/>
      <c r="G34" s="255"/>
      <c r="H34" s="21"/>
      <c r="I34" s="5"/>
      <c r="J34" s="5"/>
      <c r="K34" s="5"/>
      <c r="L34" s="5"/>
      <c r="M34" s="5"/>
      <c r="N34" s="20"/>
      <c r="O34" s="20"/>
      <c r="P34" s="5"/>
      <c r="Q34" s="5"/>
      <c r="R34" s="5"/>
      <c r="S34" s="5"/>
      <c r="T34" s="5"/>
      <c r="U34" s="34"/>
      <c r="V34" s="19"/>
      <c r="W34" s="7"/>
    </row>
    <row r="35" spans="1:34" ht="18" customHeight="1" thickBot="1" x14ac:dyDescent="0.3">
      <c r="A35" s="3"/>
      <c r="B35" s="12"/>
      <c r="C35" s="1183" t="s">
        <v>60</v>
      </c>
      <c r="D35" s="524" t="s">
        <v>777</v>
      </c>
      <c r="E35" s="1"/>
      <c r="F35" s="248"/>
      <c r="G35" s="249">
        <f t="shared" ref="G35:G44" si="2">F35*(1+H35)</f>
        <v>0</v>
      </c>
      <c r="H35" s="205">
        <v>0.2</v>
      </c>
      <c r="I35" s="1"/>
      <c r="J35" s="259"/>
      <c r="K35" s="260">
        <f>J35*(1+L35)</f>
        <v>0</v>
      </c>
      <c r="L35" s="210">
        <v>0.2</v>
      </c>
      <c r="M35" s="1"/>
      <c r="N35" s="261">
        <f>F35+J35</f>
        <v>0</v>
      </c>
      <c r="O35" s="262">
        <f>G35+K35</f>
        <v>0</v>
      </c>
      <c r="P35" s="1"/>
      <c r="Q35" s="1"/>
      <c r="R35" s="256"/>
      <c r="S35" s="893">
        <f>R35*(1+T35)</f>
        <v>0</v>
      </c>
      <c r="T35" s="889">
        <v>0.2</v>
      </c>
      <c r="U35" s="383">
        <f>R35+N35+N36+N37+N38</f>
        <v>0</v>
      </c>
      <c r="V35" s="384">
        <f>S35+O35+O36+O37+O38</f>
        <v>0</v>
      </c>
      <c r="W35" s="7"/>
      <c r="X35" s="13"/>
    </row>
    <row r="36" spans="1:34" ht="18" customHeight="1" x14ac:dyDescent="0.25">
      <c r="A36" s="3"/>
      <c r="B36" s="12"/>
      <c r="C36" s="1184"/>
      <c r="D36" s="525" t="s">
        <v>57</v>
      </c>
      <c r="E36" s="1"/>
      <c r="F36" s="250"/>
      <c r="G36" s="251">
        <f t="shared" si="2"/>
        <v>0</v>
      </c>
      <c r="H36" s="206">
        <v>0.1</v>
      </c>
      <c r="I36" s="1"/>
      <c r="J36" s="5"/>
      <c r="K36" s="5"/>
      <c r="L36" s="5"/>
      <c r="M36" s="1"/>
      <c r="N36" s="263">
        <f t="shared" ref="N36:O38" si="3">F36</f>
        <v>0</v>
      </c>
      <c r="O36" s="264">
        <f t="shared" si="3"/>
        <v>0</v>
      </c>
      <c r="P36" s="1"/>
      <c r="Q36" s="1"/>
      <c r="R36" s="5"/>
      <c r="S36" s="5"/>
      <c r="T36" s="1"/>
      <c r="U36" s="5"/>
      <c r="V36" s="19"/>
      <c r="W36" s="7"/>
      <c r="X36" s="13"/>
    </row>
    <row r="37" spans="1:34" ht="18" customHeight="1" x14ac:dyDescent="0.25">
      <c r="A37" s="3"/>
      <c r="B37" s="12"/>
      <c r="C37" s="1184"/>
      <c r="D37" s="862" t="s">
        <v>730</v>
      </c>
      <c r="E37" s="1"/>
      <c r="F37" s="250"/>
      <c r="G37" s="251">
        <f t="shared" si="2"/>
        <v>0</v>
      </c>
      <c r="H37" s="886">
        <v>0.1</v>
      </c>
      <c r="I37" s="1"/>
      <c r="J37" s="5"/>
      <c r="K37" s="5"/>
      <c r="L37" s="5"/>
      <c r="M37" s="1"/>
      <c r="N37" s="263">
        <f t="shared" si="3"/>
        <v>0</v>
      </c>
      <c r="O37" s="264">
        <f t="shared" si="3"/>
        <v>0</v>
      </c>
      <c r="P37" s="1"/>
      <c r="Q37" s="1"/>
      <c r="R37" s="5"/>
      <c r="S37" s="5"/>
      <c r="T37" s="1"/>
      <c r="U37" s="5"/>
      <c r="V37" s="19"/>
      <c r="W37" s="7"/>
      <c r="X37" s="13"/>
    </row>
    <row r="38" spans="1:34" ht="18" customHeight="1" thickBot="1" x14ac:dyDescent="0.3">
      <c r="A38" s="3"/>
      <c r="B38" s="12"/>
      <c r="C38" s="1185"/>
      <c r="D38" s="523" t="s">
        <v>218</v>
      </c>
      <c r="E38" s="1"/>
      <c r="F38" s="252"/>
      <c r="G38" s="253">
        <f t="shared" si="2"/>
        <v>0</v>
      </c>
      <c r="H38" s="207">
        <v>0.2</v>
      </c>
      <c r="I38" s="1"/>
      <c r="J38" s="5"/>
      <c r="K38" s="5"/>
      <c r="L38" s="5"/>
      <c r="M38" s="1"/>
      <c r="N38" s="265">
        <f t="shared" si="3"/>
        <v>0</v>
      </c>
      <c r="O38" s="266">
        <f t="shared" si="3"/>
        <v>0</v>
      </c>
      <c r="P38" s="1"/>
      <c r="Q38" s="1"/>
      <c r="R38" s="5"/>
      <c r="S38" s="5"/>
      <c r="T38" s="1"/>
      <c r="U38" s="5"/>
      <c r="V38" s="19"/>
      <c r="W38" s="7"/>
      <c r="X38" s="13"/>
    </row>
    <row r="39" spans="1:34" s="13" customFormat="1" ht="12" customHeight="1" thickBot="1" x14ac:dyDescent="0.3">
      <c r="A39" s="3"/>
      <c r="B39" s="12"/>
      <c r="C39" s="34"/>
      <c r="D39" s="34"/>
      <c r="E39" s="5"/>
      <c r="F39" s="48"/>
      <c r="G39" s="20"/>
      <c r="H39" s="21"/>
      <c r="I39" s="5"/>
      <c r="J39" s="5"/>
      <c r="K39" s="5"/>
      <c r="L39" s="5"/>
      <c r="M39" s="5"/>
      <c r="N39" s="20"/>
      <c r="O39" s="20"/>
      <c r="P39" s="5"/>
      <c r="Q39" s="5"/>
      <c r="R39" s="5"/>
      <c r="S39" s="5"/>
      <c r="T39" s="5"/>
      <c r="U39" s="5"/>
      <c r="V39" s="19"/>
      <c r="W39" s="7"/>
    </row>
    <row r="40" spans="1:34" s="13" customFormat="1" ht="18" customHeight="1" thickBot="1" x14ac:dyDescent="0.3">
      <c r="A40" s="3"/>
      <c r="B40" s="12"/>
      <c r="C40" s="591" t="s">
        <v>490</v>
      </c>
      <c r="D40" s="791" t="s">
        <v>491</v>
      </c>
      <c r="E40" s="5"/>
      <c r="F40" s="256"/>
      <c r="G40" s="887">
        <f>F40</f>
        <v>0</v>
      </c>
      <c r="H40" s="21"/>
      <c r="I40" s="5"/>
      <c r="J40" s="256"/>
      <c r="K40" s="887">
        <f>J40</f>
        <v>0</v>
      </c>
      <c r="L40" s="5"/>
      <c r="M40" s="5"/>
      <c r="N40" s="267">
        <f>F40+J40</f>
        <v>0</v>
      </c>
      <c r="O40" s="268">
        <f>G40+K40</f>
        <v>0</v>
      </c>
      <c r="P40" s="5"/>
      <c r="Q40" s="5"/>
      <c r="R40" s="256"/>
      <c r="S40" s="893">
        <f>R40</f>
        <v>0</v>
      </c>
      <c r="T40" s="1"/>
      <c r="U40" s="383">
        <f>R40+N40</f>
        <v>0</v>
      </c>
      <c r="V40" s="384">
        <f>S40+O40</f>
        <v>0</v>
      </c>
      <c r="W40" s="7"/>
    </row>
    <row r="41" spans="1:34" s="13" customFormat="1" ht="12" customHeight="1" thickBot="1" x14ac:dyDescent="0.3">
      <c r="A41" s="3"/>
      <c r="B41" s="12"/>
      <c r="C41" s="34"/>
      <c r="D41" s="34"/>
      <c r="E41" s="5"/>
      <c r="F41" s="48"/>
      <c r="G41" s="20"/>
      <c r="H41" s="21"/>
      <c r="I41" s="5"/>
      <c r="J41" s="5"/>
      <c r="K41" s="5"/>
      <c r="L41" s="5"/>
      <c r="M41" s="5"/>
      <c r="N41" s="20"/>
      <c r="O41" s="20"/>
      <c r="P41" s="5"/>
      <c r="Q41" s="5"/>
      <c r="R41" s="5"/>
      <c r="S41" s="5"/>
      <c r="T41" s="5"/>
      <c r="U41" s="5"/>
      <c r="V41" s="19"/>
      <c r="W41" s="7"/>
    </row>
    <row r="42" spans="1:34" ht="18" customHeight="1" x14ac:dyDescent="0.25">
      <c r="A42" s="3"/>
      <c r="B42" s="12"/>
      <c r="C42" s="367"/>
      <c r="D42" s="125" t="s">
        <v>2</v>
      </c>
      <c r="E42" s="1"/>
      <c r="F42" s="248"/>
      <c r="G42" s="249">
        <f t="shared" si="2"/>
        <v>0</v>
      </c>
      <c r="H42" s="864">
        <v>0</v>
      </c>
      <c r="I42" s="1"/>
      <c r="J42" s="248"/>
      <c r="K42" s="249">
        <f>J42*(1+L42)</f>
        <v>0</v>
      </c>
      <c r="L42" s="864">
        <v>0</v>
      </c>
      <c r="M42" s="1"/>
      <c r="N42" s="261">
        <f t="shared" ref="N42:O44" si="4">F42+J42</f>
        <v>0</v>
      </c>
      <c r="O42" s="262">
        <f t="shared" si="4"/>
        <v>0</v>
      </c>
      <c r="P42" s="1"/>
      <c r="Q42" s="1"/>
      <c r="R42" s="280"/>
      <c r="S42" s="894">
        <f>R42*(1+T42)</f>
        <v>0</v>
      </c>
      <c r="T42" s="866">
        <v>0</v>
      </c>
      <c r="U42" s="385">
        <f t="shared" ref="U42:V44" si="5">R42+N42</f>
        <v>0</v>
      </c>
      <c r="V42" s="386">
        <f>S42+O42</f>
        <v>0</v>
      </c>
      <c r="W42" s="7"/>
      <c r="X42" s="13"/>
    </row>
    <row r="43" spans="1:34" ht="18" customHeight="1" x14ac:dyDescent="0.25">
      <c r="A43" s="3"/>
      <c r="B43" s="12"/>
      <c r="C43" s="368"/>
      <c r="D43" s="126" t="s">
        <v>61</v>
      </c>
      <c r="E43" s="1"/>
      <c r="F43" s="250"/>
      <c r="G43" s="251">
        <f t="shared" si="2"/>
        <v>0</v>
      </c>
      <c r="H43" s="208"/>
      <c r="I43" s="1"/>
      <c r="J43" s="250"/>
      <c r="K43" s="251">
        <f>J43*(1+L43)</f>
        <v>0</v>
      </c>
      <c r="L43" s="46"/>
      <c r="M43" s="1"/>
      <c r="N43" s="263">
        <f t="shared" si="4"/>
        <v>0</v>
      </c>
      <c r="O43" s="264">
        <f t="shared" si="4"/>
        <v>0</v>
      </c>
      <c r="P43" s="1"/>
      <c r="Q43" s="1"/>
      <c r="R43" s="281"/>
      <c r="S43" s="872"/>
      <c r="T43" s="1"/>
      <c r="U43" s="387">
        <f t="shared" si="5"/>
        <v>0</v>
      </c>
      <c r="V43" s="388">
        <f t="shared" si="5"/>
        <v>0</v>
      </c>
      <c r="W43" s="7"/>
      <c r="X43" s="13"/>
    </row>
    <row r="44" spans="1:34" ht="18" customHeight="1" thickBot="1" x14ac:dyDescent="0.3">
      <c r="A44" s="3"/>
      <c r="B44" s="12"/>
      <c r="C44" s="369"/>
      <c r="D44" s="127" t="s">
        <v>62</v>
      </c>
      <c r="E44" s="1"/>
      <c r="F44" s="252"/>
      <c r="G44" s="253">
        <f t="shared" si="2"/>
        <v>0</v>
      </c>
      <c r="H44" s="209"/>
      <c r="I44" s="1"/>
      <c r="J44" s="252"/>
      <c r="K44" s="253">
        <f>J44*(1+L44)</f>
        <v>0</v>
      </c>
      <c r="L44" s="869"/>
      <c r="M44" s="1"/>
      <c r="N44" s="265">
        <f t="shared" si="4"/>
        <v>0</v>
      </c>
      <c r="O44" s="266">
        <f t="shared" si="4"/>
        <v>0</v>
      </c>
      <c r="P44" s="5"/>
      <c r="Q44" s="1"/>
      <c r="R44" s="282"/>
      <c r="S44" s="873"/>
      <c r="T44" s="1"/>
      <c r="U44" s="389">
        <f t="shared" si="5"/>
        <v>0</v>
      </c>
      <c r="V44" s="390">
        <f t="shared" si="5"/>
        <v>0</v>
      </c>
      <c r="W44" s="7"/>
      <c r="X44" s="13"/>
    </row>
    <row r="45" spans="1:34" s="53" customFormat="1" ht="12" customHeight="1" thickBot="1" x14ac:dyDescent="0.3">
      <c r="A45" s="160"/>
      <c r="B45" s="12"/>
      <c r="C45" s="49"/>
      <c r="D45" s="49"/>
      <c r="E45" s="37"/>
      <c r="F45" s="48"/>
      <c r="G45" s="48"/>
      <c r="H45" s="37"/>
      <c r="I45" s="37"/>
      <c r="J45" s="48"/>
      <c r="K45" s="48"/>
      <c r="L45" s="52"/>
      <c r="M45" s="37"/>
      <c r="N45" s="40"/>
      <c r="O45" s="40"/>
      <c r="P45" s="1"/>
      <c r="Q45" s="37"/>
      <c r="R45" s="50"/>
      <c r="S45" s="51"/>
      <c r="T45" s="37"/>
      <c r="U45" s="50"/>
      <c r="V45" s="50"/>
      <c r="W45" s="38"/>
    </row>
    <row r="46" spans="1:34" s="58" customFormat="1" ht="30" customHeight="1" thickBot="1" x14ac:dyDescent="0.3">
      <c r="A46" s="160"/>
      <c r="B46" s="12"/>
      <c r="C46" s="1178" t="s">
        <v>732</v>
      </c>
      <c r="D46" s="1179"/>
      <c r="E46" s="37"/>
      <c r="F46" s="257">
        <f>SUM(F30:F44)</f>
        <v>0</v>
      </c>
      <c r="G46" s="258">
        <f>SUM(G30:G44)</f>
        <v>0</v>
      </c>
      <c r="H46" s="37"/>
      <c r="I46" s="37"/>
      <c r="J46" s="257">
        <f>SUM(J30:J44)</f>
        <v>0</v>
      </c>
      <c r="K46" s="258">
        <f>SUM(K30:K44)</f>
        <v>0</v>
      </c>
      <c r="L46" s="37"/>
      <c r="M46" s="37"/>
      <c r="N46" s="269">
        <f>SUM(N30:N44)</f>
        <v>0</v>
      </c>
      <c r="O46" s="270">
        <f>SUM(O30:O44)</f>
        <v>0</v>
      </c>
      <c r="P46" s="37"/>
      <c r="Q46" s="37"/>
      <c r="R46" s="469">
        <f>SUM(R30:R44)</f>
        <v>0</v>
      </c>
      <c r="S46" s="470">
        <f>SUM(S30:S44)</f>
        <v>0</v>
      </c>
      <c r="T46" s="40"/>
      <c r="U46" s="391">
        <f>SUM(U30:U44)</f>
        <v>0</v>
      </c>
      <c r="V46" s="392">
        <f>SUM(V30:V44)</f>
        <v>0</v>
      </c>
      <c r="W46" s="38"/>
      <c r="X46" s="53"/>
      <c r="Y46" s="54"/>
      <c r="Z46" s="54"/>
      <c r="AA46" s="54"/>
      <c r="AB46" s="54"/>
      <c r="AC46" s="54"/>
      <c r="AD46" s="54"/>
      <c r="AE46" s="54"/>
      <c r="AF46" s="54"/>
      <c r="AG46" s="54"/>
      <c r="AH46" s="54"/>
    </row>
    <row r="47" spans="1:34" s="53" customFormat="1" x14ac:dyDescent="0.25">
      <c r="A47" s="160"/>
      <c r="B47" s="12"/>
      <c r="C47" s="370"/>
      <c r="D47" s="219" t="s">
        <v>116</v>
      </c>
      <c r="E47" s="37"/>
      <c r="F47" s="37"/>
      <c r="G47" s="37"/>
      <c r="H47" s="37"/>
      <c r="I47" s="37"/>
      <c r="J47" s="37"/>
      <c r="K47" s="37"/>
      <c r="L47" s="37"/>
      <c r="M47" s="37"/>
      <c r="N47" s="250"/>
      <c r="O47" s="271"/>
      <c r="P47" s="37"/>
      <c r="Q47" s="37"/>
      <c r="R47" s="40"/>
      <c r="S47" s="37"/>
      <c r="T47" s="37"/>
      <c r="U47" s="40"/>
      <c r="V47" s="40"/>
      <c r="W47" s="38"/>
    </row>
    <row r="48" spans="1:34" s="53" customFormat="1" ht="15" customHeight="1" x14ac:dyDescent="0.25">
      <c r="A48" s="160"/>
      <c r="B48" s="12"/>
      <c r="C48" s="371"/>
      <c r="D48" s="220" t="s">
        <v>115</v>
      </c>
      <c r="E48" s="37"/>
      <c r="F48" s="37"/>
      <c r="G48" s="37"/>
      <c r="H48" s="37"/>
      <c r="I48" s="37"/>
      <c r="J48" s="37"/>
      <c r="K48" s="37"/>
      <c r="L48" s="37"/>
      <c r="M48" s="37"/>
      <c r="N48" s="250"/>
      <c r="O48" s="271"/>
      <c r="P48" s="37"/>
      <c r="Q48" s="37"/>
      <c r="R48" s="40"/>
      <c r="S48" s="874"/>
      <c r="T48" s="856"/>
      <c r="U48" s="875"/>
      <c r="V48" s="876"/>
      <c r="W48" s="38"/>
    </row>
    <row r="49" spans="1:34" s="53" customFormat="1" ht="15.75" thickBot="1" x14ac:dyDescent="0.3">
      <c r="A49" s="160"/>
      <c r="B49" s="12"/>
      <c r="C49" s="372"/>
      <c r="D49" s="221" t="s">
        <v>123</v>
      </c>
      <c r="E49" s="37"/>
      <c r="F49" s="37"/>
      <c r="G49" s="37"/>
      <c r="H49" s="37"/>
      <c r="I49" s="37"/>
      <c r="J49" s="37"/>
      <c r="K49" s="37"/>
      <c r="L49" s="37"/>
      <c r="M49" s="37"/>
      <c r="N49" s="252"/>
      <c r="O49" s="272"/>
      <c r="P49" s="37"/>
      <c r="Q49" s="37"/>
      <c r="R49" s="40"/>
      <c r="S49" s="874"/>
      <c r="T49" s="856"/>
      <c r="U49" s="1175"/>
      <c r="V49" s="1175"/>
      <c r="W49" s="38"/>
    </row>
    <row r="50" spans="1:34" s="53" customFormat="1" ht="12" customHeight="1" thickBot="1" x14ac:dyDescent="0.3">
      <c r="A50" s="160"/>
      <c r="B50" s="12"/>
      <c r="C50" s="56"/>
      <c r="D50" s="40"/>
      <c r="E50" s="37"/>
      <c r="F50" s="37"/>
      <c r="G50" s="37"/>
      <c r="H50" s="37"/>
      <c r="I50" s="37"/>
      <c r="J50" s="37"/>
      <c r="K50" s="37"/>
      <c r="L50" s="37"/>
      <c r="M50" s="37"/>
      <c r="N50" s="37"/>
      <c r="O50" s="37"/>
      <c r="P50" s="37"/>
      <c r="Q50" s="37"/>
      <c r="R50" s="40"/>
      <c r="S50" s="37"/>
      <c r="T50" s="37"/>
      <c r="U50" s="40"/>
      <c r="V50" s="40"/>
      <c r="W50" s="38"/>
    </row>
    <row r="51" spans="1:34" ht="18" customHeight="1" x14ac:dyDescent="0.25">
      <c r="A51" s="3"/>
      <c r="B51" s="12"/>
      <c r="C51" s="373"/>
      <c r="D51" s="231" t="s">
        <v>492</v>
      </c>
      <c r="E51" s="105"/>
      <c r="F51" s="37"/>
      <c r="G51" s="37"/>
      <c r="H51" s="6"/>
      <c r="I51" s="5"/>
      <c r="J51" s="5"/>
      <c r="K51" s="5"/>
      <c r="L51" s="1188"/>
      <c r="M51" s="1189"/>
      <c r="N51" s="248"/>
      <c r="O51" s="273">
        <f>N51*(1+P51)</f>
        <v>0</v>
      </c>
      <c r="P51" s="143">
        <v>0.2</v>
      </c>
      <c r="Q51" s="5"/>
      <c r="R51" s="283"/>
      <c r="S51" s="284">
        <f>R51*1.2</f>
        <v>0</v>
      </c>
      <c r="T51" s="34"/>
      <c r="U51" s="385">
        <f t="shared" ref="U51:V53" si="6">R51+N51</f>
        <v>0</v>
      </c>
      <c r="V51" s="386">
        <f t="shared" si="6"/>
        <v>0</v>
      </c>
      <c r="W51" s="7"/>
      <c r="X51" s="13"/>
      <c r="Y51" s="8"/>
      <c r="Z51" s="8"/>
      <c r="AA51" s="8"/>
      <c r="AB51" s="8"/>
      <c r="AC51" s="8"/>
      <c r="AD51" s="8"/>
      <c r="AE51" s="8"/>
      <c r="AF51" s="8"/>
      <c r="AG51" s="8"/>
      <c r="AH51" s="8"/>
    </row>
    <row r="52" spans="1:34" ht="18" customHeight="1" thickBot="1" x14ac:dyDescent="0.3">
      <c r="A52" s="3"/>
      <c r="B52" s="12"/>
      <c r="C52" s="374"/>
      <c r="D52" s="758" t="s">
        <v>493</v>
      </c>
      <c r="E52" s="5"/>
      <c r="F52" s="37"/>
      <c r="G52" s="37"/>
      <c r="H52" s="6"/>
      <c r="I52" s="23"/>
      <c r="J52" s="5"/>
      <c r="K52" s="5"/>
      <c r="L52" s="5"/>
      <c r="M52" s="23"/>
      <c r="N52" s="274"/>
      <c r="O52" s="275">
        <f>N52*(1+P52)</f>
        <v>0</v>
      </c>
      <c r="P52" s="46">
        <v>0.2</v>
      </c>
      <c r="Q52" s="23"/>
      <c r="R52" s="285"/>
      <c r="S52" s="286">
        <f>R52*1.2</f>
        <v>0</v>
      </c>
      <c r="T52" s="34"/>
      <c r="U52" s="387">
        <f t="shared" si="6"/>
        <v>0</v>
      </c>
      <c r="V52" s="388">
        <f t="shared" si="6"/>
        <v>0</v>
      </c>
      <c r="W52" s="7"/>
      <c r="X52" s="13"/>
      <c r="Y52" s="8"/>
      <c r="Z52" s="8"/>
      <c r="AA52" s="8"/>
      <c r="AB52" s="8"/>
      <c r="AC52" s="8"/>
      <c r="AD52" s="8"/>
      <c r="AE52" s="8"/>
      <c r="AF52" s="8"/>
      <c r="AG52" s="8"/>
      <c r="AH52" s="8"/>
    </row>
    <row r="53" spans="1:34" ht="18" customHeight="1" thickBot="1" x14ac:dyDescent="0.3">
      <c r="A53" s="3"/>
      <c r="B53" s="12"/>
      <c r="C53" s="587" t="s">
        <v>3</v>
      </c>
      <c r="D53" s="792" t="s">
        <v>491</v>
      </c>
      <c r="E53" s="5"/>
      <c r="F53" s="37"/>
      <c r="G53" s="37"/>
      <c r="H53" s="5"/>
      <c r="I53" s="5"/>
      <c r="J53" s="5"/>
      <c r="K53" s="5"/>
      <c r="L53" s="5"/>
      <c r="M53" s="5"/>
      <c r="N53" s="276"/>
      <c r="O53" s="277">
        <f>N53*(1+P53)</f>
        <v>0</v>
      </c>
      <c r="P53" s="59">
        <v>0.2</v>
      </c>
      <c r="Q53" s="5"/>
      <c r="R53" s="287"/>
      <c r="S53" s="288">
        <f>R53*1.2</f>
        <v>0</v>
      </c>
      <c r="T53" s="34"/>
      <c r="U53" s="389">
        <f t="shared" si="6"/>
        <v>0</v>
      </c>
      <c r="V53" s="390">
        <f t="shared" si="6"/>
        <v>0</v>
      </c>
      <c r="W53" s="7"/>
      <c r="X53" s="13"/>
      <c r="Y53" s="8"/>
      <c r="Z53" s="8"/>
      <c r="AA53" s="8"/>
      <c r="AB53" s="8"/>
      <c r="AC53" s="8"/>
      <c r="AD53" s="8"/>
      <c r="AE53" s="8"/>
      <c r="AF53" s="8"/>
      <c r="AG53" s="8"/>
      <c r="AH53" s="8"/>
    </row>
    <row r="54" spans="1:34" s="53" customFormat="1" ht="12" customHeight="1" thickBot="1" x14ac:dyDescent="0.3">
      <c r="A54" s="160"/>
      <c r="B54" s="12"/>
      <c r="C54" s="49"/>
      <c r="D54" s="49"/>
      <c r="E54" s="37"/>
      <c r="F54" s="960" t="s">
        <v>369</v>
      </c>
      <c r="G54" s="960"/>
      <c r="H54" s="960"/>
      <c r="I54" s="960"/>
      <c r="J54" s="960"/>
      <c r="K54" s="960"/>
      <c r="L54" s="960"/>
      <c r="M54" s="37"/>
      <c r="N54" s="37"/>
      <c r="O54" s="37"/>
      <c r="P54" s="37"/>
      <c r="Q54" s="37"/>
      <c r="R54" s="40"/>
      <c r="S54" s="37"/>
      <c r="T54" s="37"/>
      <c r="U54" s="40"/>
      <c r="V54" s="40"/>
      <c r="W54" s="38"/>
    </row>
    <row r="55" spans="1:34" ht="27" customHeight="1" thickBot="1" x14ac:dyDescent="0.3">
      <c r="A55" s="3"/>
      <c r="B55" s="12"/>
      <c r="C55" s="1186" t="s">
        <v>776</v>
      </c>
      <c r="D55" s="1187"/>
      <c r="E55" s="5"/>
      <c r="F55" s="960"/>
      <c r="G55" s="960"/>
      <c r="H55" s="960"/>
      <c r="I55" s="960"/>
      <c r="J55" s="960"/>
      <c r="K55" s="960"/>
      <c r="L55" s="960"/>
      <c r="M55" s="5"/>
      <c r="N55" s="278">
        <f>N46+SUM(N51:N53)</f>
        <v>0</v>
      </c>
      <c r="O55" s="279">
        <f>O46+SUM(O51:O53)</f>
        <v>0</v>
      </c>
      <c r="P55" s="5"/>
      <c r="Q55" s="5"/>
      <c r="R55" s="469">
        <f>R46+SUM(R51:R53)</f>
        <v>0</v>
      </c>
      <c r="S55" s="470">
        <f>S46+SUM(S51:S53)</f>
        <v>0</v>
      </c>
      <c r="T55" s="34"/>
      <c r="U55" s="475">
        <f>U46+SUM(U51:U53)</f>
        <v>0</v>
      </c>
      <c r="V55" s="396">
        <f>V46+SUM(V51:V53)</f>
        <v>0</v>
      </c>
      <c r="W55" s="7"/>
      <c r="X55" s="13"/>
      <c r="Y55" s="8"/>
      <c r="Z55" s="8"/>
      <c r="AA55" s="8"/>
      <c r="AB55" s="8"/>
      <c r="AC55" s="8"/>
      <c r="AD55" s="8"/>
      <c r="AE55" s="8"/>
      <c r="AF55" s="8"/>
      <c r="AG55" s="8"/>
      <c r="AH55" s="8"/>
    </row>
    <row r="56" spans="1:34" s="53" customFormat="1" x14ac:dyDescent="0.25">
      <c r="A56" s="160"/>
      <c r="B56" s="12"/>
      <c r="C56" s="49"/>
      <c r="D56" s="49"/>
      <c r="E56" s="37"/>
      <c r="F56" s="37"/>
      <c r="G56" s="37"/>
      <c r="H56" s="37"/>
      <c r="I56" s="37"/>
      <c r="J56" s="37"/>
      <c r="K56" s="37"/>
      <c r="L56" s="37"/>
      <c r="M56" s="37"/>
      <c r="N56" s="37"/>
      <c r="O56" s="37"/>
      <c r="P56" s="37"/>
      <c r="Q56" s="37"/>
      <c r="R56" s="40"/>
      <c r="S56" s="37"/>
      <c r="T56" s="37"/>
      <c r="U56" s="40"/>
      <c r="V56" s="40"/>
      <c r="W56" s="38"/>
    </row>
    <row r="57" spans="1:34" s="53" customFormat="1" x14ac:dyDescent="0.25">
      <c r="A57" s="160"/>
      <c r="B57" s="49"/>
      <c r="C57" s="49"/>
      <c r="D57" s="49"/>
      <c r="E57" s="37"/>
      <c r="F57" s="37"/>
      <c r="G57" s="37"/>
      <c r="H57" s="37"/>
      <c r="I57" s="37"/>
      <c r="J57" s="37"/>
      <c r="K57" s="37"/>
      <c r="L57" s="37"/>
      <c r="M57" s="37"/>
      <c r="N57" s="37"/>
      <c r="O57" s="37"/>
      <c r="P57" s="37"/>
      <c r="Q57" s="37"/>
      <c r="R57" s="40"/>
      <c r="S57" s="37"/>
      <c r="T57" s="37"/>
      <c r="U57" s="40"/>
      <c r="V57" s="40"/>
      <c r="W57" s="38"/>
    </row>
    <row r="58" spans="1:34" s="53" customFormat="1" ht="30" customHeight="1" x14ac:dyDescent="0.25">
      <c r="A58" s="160"/>
      <c r="B58" s="147" t="s">
        <v>276</v>
      </c>
      <c r="C58" s="86"/>
      <c r="D58" s="86"/>
      <c r="E58" s="86"/>
      <c r="F58" s="86"/>
      <c r="G58" s="86"/>
      <c r="H58" s="86"/>
      <c r="I58" s="86"/>
      <c r="J58" s="86"/>
      <c r="K58" s="86"/>
      <c r="L58" s="86"/>
      <c r="M58" s="86"/>
      <c r="N58" s="86"/>
      <c r="O58" s="86"/>
      <c r="P58" s="86"/>
      <c r="Q58" s="86"/>
      <c r="R58" s="86"/>
      <c r="S58" s="86"/>
      <c r="T58" s="86"/>
      <c r="U58" s="86"/>
      <c r="V58" s="85"/>
      <c r="W58" s="38"/>
    </row>
    <row r="59" spans="1:34" s="53" customFormat="1" ht="15.75" thickBot="1" x14ac:dyDescent="0.3">
      <c r="A59" s="160"/>
      <c r="B59" s="49"/>
      <c r="C59" s="49"/>
      <c r="D59" s="49"/>
      <c r="E59" s="37"/>
      <c r="F59" s="37"/>
      <c r="G59" s="37"/>
      <c r="H59" s="37"/>
      <c r="I59" s="37"/>
      <c r="J59" s="37"/>
      <c r="K59" s="37"/>
      <c r="L59" s="37"/>
      <c r="M59" s="37"/>
      <c r="N59" s="37"/>
      <c r="O59" s="37"/>
      <c r="P59" s="37"/>
      <c r="Q59" s="37"/>
      <c r="R59" s="40"/>
      <c r="S59" s="37"/>
      <c r="T59" s="37"/>
      <c r="U59" s="40"/>
      <c r="V59" s="40"/>
      <c r="W59" s="38"/>
    </row>
    <row r="60" spans="1:34" s="53" customFormat="1" ht="15.75" thickBot="1" x14ac:dyDescent="0.3">
      <c r="A60" s="160"/>
      <c r="B60" s="572" t="s">
        <v>488</v>
      </c>
      <c r="C60" s="108"/>
      <c r="D60" s="108"/>
      <c r="E60" s="650"/>
      <c r="F60" s="41" t="s">
        <v>157</v>
      </c>
      <c r="G60" s="37"/>
      <c r="H60" s="37"/>
      <c r="I60" s="37"/>
      <c r="J60" s="37"/>
      <c r="K60" s="37"/>
      <c r="L60" s="37"/>
      <c r="M60" s="37"/>
      <c r="N60" s="37"/>
      <c r="O60" s="37"/>
      <c r="P60" s="37"/>
      <c r="Q60" s="37"/>
      <c r="R60" s="40"/>
      <c r="S60" s="37"/>
      <c r="T60" s="37"/>
      <c r="U60" s="40"/>
      <c r="V60" s="40"/>
      <c r="W60" s="38"/>
    </row>
    <row r="61" spans="1:34" s="53" customFormat="1" ht="15.75" thickBot="1" x14ac:dyDescent="0.3">
      <c r="A61" s="160"/>
      <c r="B61" s="108"/>
      <c r="C61" s="108"/>
      <c r="D61" s="108"/>
      <c r="E61" s="650"/>
      <c r="F61" s="41" t="s">
        <v>144</v>
      </c>
      <c r="G61" s="37"/>
      <c r="H61" s="37"/>
      <c r="I61" s="37"/>
      <c r="J61" s="37"/>
      <c r="K61" s="37"/>
      <c r="L61" s="37"/>
      <c r="M61" s="37"/>
      <c r="N61" s="37"/>
      <c r="O61" s="37"/>
      <c r="P61" s="37"/>
      <c r="Q61" s="37"/>
      <c r="R61" s="40"/>
      <c r="S61" s="37"/>
      <c r="T61" s="37"/>
      <c r="U61" s="40"/>
      <c r="V61" s="40"/>
      <c r="W61" s="38"/>
    </row>
    <row r="62" spans="1:34" s="53" customFormat="1" ht="30" x14ac:dyDescent="0.25">
      <c r="A62" s="160"/>
      <c r="B62" s="11" t="s">
        <v>295</v>
      </c>
      <c r="C62" s="49"/>
      <c r="D62" s="49"/>
      <c r="E62" s="37"/>
      <c r="F62" s="37"/>
      <c r="G62" s="37"/>
      <c r="H62" s="37"/>
      <c r="I62" s="37"/>
      <c r="J62" s="37"/>
      <c r="K62" s="37"/>
      <c r="L62" s="37"/>
      <c r="M62" s="37"/>
      <c r="N62" s="107" t="s">
        <v>13</v>
      </c>
      <c r="O62" s="161"/>
      <c r="P62" s="162"/>
      <c r="Q62" s="5"/>
      <c r="R62" s="465" t="s">
        <v>15</v>
      </c>
      <c r="S62" s="466"/>
      <c r="T62" s="12"/>
      <c r="U62" s="379" t="s">
        <v>14</v>
      </c>
      <c r="V62" s="380"/>
      <c r="W62" s="38"/>
    </row>
    <row r="63" spans="1:34" s="53" customFormat="1" ht="18" customHeight="1" thickBot="1" x14ac:dyDescent="0.3">
      <c r="A63" s="160"/>
      <c r="B63" s="49"/>
      <c r="C63" s="49"/>
      <c r="D63" s="49"/>
      <c r="E63" s="37"/>
      <c r="F63" s="37"/>
      <c r="G63" s="37"/>
      <c r="H63" s="37"/>
      <c r="I63" s="37"/>
      <c r="J63" s="37"/>
      <c r="K63" s="37"/>
      <c r="L63" s="37"/>
      <c r="M63" s="37"/>
      <c r="N63" s="14" t="s">
        <v>0</v>
      </c>
      <c r="O63" s="15" t="s">
        <v>1</v>
      </c>
      <c r="P63" s="549" t="s">
        <v>290</v>
      </c>
      <c r="Q63" s="5"/>
      <c r="R63" s="467" t="s">
        <v>0</v>
      </c>
      <c r="S63" s="471" t="s">
        <v>1</v>
      </c>
      <c r="T63" s="12"/>
      <c r="U63" s="381" t="s">
        <v>0</v>
      </c>
      <c r="V63" s="382" t="s">
        <v>1</v>
      </c>
      <c r="W63" s="38"/>
    </row>
    <row r="64" spans="1:34" s="53" customFormat="1" ht="15.75" thickBot="1" x14ac:dyDescent="0.3">
      <c r="A64" s="160"/>
      <c r="B64" s="49"/>
      <c r="C64" s="49"/>
      <c r="D64" s="49"/>
      <c r="E64" s="37"/>
      <c r="F64" s="37"/>
      <c r="G64" s="37"/>
      <c r="H64" s="37"/>
      <c r="I64" s="37"/>
      <c r="J64" s="37"/>
      <c r="K64" s="37"/>
      <c r="L64" s="37"/>
      <c r="M64" s="37"/>
      <c r="N64" s="37"/>
      <c r="O64" s="37"/>
      <c r="P64" s="37"/>
      <c r="Q64" s="37"/>
      <c r="R64" s="40"/>
      <c r="S64" s="37"/>
      <c r="T64" s="37"/>
      <c r="U64" s="40"/>
      <c r="V64" s="40"/>
      <c r="W64" s="38"/>
    </row>
    <row r="65" spans="1:34" s="53" customFormat="1" ht="18" customHeight="1" thickBot="1" x14ac:dyDescent="0.3">
      <c r="A65" s="160"/>
      <c r="B65" s="500" t="s">
        <v>297</v>
      </c>
      <c r="C65" s="528"/>
      <c r="D65" s="529"/>
      <c r="E65" s="482"/>
      <c r="F65" s="48"/>
      <c r="G65" s="48"/>
      <c r="H65" s="1194" t="s">
        <v>278</v>
      </c>
      <c r="I65" s="1195"/>
      <c r="J65" s="1195"/>
      <c r="K65" s="1195"/>
      <c r="L65" s="1196"/>
      <c r="M65" s="37"/>
      <c r="N65" s="289">
        <f>N30+N35+((0*F42+F43+F44)*((F30)/IF(SUM(F30:F33)=0,1,SUM(F30:F33))))+0*J42+J43+J44</f>
        <v>0</v>
      </c>
      <c r="O65" s="289">
        <f>O30+O35+((0*G42+G43+G44)*((G30)/IF(SUM(G30:G33)=0,1,SUM(G30:G33))))+0*K42+K43+K44</f>
        <v>0</v>
      </c>
      <c r="P65" s="37"/>
      <c r="Q65" s="37"/>
      <c r="R65" s="40"/>
      <c r="S65" s="56"/>
      <c r="T65" s="37"/>
      <c r="U65" s="37"/>
      <c r="V65" s="40"/>
      <c r="W65" s="38"/>
    </row>
    <row r="66" spans="1:34" s="58" customFormat="1" ht="18" customHeight="1" thickBot="1" x14ac:dyDescent="0.3">
      <c r="A66" s="160"/>
      <c r="B66" s="1167" t="s">
        <v>673</v>
      </c>
      <c r="C66" s="1167"/>
      <c r="D66" s="1167"/>
      <c r="E66" s="1167"/>
      <c r="F66" s="48"/>
      <c r="G66" s="37"/>
      <c r="H66" s="120"/>
      <c r="I66" s="121"/>
      <c r="J66" s="121"/>
      <c r="K66" s="121"/>
      <c r="L66" s="122" t="s">
        <v>42</v>
      </c>
      <c r="M66" s="37"/>
      <c r="N66" s="36"/>
      <c r="O66" s="57"/>
      <c r="P66" s="142">
        <v>5.5E-2</v>
      </c>
      <c r="Q66" s="37"/>
      <c r="R66" s="40"/>
      <c r="S66" s="40"/>
      <c r="T66" s="40"/>
      <c r="U66" s="40"/>
      <c r="V66" s="40"/>
      <c r="W66" s="38"/>
      <c r="X66" s="53"/>
    </row>
    <row r="67" spans="1:34" s="58" customFormat="1" ht="30" customHeight="1" thickBot="1" x14ac:dyDescent="0.3">
      <c r="A67" s="160"/>
      <c r="B67" s="1167"/>
      <c r="C67" s="1167"/>
      <c r="D67" s="1167"/>
      <c r="E67" s="1167"/>
      <c r="F67" s="48"/>
      <c r="G67" s="37"/>
      <c r="H67" s="123"/>
      <c r="I67" s="292"/>
      <c r="J67" s="497"/>
      <c r="K67" s="292"/>
      <c r="L67" s="124" t="s">
        <v>277</v>
      </c>
      <c r="M67" s="37"/>
      <c r="N67" s="36"/>
      <c r="O67" s="397">
        <f>(O65-N65)-(N65*P66)</f>
        <v>0</v>
      </c>
      <c r="P67" s="460" t="s">
        <v>768</v>
      </c>
      <c r="Q67" s="37"/>
      <c r="R67" s="40"/>
      <c r="S67" s="40"/>
      <c r="T67" s="36"/>
      <c r="U67" s="40"/>
      <c r="V67" s="40"/>
      <c r="W67" s="38"/>
      <c r="X67" s="53"/>
    </row>
    <row r="68" spans="1:34" ht="15.75" thickBot="1" x14ac:dyDescent="0.3">
      <c r="A68" s="3"/>
      <c r="B68" s="49"/>
      <c r="C68" s="49"/>
      <c r="D68" s="5"/>
      <c r="E68" s="5"/>
      <c r="F68" s="5"/>
      <c r="G68" s="5"/>
      <c r="H68" s="5"/>
      <c r="I68" s="5"/>
      <c r="J68" s="5"/>
      <c r="K68" s="5"/>
      <c r="L68" s="24"/>
      <c r="M68" s="5"/>
      <c r="N68" s="5"/>
      <c r="O68" s="5"/>
      <c r="P68" s="5"/>
      <c r="Q68" s="5"/>
      <c r="R68" s="5"/>
      <c r="S68" s="5"/>
      <c r="T68" s="5"/>
      <c r="U68" s="5"/>
      <c r="V68" s="5"/>
      <c r="W68" s="7"/>
    </row>
    <row r="69" spans="1:34" s="58" customFormat="1" ht="30" customHeight="1" thickBot="1" x14ac:dyDescent="0.3">
      <c r="A69" s="160"/>
      <c r="B69" s="49"/>
      <c r="C69" s="49"/>
      <c r="D69" s="37"/>
      <c r="E69" s="37"/>
      <c r="F69" s="37"/>
      <c r="G69" s="37"/>
      <c r="H69" s="1200" t="s">
        <v>44</v>
      </c>
      <c r="I69" s="1201"/>
      <c r="J69" s="1201"/>
      <c r="K69" s="1201"/>
      <c r="L69" s="1202"/>
      <c r="M69" s="37"/>
      <c r="N69" s="393">
        <f>N46</f>
        <v>0</v>
      </c>
      <c r="O69" s="394">
        <f>O46-O67</f>
        <v>0</v>
      </c>
      <c r="P69" s="37"/>
      <c r="Q69" s="37"/>
      <c r="R69" s="472">
        <f>R46</f>
        <v>0</v>
      </c>
      <c r="S69" s="473">
        <f>S46</f>
        <v>0</v>
      </c>
      <c r="T69" s="40"/>
      <c r="U69" s="383">
        <f>R69+N69</f>
        <v>0</v>
      </c>
      <c r="V69" s="395">
        <f>S69+O69</f>
        <v>0</v>
      </c>
      <c r="W69" s="38"/>
      <c r="X69" s="53"/>
    </row>
    <row r="70" spans="1:34" ht="15.75" thickBot="1" x14ac:dyDescent="0.3">
      <c r="A70" s="3"/>
      <c r="B70" s="49"/>
      <c r="C70" s="49"/>
      <c r="D70" s="5"/>
      <c r="E70" s="5"/>
      <c r="F70" s="5"/>
      <c r="G70" s="5"/>
      <c r="H70" s="5"/>
      <c r="I70" s="5"/>
      <c r="J70" s="5"/>
      <c r="K70" s="5"/>
      <c r="L70" s="24"/>
      <c r="M70" s="5"/>
      <c r="N70" s="5"/>
      <c r="O70" s="5"/>
      <c r="P70" s="5"/>
      <c r="Q70" s="5"/>
      <c r="R70" s="5"/>
      <c r="S70" s="5"/>
      <c r="T70" s="5"/>
      <c r="U70" s="5"/>
      <c r="V70" s="5"/>
      <c r="W70" s="7"/>
    </row>
    <row r="71" spans="1:34" ht="30" customHeight="1" thickBot="1" x14ac:dyDescent="0.3">
      <c r="A71" s="3"/>
      <c r="B71" s="49"/>
      <c r="C71" s="49"/>
      <c r="D71" s="5"/>
      <c r="E71" s="5"/>
      <c r="F71" s="5"/>
      <c r="G71" s="5"/>
      <c r="H71" s="1200" t="s">
        <v>43</v>
      </c>
      <c r="I71" s="1201"/>
      <c r="J71" s="1201"/>
      <c r="K71" s="1201"/>
      <c r="L71" s="1202"/>
      <c r="M71" s="5"/>
      <c r="N71" s="393">
        <f>N69+SUM(N51:N53)</f>
        <v>0</v>
      </c>
      <c r="O71" s="394">
        <f>O69+SUM(O51:O53)</f>
        <v>0</v>
      </c>
      <c r="P71" s="5"/>
      <c r="Q71" s="5"/>
      <c r="R71" s="472">
        <f>R69+SUM(R51:R53)</f>
        <v>0</v>
      </c>
      <c r="S71" s="474">
        <f>S69+SUM(S51:S53)</f>
        <v>0</v>
      </c>
      <c r="T71" s="34"/>
      <c r="U71" s="383">
        <f>R71+N71</f>
        <v>0</v>
      </c>
      <c r="V71" s="395">
        <f>S71+O71</f>
        <v>0</v>
      </c>
      <c r="W71" s="7"/>
      <c r="X71" s="13"/>
      <c r="Y71" s="8"/>
      <c r="Z71" s="8"/>
      <c r="AA71" s="8"/>
      <c r="AB71" s="8"/>
      <c r="AC71" s="8"/>
      <c r="AD71" s="8"/>
      <c r="AE71" s="8"/>
      <c r="AF71" s="8"/>
      <c r="AG71" s="8"/>
      <c r="AH71" s="8"/>
    </row>
    <row r="72" spans="1:34" x14ac:dyDescent="0.25">
      <c r="A72" s="3"/>
      <c r="B72" s="49"/>
      <c r="C72" s="49"/>
      <c r="D72" s="5"/>
      <c r="E72" s="5"/>
      <c r="F72" s="5"/>
      <c r="G72" s="5"/>
      <c r="H72" s="5"/>
      <c r="I72" s="5"/>
      <c r="J72" s="5"/>
      <c r="K72" s="5"/>
      <c r="L72" s="6"/>
      <c r="M72" s="5"/>
      <c r="N72" s="22"/>
      <c r="O72" s="5"/>
      <c r="P72" s="5"/>
      <c r="Q72" s="5"/>
      <c r="R72" s="34"/>
      <c r="S72" s="34"/>
      <c r="T72" s="34"/>
      <c r="U72" s="34"/>
      <c r="V72" s="34"/>
      <c r="W72" s="7"/>
      <c r="X72" s="13"/>
      <c r="Y72" s="8"/>
      <c r="Z72" s="8"/>
      <c r="AA72" s="8"/>
      <c r="AB72" s="8"/>
      <c r="AC72" s="8"/>
      <c r="AD72" s="8"/>
      <c r="AE72" s="8"/>
      <c r="AF72" s="8"/>
      <c r="AG72" s="8"/>
      <c r="AH72" s="8"/>
    </row>
    <row r="73" spans="1:34" x14ac:dyDescent="0.25">
      <c r="A73" s="3"/>
      <c r="B73" s="5"/>
      <c r="C73" s="5"/>
      <c r="D73" s="5"/>
      <c r="E73" s="5"/>
      <c r="F73" s="5"/>
      <c r="G73" s="5"/>
      <c r="H73" s="5"/>
      <c r="I73" s="5"/>
      <c r="J73" s="5"/>
      <c r="K73" s="5"/>
      <c r="L73" s="6"/>
      <c r="M73" s="5"/>
      <c r="N73" s="22"/>
      <c r="O73" s="5"/>
      <c r="P73" s="5"/>
      <c r="Q73" s="5"/>
      <c r="R73" s="34"/>
      <c r="S73" s="34"/>
      <c r="T73" s="34"/>
      <c r="U73" s="34"/>
      <c r="V73" s="34"/>
      <c r="W73" s="7"/>
      <c r="X73" s="13"/>
      <c r="Y73" s="8"/>
      <c r="Z73" s="8"/>
      <c r="AA73" s="8"/>
      <c r="AB73" s="8"/>
      <c r="AC73" s="8"/>
      <c r="AD73" s="8"/>
      <c r="AE73" s="8"/>
      <c r="AF73" s="8"/>
      <c r="AG73" s="8"/>
      <c r="AH73" s="8"/>
    </row>
    <row r="74" spans="1:34" s="53" customFormat="1" ht="30" customHeight="1" x14ac:dyDescent="0.25">
      <c r="A74" s="160"/>
      <c r="B74" s="147" t="s">
        <v>243</v>
      </c>
      <c r="C74" s="86"/>
      <c r="D74" s="86"/>
      <c r="E74" s="86"/>
      <c r="F74" s="86"/>
      <c r="G74" s="86"/>
      <c r="H74" s="86"/>
      <c r="I74" s="86"/>
      <c r="J74" s="86"/>
      <c r="K74" s="86"/>
      <c r="L74" s="86"/>
      <c r="M74" s="86"/>
      <c r="N74" s="86"/>
      <c r="O74" s="86"/>
      <c r="P74" s="86"/>
      <c r="Q74" s="86"/>
      <c r="R74" s="86"/>
      <c r="S74" s="86"/>
      <c r="T74" s="86"/>
      <c r="U74" s="86"/>
      <c r="V74" s="85"/>
      <c r="W74" s="38"/>
    </row>
    <row r="75" spans="1:34" x14ac:dyDescent="0.25">
      <c r="A75" s="3"/>
      <c r="B75" s="24"/>
      <c r="C75" s="24"/>
      <c r="D75" s="24"/>
      <c r="E75" s="5"/>
      <c r="F75" s="5"/>
      <c r="G75" s="5"/>
      <c r="H75" s="5"/>
      <c r="I75" s="5"/>
      <c r="J75" s="5"/>
      <c r="K75" s="5"/>
      <c r="L75" s="6"/>
      <c r="M75" s="5"/>
      <c r="N75" s="5"/>
      <c r="O75" s="5"/>
      <c r="P75" s="5"/>
      <c r="Q75" s="5"/>
      <c r="R75" s="5"/>
      <c r="S75" s="5"/>
      <c r="T75" s="5"/>
      <c r="U75" s="5"/>
      <c r="V75" s="5"/>
      <c r="W75" s="7"/>
    </row>
    <row r="76" spans="1:34" ht="18" customHeight="1" x14ac:dyDescent="0.25">
      <c r="A76" s="3"/>
      <c r="B76" s="24"/>
      <c r="C76" s="24"/>
      <c r="D76" s="24"/>
      <c r="E76" s="5"/>
      <c r="F76" s="375" t="s">
        <v>45</v>
      </c>
      <c r="G76" s="376"/>
      <c r="H76" s="5"/>
      <c r="I76" s="5"/>
      <c r="J76" s="375" t="s">
        <v>46</v>
      </c>
      <c r="K76" s="376"/>
      <c r="L76" s="5"/>
      <c r="M76" s="5"/>
      <c r="N76" s="358" t="s">
        <v>13</v>
      </c>
      <c r="O76" s="360"/>
      <c r="P76" s="5"/>
      <c r="Q76" s="5"/>
      <c r="R76" s="5"/>
      <c r="S76" s="5"/>
      <c r="T76" s="5"/>
      <c r="U76" s="476" t="s">
        <v>14</v>
      </c>
      <c r="V76" s="477"/>
      <c r="W76" s="7"/>
    </row>
    <row r="77" spans="1:34" ht="18" customHeight="1" x14ac:dyDescent="0.25">
      <c r="A77" s="3"/>
      <c r="B77" s="24"/>
      <c r="C77" s="24"/>
      <c r="D77" s="24"/>
      <c r="E77" s="5"/>
      <c r="F77" s="377" t="s">
        <v>0</v>
      </c>
      <c r="G77" s="896" t="s">
        <v>1</v>
      </c>
      <c r="H77" s="5"/>
      <c r="I77" s="5"/>
      <c r="J77" s="377" t="s">
        <v>0</v>
      </c>
      <c r="K77" s="896" t="s">
        <v>1</v>
      </c>
      <c r="L77" s="5"/>
      <c r="M77" s="5"/>
      <c r="N77" s="378" t="s">
        <v>0</v>
      </c>
      <c r="O77" s="378" t="s">
        <v>1</v>
      </c>
      <c r="P77" s="5"/>
      <c r="Q77" s="5"/>
      <c r="R77" s="5"/>
      <c r="S77" s="5"/>
      <c r="T77" s="5"/>
      <c r="U77" s="34"/>
      <c r="V77" s="34"/>
      <c r="W77" s="7"/>
    </row>
    <row r="78" spans="1:34" ht="15" customHeight="1" x14ac:dyDescent="0.25">
      <c r="A78" s="3"/>
      <c r="B78" s="24"/>
      <c r="C78" s="24"/>
      <c r="D78" s="5"/>
      <c r="E78" s="5"/>
      <c r="F78" s="5"/>
      <c r="G78" s="5"/>
      <c r="H78" s="5"/>
      <c r="I78" s="5"/>
      <c r="J78" s="5"/>
      <c r="K78" s="5"/>
      <c r="L78" s="6"/>
      <c r="M78" s="5"/>
      <c r="N78" s="22"/>
      <c r="O78" s="5"/>
      <c r="P78" s="5"/>
      <c r="Q78" s="5"/>
      <c r="R78" s="5"/>
      <c r="S78" s="5"/>
      <c r="T78" s="5"/>
      <c r="U78" s="34"/>
      <c r="V78" s="34"/>
      <c r="W78" s="7"/>
      <c r="X78" s="13"/>
      <c r="Y78" s="8"/>
      <c r="Z78" s="8"/>
      <c r="AA78" s="8"/>
      <c r="AB78" s="8"/>
      <c r="AC78" s="8"/>
      <c r="AD78" s="8"/>
      <c r="AE78" s="8"/>
      <c r="AF78" s="8"/>
      <c r="AG78" s="8"/>
      <c r="AH78" s="8"/>
    </row>
    <row r="79" spans="1:34" ht="18" customHeight="1" x14ac:dyDescent="0.25">
      <c r="A79" s="3"/>
      <c r="B79" s="24"/>
      <c r="C79" s="24"/>
      <c r="D79" s="24" t="s">
        <v>49</v>
      </c>
      <c r="E79" s="24"/>
      <c r="F79" s="146">
        <f>IF(SUM(F30:F33)=0,0,(F30+F31+F32+F33)/'5_CapacitaireEtSurfaces'!$H$99)</f>
        <v>0</v>
      </c>
      <c r="G79" s="37"/>
      <c r="H79" s="37"/>
      <c r="I79" s="37"/>
      <c r="J79" s="146">
        <f>IF(J30=0,0,J30/'5_CapacitaireEtSurfaces'!$J$99)</f>
        <v>0</v>
      </c>
      <c r="K79" s="5"/>
      <c r="L79" s="24"/>
      <c r="M79" s="5"/>
      <c r="N79" s="145" t="str">
        <f>IF('5_CapacitaireEtSurfaces'!$H$99+'5_CapacitaireEtSurfaces'!$J$99=0,"",(N30+N31+N32+N33)/('5_CapacitaireEtSurfaces'!$H$99+'5_CapacitaireEtSurfaces'!$J$99))</f>
        <v/>
      </c>
      <c r="O79" s="5"/>
      <c r="P79" s="5"/>
      <c r="Q79" s="5"/>
      <c r="R79" s="5"/>
      <c r="S79" s="5"/>
      <c r="T79" s="5"/>
      <c r="U79" s="5"/>
      <c r="V79" s="5"/>
      <c r="W79" s="7"/>
    </row>
    <row r="80" spans="1:34" x14ac:dyDescent="0.25">
      <c r="A80" s="3"/>
      <c r="B80" s="24"/>
      <c r="C80" s="24"/>
      <c r="D80" s="24"/>
      <c r="E80" s="24"/>
      <c r="F80" s="5"/>
      <c r="G80" s="5"/>
      <c r="H80" s="5"/>
      <c r="I80" s="5"/>
      <c r="J80" s="5"/>
      <c r="K80" s="5"/>
      <c r="L80" s="24"/>
      <c r="M80" s="5"/>
      <c r="N80" s="5"/>
      <c r="O80" s="5"/>
      <c r="P80" s="5"/>
      <c r="Q80" s="5"/>
      <c r="R80" s="5"/>
      <c r="S80" s="5"/>
      <c r="T80" s="5"/>
      <c r="U80" s="5"/>
      <c r="V80" s="5"/>
      <c r="W80" s="7"/>
    </row>
    <row r="81" spans="1:34" ht="18" customHeight="1" x14ac:dyDescent="0.25">
      <c r="A81" s="3"/>
      <c r="B81" s="24"/>
      <c r="C81" s="24"/>
      <c r="D81" s="24" t="s">
        <v>51</v>
      </c>
      <c r="E81" s="24"/>
      <c r="F81" s="146">
        <f>IF(SUM(F30:F33)=0,0,F46/'5_CapacitaireEtSurfaces'!$H$99)</f>
        <v>0</v>
      </c>
      <c r="G81" s="146">
        <f>IF(SUM(F30:F33)=0,0,G46/'5_CapacitaireEtSurfaces'!$H$99)</f>
        <v>0</v>
      </c>
      <c r="H81" s="5"/>
      <c r="I81" s="5"/>
      <c r="J81" s="146">
        <f>IF(J30=0,0,J46/'5_CapacitaireEtSurfaces'!$J$99)</f>
        <v>0</v>
      </c>
      <c r="K81" s="146">
        <f>IF(J30=0,0,K46/'5_CapacitaireEtSurfaces'!$J$99)</f>
        <v>0</v>
      </c>
      <c r="L81" s="24"/>
      <c r="M81" s="5"/>
      <c r="N81" s="145" t="str">
        <f>IF('5_CapacitaireEtSurfaces'!H99+'5_CapacitaireEtSurfaces'!J99=0,"",N46/('5_CapacitaireEtSurfaces'!H99+'5_CapacitaireEtSurfaces'!J99))</f>
        <v/>
      </c>
      <c r="O81" s="145" t="str">
        <f>IF('5_CapacitaireEtSurfaces'!H99+'5_CapacitaireEtSurfaces'!J99=0,"",O46/('5_CapacitaireEtSurfaces'!H99+'5_CapacitaireEtSurfaces'!J99))</f>
        <v/>
      </c>
      <c r="P81" s="5"/>
      <c r="Q81" s="5"/>
      <c r="R81" s="5"/>
      <c r="S81" s="5"/>
      <c r="T81" s="5"/>
      <c r="U81" s="295"/>
      <c r="V81" s="5"/>
      <c r="W81" s="7"/>
    </row>
    <row r="82" spans="1:34" x14ac:dyDescent="0.25">
      <c r="A82" s="3"/>
      <c r="B82" s="24"/>
      <c r="C82" s="24"/>
      <c r="D82" s="24"/>
      <c r="E82" s="24"/>
      <c r="F82" s="5"/>
      <c r="G82" s="5"/>
      <c r="H82" s="5"/>
      <c r="I82" s="5"/>
      <c r="J82" s="5"/>
      <c r="K82" s="5"/>
      <c r="L82" s="24"/>
      <c r="M82" s="5"/>
      <c r="N82" s="5"/>
      <c r="O82" s="5"/>
      <c r="P82" s="5"/>
      <c r="Q82" s="5"/>
      <c r="R82" s="5"/>
      <c r="S82" s="5"/>
      <c r="T82" s="5"/>
      <c r="U82" s="5"/>
      <c r="V82" s="5"/>
      <c r="W82" s="7"/>
    </row>
    <row r="83" spans="1:34" ht="18" customHeight="1" x14ac:dyDescent="0.25">
      <c r="A83" s="3"/>
      <c r="B83" s="24"/>
      <c r="C83" s="24"/>
      <c r="D83" s="5"/>
      <c r="E83" s="24"/>
      <c r="F83" s="37"/>
      <c r="G83" s="5"/>
      <c r="H83" s="5"/>
      <c r="I83" s="5"/>
      <c r="J83" s="37"/>
      <c r="K83" s="5"/>
      <c r="L83" s="24" t="s">
        <v>279</v>
      </c>
      <c r="M83" s="5"/>
      <c r="N83" s="145" t="str">
        <f>IF(('5_CapacitaireEtSurfaces'!$H$68+'5_CapacitaireEtSurfaces'!$J$68)=0,"",N46/('5_CapacitaireEtSurfaces'!$H$68+'5_CapacitaireEtSurfaces'!$J$68))</f>
        <v/>
      </c>
      <c r="O83" s="5"/>
      <c r="P83" s="5"/>
      <c r="Q83" s="5"/>
      <c r="R83" s="5"/>
      <c r="S83" s="5"/>
      <c r="T83" s="5"/>
      <c r="U83" s="5"/>
      <c r="V83" s="5"/>
      <c r="W83" s="7"/>
    </row>
    <row r="84" spans="1:34" x14ac:dyDescent="0.25">
      <c r="A84" s="3"/>
      <c r="B84" s="24"/>
      <c r="C84" s="24"/>
      <c r="D84" s="5"/>
      <c r="E84" s="24"/>
      <c r="F84" s="5"/>
      <c r="G84" s="5"/>
      <c r="H84" s="5"/>
      <c r="I84" s="5"/>
      <c r="J84" s="5"/>
      <c r="K84" s="5"/>
      <c r="L84" s="24"/>
      <c r="M84" s="5"/>
      <c r="N84" s="5"/>
      <c r="O84" s="5"/>
      <c r="P84" s="5"/>
      <c r="Q84" s="5"/>
      <c r="R84" s="5"/>
      <c r="S84" s="5"/>
      <c r="T84" s="5"/>
      <c r="U84" s="5"/>
      <c r="V84" s="5"/>
      <c r="W84" s="7"/>
    </row>
    <row r="85" spans="1:34" ht="18" customHeight="1" x14ac:dyDescent="0.25">
      <c r="A85" s="3"/>
      <c r="B85" s="24"/>
      <c r="C85" s="24"/>
      <c r="D85" s="5"/>
      <c r="E85" s="5"/>
      <c r="F85" s="5"/>
      <c r="G85" s="5"/>
      <c r="H85" s="5"/>
      <c r="I85" s="5"/>
      <c r="J85" s="5"/>
      <c r="K85" s="5"/>
      <c r="L85" s="24" t="s">
        <v>50</v>
      </c>
      <c r="M85" s="5"/>
      <c r="N85" s="1177" t="str">
        <f>IF(SUM(N30:N33)=0,"",SUM(O30:O43)/SUM(N30:N33))</f>
        <v/>
      </c>
      <c r="O85" s="1177"/>
      <c r="P85" s="5"/>
      <c r="Q85" s="5"/>
      <c r="R85" s="5"/>
      <c r="S85" s="24"/>
      <c r="T85" s="5"/>
      <c r="U85" s="1197" t="str">
        <f>IF(SUM(U30:U33)=0,"",SUM(V30:V43)/SUM(U30:U33))</f>
        <v/>
      </c>
      <c r="V85" s="1197"/>
      <c r="W85" s="7"/>
    </row>
    <row r="86" spans="1:34" x14ac:dyDescent="0.25">
      <c r="A86" s="3"/>
      <c r="B86" s="24"/>
      <c r="C86" s="5"/>
      <c r="D86" s="5"/>
      <c r="E86" s="5"/>
      <c r="F86" s="5"/>
      <c r="G86" s="5"/>
      <c r="H86" s="5"/>
      <c r="I86" s="5"/>
      <c r="J86" s="5"/>
      <c r="K86" s="5"/>
      <c r="L86" s="6"/>
      <c r="M86" s="5"/>
      <c r="N86" s="22"/>
      <c r="O86" s="5"/>
      <c r="P86" s="5"/>
      <c r="Q86" s="5"/>
      <c r="R86" s="34"/>
      <c r="S86" s="34"/>
      <c r="T86" s="34"/>
      <c r="U86" s="34"/>
      <c r="V86" s="34"/>
      <c r="W86" s="7"/>
      <c r="X86" s="13"/>
      <c r="Y86" s="8"/>
      <c r="Z86" s="8"/>
      <c r="AA86" s="8"/>
      <c r="AB86" s="8"/>
      <c r="AC86" s="8"/>
      <c r="AD86" s="8"/>
      <c r="AE86" s="8"/>
      <c r="AF86" s="8"/>
      <c r="AG86" s="8"/>
      <c r="AH86" s="8"/>
    </row>
    <row r="87" spans="1:34" x14ac:dyDescent="0.25">
      <c r="A87" s="3"/>
      <c r="B87" s="5"/>
      <c r="C87" s="5"/>
      <c r="D87" s="5"/>
      <c r="E87" s="5"/>
      <c r="F87" s="5"/>
      <c r="G87" s="5"/>
      <c r="H87" s="5"/>
      <c r="I87" s="5"/>
      <c r="J87" s="5"/>
      <c r="K87" s="5"/>
      <c r="L87" s="6"/>
      <c r="M87" s="5"/>
      <c r="N87" s="22"/>
      <c r="O87" s="5"/>
      <c r="P87" s="5"/>
      <c r="Q87" s="5"/>
      <c r="R87" s="34"/>
      <c r="S87" s="34"/>
      <c r="T87" s="34"/>
      <c r="U87" s="34"/>
      <c r="V87" s="34"/>
      <c r="W87" s="7"/>
      <c r="X87" s="13"/>
      <c r="Y87" s="8"/>
      <c r="Z87" s="8"/>
      <c r="AA87" s="8"/>
      <c r="AB87" s="8"/>
      <c r="AC87" s="8"/>
      <c r="AD87" s="8"/>
      <c r="AE87" s="8"/>
      <c r="AF87" s="8"/>
      <c r="AG87" s="8"/>
      <c r="AH87" s="8"/>
    </row>
    <row r="88" spans="1:34" s="53" customFormat="1" ht="30" customHeight="1" x14ac:dyDescent="0.25">
      <c r="A88" s="160"/>
      <c r="B88" s="147" t="s">
        <v>242</v>
      </c>
      <c r="C88" s="86"/>
      <c r="D88" s="86"/>
      <c r="E88" s="86"/>
      <c r="F88" s="86"/>
      <c r="G88" s="86"/>
      <c r="H88" s="86"/>
      <c r="I88" s="86"/>
      <c r="J88" s="86"/>
      <c r="K88" s="86"/>
      <c r="L88" s="86"/>
      <c r="M88" s="86"/>
      <c r="N88" s="86"/>
      <c r="O88" s="86"/>
      <c r="P88" s="86"/>
      <c r="Q88" s="86"/>
      <c r="R88" s="86"/>
      <c r="S88" s="86"/>
      <c r="T88" s="86"/>
      <c r="U88" s="86"/>
      <c r="V88" s="85"/>
      <c r="W88" s="38"/>
    </row>
    <row r="89" spans="1:34" x14ac:dyDescent="0.25">
      <c r="A89" s="3"/>
      <c r="B89" s="5"/>
      <c r="C89" s="5"/>
      <c r="D89" s="5"/>
      <c r="E89" s="5"/>
      <c r="F89" s="5"/>
      <c r="G89" s="5"/>
      <c r="H89" s="5"/>
      <c r="I89" s="5"/>
      <c r="J89" s="5"/>
      <c r="K89" s="5"/>
      <c r="L89" s="6"/>
      <c r="M89" s="5"/>
      <c r="N89" s="22"/>
      <c r="O89" s="5"/>
      <c r="P89" s="5"/>
      <c r="Q89" s="5"/>
      <c r="R89" s="34"/>
      <c r="S89" s="34"/>
      <c r="T89" s="34"/>
      <c r="U89" s="34"/>
      <c r="V89" s="34"/>
      <c r="W89" s="7"/>
      <c r="X89" s="13"/>
      <c r="Y89" s="8"/>
      <c r="Z89" s="8"/>
      <c r="AA89" s="8"/>
      <c r="AB89" s="8"/>
      <c r="AC89" s="8"/>
      <c r="AD89" s="8"/>
      <c r="AE89" s="8"/>
      <c r="AF89" s="8"/>
      <c r="AG89" s="8"/>
      <c r="AH89" s="8"/>
    </row>
    <row r="90" spans="1:34" ht="15" customHeight="1" x14ac:dyDescent="0.25">
      <c r="A90" s="3"/>
      <c r="B90" s="11" t="s">
        <v>274</v>
      </c>
      <c r="C90" s="296"/>
      <c r="D90" s="296"/>
      <c r="E90" s="296"/>
      <c r="F90" s="296"/>
      <c r="G90" s="296"/>
      <c r="H90" s="296"/>
      <c r="I90" s="296"/>
      <c r="J90" s="296"/>
      <c r="K90" s="296"/>
      <c r="L90" s="296"/>
      <c r="M90" s="296"/>
      <c r="N90" s="296"/>
      <c r="O90" s="296"/>
      <c r="P90" s="296"/>
      <c r="Q90" s="296"/>
      <c r="R90" s="296"/>
      <c r="S90" s="296"/>
      <c r="T90" s="296"/>
      <c r="U90" s="296"/>
      <c r="V90" s="296"/>
      <c r="W90" s="7"/>
      <c r="X90" s="13"/>
      <c r="Y90" s="8"/>
      <c r="Z90" s="8"/>
      <c r="AA90" s="8"/>
      <c r="AB90" s="8"/>
      <c r="AC90" s="8"/>
      <c r="AD90" s="8"/>
      <c r="AE90" s="8"/>
      <c r="AF90" s="8"/>
      <c r="AG90" s="8"/>
      <c r="AH90" s="8"/>
    </row>
    <row r="91" spans="1:34" ht="15" customHeight="1" x14ac:dyDescent="0.25">
      <c r="A91" s="3"/>
      <c r="B91" s="11" t="s">
        <v>275</v>
      </c>
      <c r="C91" s="296"/>
      <c r="D91" s="296"/>
      <c r="E91" s="296"/>
      <c r="F91" s="296"/>
      <c r="G91" s="296"/>
      <c r="H91" s="296"/>
      <c r="I91" s="296"/>
      <c r="J91" s="296"/>
      <c r="K91" s="296"/>
      <c r="L91" s="296"/>
      <c r="M91" s="296"/>
      <c r="N91" s="296"/>
      <c r="O91" s="296"/>
      <c r="P91" s="296"/>
      <c r="Q91" s="296"/>
      <c r="R91" s="296"/>
      <c r="S91" s="296"/>
      <c r="T91" s="296"/>
      <c r="U91" s="296"/>
      <c r="V91" s="296"/>
      <c r="W91" s="7"/>
      <c r="X91" s="13"/>
      <c r="Y91" s="8"/>
      <c r="Z91" s="8"/>
      <c r="AA91" s="8"/>
      <c r="AB91" s="8"/>
      <c r="AC91" s="8"/>
      <c r="AD91" s="8"/>
      <c r="AE91" s="8"/>
      <c r="AF91" s="8"/>
      <c r="AG91" s="8"/>
      <c r="AH91" s="8"/>
    </row>
    <row r="92" spans="1:34" ht="15" customHeight="1" x14ac:dyDescent="0.25">
      <c r="A92" s="3"/>
      <c r="B92" s="11" t="s">
        <v>372</v>
      </c>
      <c r="C92" s="296"/>
      <c r="D92" s="296"/>
      <c r="E92" s="296"/>
      <c r="F92" s="296"/>
      <c r="G92" s="296"/>
      <c r="H92" s="296"/>
      <c r="I92" s="296"/>
      <c r="J92" s="296"/>
      <c r="K92" s="296"/>
      <c r="L92" s="296"/>
      <c r="M92" s="296"/>
      <c r="N92" s="296"/>
      <c r="O92" s="296"/>
      <c r="P92" s="296"/>
      <c r="Q92" s="296"/>
      <c r="R92" s="296"/>
      <c r="S92" s="296"/>
      <c r="T92" s="296"/>
      <c r="U92" s="296"/>
      <c r="V92" s="296"/>
      <c r="W92" s="7"/>
      <c r="X92" s="13"/>
      <c r="Y92" s="8"/>
      <c r="Z92" s="8"/>
      <c r="AA92" s="8"/>
      <c r="AB92" s="8"/>
      <c r="AC92" s="8"/>
      <c r="AD92" s="8"/>
      <c r="AE92" s="8"/>
      <c r="AF92" s="8"/>
      <c r="AG92" s="8"/>
      <c r="AH92" s="8"/>
    </row>
    <row r="93" spans="1:34" x14ac:dyDescent="0.25">
      <c r="A93" s="3"/>
      <c r="B93" s="5"/>
      <c r="C93" s="5"/>
      <c r="D93" s="5"/>
      <c r="E93" s="5"/>
      <c r="F93" s="5"/>
      <c r="G93" s="5"/>
      <c r="H93" s="5"/>
      <c r="I93" s="5"/>
      <c r="J93" s="5"/>
      <c r="K93" s="5"/>
      <c r="L93" s="6"/>
      <c r="M93" s="5"/>
      <c r="N93" s="22"/>
      <c r="O93" s="5"/>
      <c r="P93" s="5"/>
      <c r="Q93" s="5"/>
      <c r="R93" s="34"/>
      <c r="S93" s="34"/>
      <c r="T93" s="34"/>
      <c r="U93" s="34"/>
      <c r="V93" s="34"/>
      <c r="W93" s="7"/>
      <c r="X93" s="13"/>
      <c r="Y93" s="8"/>
      <c r="Z93" s="8"/>
      <c r="AA93" s="8"/>
      <c r="AB93" s="8"/>
      <c r="AC93" s="8"/>
      <c r="AD93" s="8"/>
      <c r="AE93" s="8"/>
      <c r="AF93" s="8"/>
      <c r="AG93" s="8"/>
      <c r="AH93" s="8"/>
    </row>
    <row r="94" spans="1:34" ht="30" x14ac:dyDescent="0.25">
      <c r="A94" s="3"/>
      <c r="B94" s="5"/>
      <c r="C94" s="5"/>
      <c r="D94" s="5"/>
      <c r="E94" s="5"/>
      <c r="F94" s="357" t="s">
        <v>45</v>
      </c>
      <c r="G94" s="5"/>
      <c r="H94" s="5"/>
      <c r="I94" s="5"/>
      <c r="J94" s="357" t="s">
        <v>46</v>
      </c>
      <c r="K94" s="5"/>
      <c r="L94" s="6"/>
      <c r="M94" s="5"/>
      <c r="N94" s="358" t="s">
        <v>13</v>
      </c>
      <c r="O94" s="359"/>
      <c r="P94" s="360"/>
      <c r="Q94" s="5"/>
      <c r="R94" s="34"/>
      <c r="S94" s="34"/>
      <c r="T94" s="34"/>
      <c r="U94" s="34"/>
      <c r="V94" s="34"/>
      <c r="W94" s="7"/>
      <c r="X94" s="13"/>
      <c r="Y94" s="8"/>
      <c r="Z94" s="8"/>
      <c r="AA94" s="8"/>
      <c r="AB94" s="8"/>
      <c r="AC94" s="8"/>
      <c r="AD94" s="8"/>
      <c r="AE94" s="8"/>
      <c r="AF94" s="8"/>
      <c r="AG94" s="8"/>
      <c r="AH94" s="8"/>
    </row>
    <row r="95" spans="1:34" x14ac:dyDescent="0.25">
      <c r="A95" s="3"/>
      <c r="B95" s="5"/>
      <c r="C95" s="5"/>
      <c r="D95" s="5"/>
      <c r="E95" s="5"/>
      <c r="F95" s="5"/>
      <c r="G95" s="5"/>
      <c r="H95" s="5"/>
      <c r="I95" s="5"/>
      <c r="J95" s="5"/>
      <c r="K95" s="5"/>
      <c r="L95" s="6"/>
      <c r="M95" s="5"/>
      <c r="N95" s="22"/>
      <c r="O95" s="5"/>
      <c r="P95" s="5"/>
      <c r="Q95" s="5"/>
      <c r="R95" s="34"/>
      <c r="S95" s="34"/>
      <c r="T95" s="34"/>
      <c r="U95" s="34"/>
      <c r="V95" s="34"/>
      <c r="W95" s="7"/>
      <c r="X95" s="13"/>
      <c r="Y95" s="8"/>
      <c r="Z95" s="8"/>
      <c r="AA95" s="8"/>
      <c r="AB95" s="8"/>
      <c r="AC95" s="8"/>
      <c r="AD95" s="8"/>
      <c r="AE95" s="8"/>
      <c r="AF95" s="8"/>
      <c r="AG95" s="8"/>
      <c r="AH95" s="8"/>
    </row>
    <row r="96" spans="1:34" ht="15" customHeight="1" x14ac:dyDescent="0.25">
      <c r="A96" s="3"/>
      <c r="B96" s="295"/>
      <c r="C96" s="5"/>
      <c r="D96" s="131" t="s">
        <v>52</v>
      </c>
      <c r="E96" s="130"/>
      <c r="F96" s="132" t="str">
        <f>ROUND('5_CapacitaireEtSurfaces'!$H$99,1)&amp;" m²"</f>
        <v>0 m²</v>
      </c>
      <c r="G96" s="130"/>
      <c r="H96" s="130"/>
      <c r="I96" s="130"/>
      <c r="J96" s="132" t="str">
        <f>ROUND('5_CapacitaireEtSurfaces'!$J$99,1)&amp;" m²"</f>
        <v>0 m²</v>
      </c>
      <c r="K96" s="130"/>
      <c r="L96" s="130"/>
      <c r="M96" s="130"/>
      <c r="N96" s="5"/>
      <c r="O96" s="5"/>
      <c r="P96" s="5"/>
      <c r="Q96" s="5"/>
      <c r="R96" s="5"/>
      <c r="S96" s="5"/>
      <c r="T96" s="5"/>
      <c r="U96" s="5"/>
      <c r="V96" s="5"/>
      <c r="W96" s="7"/>
    </row>
    <row r="97" spans="1:34" x14ac:dyDescent="0.25">
      <c r="A97" s="3"/>
      <c r="B97" s="295"/>
      <c r="C97" s="5"/>
      <c r="D97" s="131" t="s">
        <v>53</v>
      </c>
      <c r="E97" s="130"/>
      <c r="F97" s="132">
        <f>F30+F31+F32+F33</f>
        <v>0</v>
      </c>
      <c r="G97" s="130"/>
      <c r="H97" s="130"/>
      <c r="I97" s="130"/>
      <c r="J97" s="132">
        <f>J30+J31+J32+J33</f>
        <v>0</v>
      </c>
      <c r="K97" s="130"/>
      <c r="L97" s="130"/>
      <c r="M97" s="130"/>
      <c r="N97" s="5"/>
      <c r="O97" s="5"/>
      <c r="P97" s="5"/>
      <c r="Q97" s="5"/>
      <c r="R97" s="5"/>
      <c r="S97" s="5"/>
      <c r="T97" s="5"/>
      <c r="U97" s="5"/>
      <c r="V97" s="5"/>
      <c r="W97" s="7"/>
      <c r="Y97" s="8"/>
      <c r="Z97" s="8"/>
      <c r="AA97" s="8"/>
      <c r="AB97" s="8"/>
      <c r="AC97" s="8"/>
      <c r="AD97" s="8"/>
      <c r="AE97" s="8"/>
      <c r="AF97" s="8"/>
      <c r="AG97" s="8"/>
      <c r="AH97" s="8"/>
    </row>
    <row r="98" spans="1:34" x14ac:dyDescent="0.25">
      <c r="A98" s="3"/>
      <c r="B98" s="295"/>
      <c r="C98" s="5"/>
      <c r="D98" s="131" t="s">
        <v>54</v>
      </c>
      <c r="E98" s="130"/>
      <c r="F98" s="132">
        <f>F46</f>
        <v>0</v>
      </c>
      <c r="G98" s="130"/>
      <c r="H98" s="130"/>
      <c r="I98" s="130"/>
      <c r="J98" s="132">
        <f>J46</f>
        <v>0</v>
      </c>
      <c r="K98" s="130"/>
      <c r="L98" s="130"/>
      <c r="M98" s="130"/>
      <c r="N98" s="5"/>
      <c r="O98" s="5"/>
      <c r="P98" s="5"/>
      <c r="Q98" s="5"/>
      <c r="R98" s="5"/>
      <c r="S98" s="5"/>
      <c r="T98" s="5"/>
      <c r="U98" s="5"/>
      <c r="V98" s="5"/>
      <c r="W98" s="7"/>
      <c r="Y98" s="8"/>
      <c r="Z98" s="8"/>
      <c r="AA98" s="8"/>
      <c r="AB98" s="8"/>
      <c r="AC98" s="8"/>
      <c r="AD98" s="8"/>
      <c r="AE98" s="8"/>
      <c r="AF98" s="8"/>
      <c r="AG98" s="8"/>
      <c r="AH98" s="8"/>
    </row>
    <row r="99" spans="1:34" x14ac:dyDescent="0.25">
      <c r="A99" s="3"/>
      <c r="B99" s="295"/>
      <c r="C99" s="5"/>
      <c r="D99" s="130"/>
      <c r="E99" s="130"/>
      <c r="F99" s="130"/>
      <c r="G99" s="130"/>
      <c r="H99" s="130"/>
      <c r="I99" s="130"/>
      <c r="J99" s="130"/>
      <c r="K99" s="130"/>
      <c r="L99" s="130"/>
      <c r="M99" s="130"/>
      <c r="N99" s="5"/>
      <c r="O99" s="5"/>
      <c r="P99" s="5"/>
      <c r="Q99" s="5"/>
      <c r="R99" s="5"/>
      <c r="S99" s="5"/>
      <c r="T99" s="5"/>
      <c r="U99" s="5"/>
      <c r="V99" s="5"/>
      <c r="W99" s="7"/>
      <c r="Y99" s="8"/>
      <c r="Z99" s="8"/>
      <c r="AA99" s="8"/>
      <c r="AB99" s="8"/>
      <c r="AC99" s="8"/>
      <c r="AD99" s="8"/>
      <c r="AE99" s="8"/>
      <c r="AF99" s="8"/>
      <c r="AG99" s="8"/>
      <c r="AH99" s="8"/>
    </row>
    <row r="100" spans="1:34" x14ac:dyDescent="0.25">
      <c r="A100" s="3"/>
      <c r="B100" s="295"/>
      <c r="C100" s="5"/>
      <c r="D100" s="131" t="str">
        <f>D81</f>
        <v>Coût TDC HT/m² SDO :</v>
      </c>
      <c r="E100" s="130"/>
      <c r="F100" s="884">
        <f>F81</f>
        <v>0</v>
      </c>
      <c r="G100" s="885"/>
      <c r="H100" s="885"/>
      <c r="I100" s="885"/>
      <c r="J100" s="884">
        <f>J81</f>
        <v>0</v>
      </c>
      <c r="K100" s="130"/>
      <c r="L100" s="130"/>
      <c r="M100" s="130"/>
      <c r="N100" s="5"/>
      <c r="O100" s="5"/>
      <c r="P100" s="5"/>
      <c r="Q100" s="5"/>
      <c r="R100" s="5"/>
      <c r="S100" s="5"/>
      <c r="T100" s="5"/>
      <c r="U100" s="5"/>
      <c r="V100" s="5"/>
      <c r="W100" s="7"/>
      <c r="Y100" s="8"/>
      <c r="Z100" s="8"/>
      <c r="AA100" s="8"/>
      <c r="AB100" s="8"/>
      <c r="AC100" s="8"/>
      <c r="AD100" s="8"/>
      <c r="AE100" s="8"/>
      <c r="AF100" s="8"/>
      <c r="AG100" s="8"/>
      <c r="AH100" s="8"/>
    </row>
    <row r="101" spans="1:34" x14ac:dyDescent="0.25">
      <c r="A101" s="3"/>
      <c r="B101" s="295"/>
      <c r="C101" s="5"/>
      <c r="D101" s="131" t="s">
        <v>124</v>
      </c>
      <c r="E101" s="130"/>
      <c r="F101" s="884">
        <f>0*1500+0*1800+1920*0+2100</f>
        <v>2100</v>
      </c>
      <c r="G101" s="885"/>
      <c r="H101" s="885"/>
      <c r="I101" s="885"/>
      <c r="J101" s="884">
        <f>0*1900+0*2200+2340*0+2800</f>
        <v>2800</v>
      </c>
      <c r="K101" s="130"/>
      <c r="L101" s="130"/>
      <c r="M101" s="130"/>
      <c r="N101" s="5"/>
      <c r="O101" s="5"/>
      <c r="P101" s="5"/>
      <c r="Q101" s="5"/>
      <c r="R101" s="5"/>
      <c r="S101" s="5"/>
      <c r="T101" s="5"/>
      <c r="U101" s="5"/>
      <c r="V101" s="5"/>
      <c r="W101" s="7"/>
      <c r="Y101" s="8"/>
      <c r="Z101" s="8"/>
      <c r="AA101" s="8"/>
      <c r="AB101" s="8"/>
      <c r="AC101" s="8"/>
      <c r="AD101" s="8"/>
      <c r="AE101" s="8"/>
      <c r="AF101" s="8"/>
      <c r="AG101" s="8"/>
      <c r="AH101" s="8"/>
    </row>
    <row r="102" spans="1:34" ht="15" customHeight="1" x14ac:dyDescent="0.25">
      <c r="A102" s="3"/>
      <c r="B102" s="295"/>
      <c r="C102" s="5"/>
      <c r="D102" s="131" t="s">
        <v>267</v>
      </c>
      <c r="E102" s="130"/>
      <c r="F102" s="133">
        <f>IF(F100&gt;F101,F101,F100)</f>
        <v>0</v>
      </c>
      <c r="G102" s="130"/>
      <c r="H102" s="130"/>
      <c r="I102" s="130"/>
      <c r="J102" s="133">
        <f>IF(J100&gt;J101,J101,J100)</f>
        <v>0</v>
      </c>
      <c r="K102" s="130"/>
      <c r="L102" s="130"/>
      <c r="M102" s="130"/>
      <c r="N102" s="5"/>
      <c r="O102" s="5"/>
      <c r="P102" s="5"/>
      <c r="Q102" s="5"/>
      <c r="R102" s="5"/>
      <c r="S102" s="5"/>
      <c r="T102" s="5"/>
      <c r="U102" s="5"/>
      <c r="V102" s="5"/>
      <c r="W102" s="7"/>
      <c r="Y102" s="8"/>
      <c r="Z102" s="8"/>
      <c r="AA102" s="8"/>
      <c r="AB102" s="8"/>
      <c r="AC102" s="8"/>
      <c r="AD102" s="8"/>
      <c r="AE102" s="8"/>
      <c r="AF102" s="8"/>
      <c r="AG102" s="8"/>
      <c r="AH102" s="8"/>
    </row>
    <row r="103" spans="1:34" x14ac:dyDescent="0.25">
      <c r="A103" s="3"/>
      <c r="B103" s="295"/>
      <c r="C103" s="5"/>
      <c r="D103" s="130"/>
      <c r="E103" s="130"/>
      <c r="F103" s="131"/>
      <c r="G103" s="134"/>
      <c r="H103" s="130"/>
      <c r="I103" s="130"/>
      <c r="J103" s="130"/>
      <c r="K103" s="130"/>
      <c r="L103" s="130"/>
      <c r="M103" s="130"/>
      <c r="N103" s="5"/>
      <c r="O103" s="5"/>
      <c r="P103" s="5"/>
      <c r="Q103" s="5"/>
      <c r="R103" s="5"/>
      <c r="S103" s="5"/>
      <c r="T103" s="5"/>
      <c r="U103" s="5"/>
      <c r="V103" s="5"/>
      <c r="W103" s="7"/>
      <c r="Y103" s="8"/>
      <c r="Z103" s="8"/>
      <c r="AA103" s="8"/>
      <c r="AB103" s="8"/>
      <c r="AC103" s="8"/>
      <c r="AD103" s="8"/>
      <c r="AE103" s="8"/>
      <c r="AF103" s="8"/>
      <c r="AG103" s="8"/>
      <c r="AH103" s="8"/>
    </row>
    <row r="104" spans="1:34" ht="30" customHeight="1" x14ac:dyDescent="0.25">
      <c r="A104" s="3"/>
      <c r="B104" s="295"/>
      <c r="C104" s="1198" t="s">
        <v>58</v>
      </c>
      <c r="D104" s="1198"/>
      <c r="E104" s="130"/>
      <c r="F104" s="146">
        <f>F102*'5_CapacitaireEtSurfaces'!$H$99</f>
        <v>0</v>
      </c>
      <c r="G104" s="130"/>
      <c r="H104" s="130"/>
      <c r="I104" s="130"/>
      <c r="J104" s="146">
        <f>J102*'5_CapacitaireEtSurfaces'!J99</f>
        <v>0</v>
      </c>
      <c r="K104" s="130"/>
      <c r="L104" s="130"/>
      <c r="M104" s="130"/>
      <c r="N104" s="246">
        <f>F104+J104</f>
        <v>0</v>
      </c>
      <c r="O104" s="5"/>
      <c r="P104" s="5"/>
      <c r="Q104" s="5"/>
      <c r="R104" s="5"/>
      <c r="S104" s="5"/>
      <c r="T104" s="5"/>
      <c r="U104" s="5"/>
      <c r="V104" s="5"/>
      <c r="W104" s="7"/>
      <c r="Y104" s="8"/>
      <c r="Z104" s="8"/>
      <c r="AA104" s="8"/>
      <c r="AB104" s="8"/>
      <c r="AC104" s="8"/>
      <c r="AD104" s="8"/>
      <c r="AE104" s="8"/>
      <c r="AF104" s="8"/>
      <c r="AG104" s="8"/>
      <c r="AH104" s="8"/>
    </row>
    <row r="105" spans="1:34" ht="24" customHeight="1" x14ac:dyDescent="0.25">
      <c r="A105" s="3"/>
      <c r="B105" s="295"/>
      <c r="C105" s="130"/>
      <c r="D105" s="130"/>
      <c r="E105" s="130"/>
      <c r="F105" s="131"/>
      <c r="G105" s="130"/>
      <c r="H105" s="130"/>
      <c r="I105" s="130"/>
      <c r="J105" s="130"/>
      <c r="K105" s="5"/>
      <c r="L105" s="131" t="s">
        <v>55</v>
      </c>
      <c r="M105" s="130"/>
      <c r="N105" s="693" t="str">
        <f>'5_CapacitaireEtSurfaces'!$L$70</f>
        <v/>
      </c>
      <c r="O105" s="5"/>
      <c r="P105" s="5"/>
      <c r="Q105" s="5"/>
      <c r="R105" s="5"/>
      <c r="S105" s="5"/>
      <c r="T105" s="5"/>
      <c r="U105" s="5"/>
      <c r="V105" s="5"/>
      <c r="W105" s="7"/>
      <c r="Y105" s="8"/>
      <c r="Z105" s="8"/>
      <c r="AA105" s="8"/>
      <c r="AB105" s="8"/>
      <c r="AC105" s="8"/>
      <c r="AD105" s="8"/>
      <c r="AE105" s="8"/>
      <c r="AF105" s="8"/>
      <c r="AG105" s="8"/>
      <c r="AH105" s="8"/>
    </row>
    <row r="106" spans="1:34" ht="30" customHeight="1" x14ac:dyDescent="0.25">
      <c r="A106" s="3"/>
      <c r="B106" s="295"/>
      <c r="C106" s="130"/>
      <c r="D106" s="130"/>
      <c r="E106" s="130"/>
      <c r="F106" s="131"/>
      <c r="G106" s="130"/>
      <c r="H106" s="130"/>
      <c r="I106" s="362"/>
      <c r="J106" s="362"/>
      <c r="K106" s="362"/>
      <c r="L106" s="363" t="s">
        <v>56</v>
      </c>
      <c r="M106" s="362"/>
      <c r="N106" s="361" t="str">
        <f>IF(N104=0,"",N104*N105)</f>
        <v/>
      </c>
      <c r="O106" s="5"/>
      <c r="P106" s="5"/>
      <c r="Q106" s="5"/>
      <c r="R106" s="5"/>
      <c r="S106" s="5"/>
      <c r="T106" s="5"/>
      <c r="U106" s="5"/>
      <c r="V106" s="5"/>
      <c r="W106" s="7"/>
      <c r="Y106" s="8"/>
      <c r="Z106" s="8"/>
      <c r="AA106" s="8"/>
      <c r="AB106" s="8"/>
      <c r="AC106" s="8"/>
      <c r="AD106" s="8"/>
      <c r="AE106" s="8"/>
      <c r="AF106" s="8"/>
      <c r="AG106" s="8"/>
      <c r="AH106" s="8"/>
    </row>
    <row r="107" spans="1:34" ht="30" customHeight="1" x14ac:dyDescent="0.25">
      <c r="A107" s="3"/>
      <c r="B107" s="295"/>
      <c r="C107" s="130"/>
      <c r="D107" s="130"/>
      <c r="E107" s="130"/>
      <c r="F107" s="131"/>
      <c r="G107" s="130"/>
      <c r="H107" s="130"/>
      <c r="I107" s="1190" t="s">
        <v>731</v>
      </c>
      <c r="J107" s="1190"/>
      <c r="K107" s="1190"/>
      <c r="L107" s="1190"/>
      <c r="M107" s="1190"/>
      <c r="N107" s="1191"/>
      <c r="O107" s="1199" t="str">
        <f>IF(O46=0,"",N106*(O46/N46))</f>
        <v/>
      </c>
      <c r="P107" s="1199"/>
      <c r="Q107" s="5"/>
      <c r="R107" s="5"/>
      <c r="S107" s="5"/>
      <c r="T107" s="5"/>
      <c r="U107" s="5"/>
      <c r="V107" s="5"/>
      <c r="W107" s="7"/>
      <c r="Y107" s="8"/>
      <c r="Z107" s="8"/>
      <c r="AA107" s="8"/>
      <c r="AB107" s="8"/>
      <c r="AC107" s="8"/>
      <c r="AD107" s="8"/>
      <c r="AE107" s="8"/>
      <c r="AF107" s="8"/>
      <c r="AG107" s="8"/>
      <c r="AH107" s="8"/>
    </row>
    <row r="108" spans="1:34" ht="30" customHeight="1" x14ac:dyDescent="0.25">
      <c r="A108" s="3"/>
      <c r="B108" s="295"/>
      <c r="C108" s="130"/>
      <c r="D108" s="130"/>
      <c r="E108" s="130"/>
      <c r="F108" s="131"/>
      <c r="G108" s="130"/>
      <c r="H108" s="174"/>
      <c r="I108" s="1192" t="s">
        <v>706</v>
      </c>
      <c r="J108" s="1192"/>
      <c r="K108" s="1192"/>
      <c r="L108" s="1192"/>
      <c r="M108" s="1192"/>
      <c r="N108" s="1193"/>
      <c r="O108" s="1176" t="str">
        <f>IF(O69=0,"",N106*(O69/N46))</f>
        <v/>
      </c>
      <c r="P108" s="1176"/>
      <c r="Q108" s="5"/>
      <c r="R108" s="5"/>
      <c r="S108" s="5"/>
      <c r="T108" s="5"/>
      <c r="U108" s="5"/>
      <c r="V108" s="5"/>
      <c r="W108" s="7"/>
      <c r="Y108" s="8"/>
      <c r="Z108" s="8"/>
      <c r="AA108" s="8"/>
      <c r="AB108" s="8"/>
      <c r="AC108" s="8"/>
      <c r="AD108" s="8"/>
      <c r="AE108" s="8"/>
      <c r="AF108" s="8"/>
      <c r="AG108" s="8"/>
      <c r="AH108" s="8"/>
    </row>
    <row r="109" spans="1:34" ht="18.75" x14ac:dyDescent="0.25">
      <c r="A109" s="3"/>
      <c r="B109" s="419"/>
      <c r="C109" s="130"/>
      <c r="D109" s="130"/>
      <c r="E109" s="130"/>
      <c r="F109" s="131"/>
      <c r="G109" s="130"/>
      <c r="H109" s="174"/>
      <c r="I109" s="362"/>
      <c r="J109" s="362"/>
      <c r="K109" s="362"/>
      <c r="L109" s="362"/>
      <c r="M109" s="362"/>
      <c r="N109" s="363"/>
      <c r="O109" s="455"/>
      <c r="P109" s="455"/>
      <c r="Q109" s="5"/>
      <c r="R109" s="5"/>
      <c r="S109" s="5"/>
      <c r="T109" s="5"/>
      <c r="U109" s="5"/>
      <c r="V109" s="5"/>
      <c r="W109" s="7"/>
      <c r="Y109" s="8"/>
      <c r="Z109" s="8"/>
      <c r="AA109" s="8"/>
      <c r="AB109" s="8"/>
      <c r="AC109" s="8"/>
      <c r="AD109" s="8"/>
      <c r="AE109" s="8"/>
      <c r="AF109" s="8"/>
      <c r="AG109" s="8"/>
      <c r="AH109" s="8"/>
    </row>
    <row r="110" spans="1:34" ht="21" customHeight="1" x14ac:dyDescent="0.25">
      <c r="A110" s="3"/>
      <c r="B110" s="419"/>
      <c r="C110" s="130"/>
      <c r="D110" s="130"/>
      <c r="E110" s="130"/>
      <c r="F110" s="131"/>
      <c r="G110" s="130"/>
      <c r="H110" s="174"/>
      <c r="I110" s="362"/>
      <c r="J110" s="362"/>
      <c r="K110" s="362"/>
      <c r="L110" s="362"/>
      <c r="M110" s="362"/>
      <c r="N110" s="363"/>
      <c r="O110" s="455"/>
      <c r="P110" s="455"/>
      <c r="Q110" s="5"/>
      <c r="R110" s="5"/>
      <c r="S110" s="5"/>
      <c r="T110" s="5"/>
      <c r="U110" s="5"/>
      <c r="V110" s="5"/>
      <c r="W110" s="7"/>
      <c r="Y110" s="8"/>
      <c r="Z110" s="8"/>
      <c r="AA110" s="8"/>
      <c r="AB110" s="8"/>
      <c r="AC110" s="8"/>
      <c r="AD110" s="8"/>
      <c r="AE110" s="8"/>
      <c r="AF110" s="8"/>
      <c r="AG110" s="8"/>
      <c r="AH110" s="8"/>
    </row>
    <row r="111" spans="1:34" ht="15.75" thickBot="1" x14ac:dyDescent="0.3">
      <c r="A111" s="129"/>
      <c r="B111" s="25"/>
      <c r="C111" s="25"/>
      <c r="D111" s="25"/>
      <c r="E111" s="25"/>
      <c r="F111" s="25"/>
      <c r="G111" s="25"/>
      <c r="H111" s="25"/>
      <c r="I111" s="25"/>
      <c r="J111" s="25"/>
      <c r="K111" s="25"/>
      <c r="L111" s="25"/>
      <c r="M111" s="25"/>
      <c r="N111" s="25"/>
      <c r="O111" s="25"/>
      <c r="P111" s="25"/>
      <c r="Q111" s="25"/>
      <c r="R111" s="27"/>
      <c r="S111" s="28"/>
      <c r="T111" s="25"/>
      <c r="U111" s="25"/>
      <c r="V111" s="25"/>
      <c r="W111" s="26"/>
      <c r="Y111" s="8"/>
      <c r="Z111" s="8"/>
      <c r="AA111" s="8"/>
      <c r="AB111" s="8"/>
      <c r="AC111" s="8"/>
      <c r="AD111" s="8"/>
      <c r="AE111" s="8"/>
      <c r="AF111" s="8"/>
      <c r="AG111" s="8"/>
      <c r="AH111" s="8"/>
    </row>
    <row r="112" spans="1:34" x14ac:dyDescent="0.25">
      <c r="B112" s="29"/>
      <c r="C112" s="29"/>
      <c r="D112" s="29"/>
      <c r="E112" s="31"/>
      <c r="F112" s="31"/>
      <c r="G112" s="31"/>
      <c r="H112" s="31"/>
      <c r="I112" s="31"/>
      <c r="J112" s="31"/>
      <c r="K112" s="31"/>
      <c r="L112" s="31"/>
      <c r="M112" s="31"/>
      <c r="N112" s="31"/>
      <c r="O112" s="31"/>
      <c r="P112" s="31"/>
      <c r="Q112" s="31"/>
      <c r="S112" s="30"/>
      <c r="T112" s="31"/>
      <c r="Y112" s="8"/>
      <c r="Z112" s="8"/>
      <c r="AA112" s="8"/>
      <c r="AB112" s="8"/>
      <c r="AC112" s="8"/>
      <c r="AD112" s="8"/>
      <c r="AE112" s="8"/>
      <c r="AF112" s="8"/>
      <c r="AG112" s="8"/>
      <c r="AH112" s="8"/>
    </row>
    <row r="113" spans="1:34" hidden="1" x14ac:dyDescent="0.25">
      <c r="A113" s="8"/>
      <c r="B113" s="29"/>
      <c r="C113" s="29"/>
      <c r="D113" s="29"/>
      <c r="E113" s="31"/>
      <c r="F113" s="31"/>
      <c r="G113" s="31"/>
      <c r="H113" s="31"/>
      <c r="I113" s="31"/>
      <c r="J113" s="31"/>
      <c r="K113" s="31"/>
      <c r="L113" s="31"/>
      <c r="M113" s="31"/>
      <c r="N113" s="31"/>
      <c r="O113" s="31"/>
      <c r="P113" s="31"/>
      <c r="Q113" s="31"/>
      <c r="S113" s="29"/>
      <c r="T113" s="31"/>
      <c r="U113" s="8"/>
      <c r="V113" s="8"/>
      <c r="W113" s="8"/>
      <c r="Y113" s="8"/>
      <c r="Z113" s="8"/>
      <c r="AA113" s="8"/>
      <c r="AB113" s="8"/>
      <c r="AC113" s="8"/>
      <c r="AD113" s="8"/>
      <c r="AE113" s="8"/>
      <c r="AF113" s="8"/>
      <c r="AG113" s="8"/>
      <c r="AH113" s="8"/>
    </row>
    <row r="114" spans="1:34" hidden="1" x14ac:dyDescent="0.25">
      <c r="A114" s="8"/>
      <c r="B114" s="29"/>
      <c r="C114" s="29"/>
      <c r="D114" s="29"/>
      <c r="E114" s="31"/>
      <c r="F114" s="31"/>
      <c r="G114" s="31"/>
      <c r="H114" s="31"/>
      <c r="I114" s="31"/>
      <c r="J114" s="31"/>
      <c r="K114" s="31"/>
      <c r="L114" s="31"/>
      <c r="M114" s="31"/>
      <c r="N114" s="31"/>
      <c r="O114" s="31"/>
      <c r="P114" s="31"/>
      <c r="Q114" s="31"/>
      <c r="S114" s="29"/>
      <c r="T114" s="31"/>
      <c r="U114" s="8"/>
      <c r="V114" s="8"/>
      <c r="W114" s="8"/>
      <c r="Y114" s="8"/>
      <c r="Z114" s="8"/>
      <c r="AA114" s="8"/>
      <c r="AB114" s="8"/>
      <c r="AC114" s="8"/>
      <c r="AD114" s="8"/>
      <c r="AE114" s="8"/>
      <c r="AF114" s="8"/>
      <c r="AG114" s="8"/>
      <c r="AH114" s="8"/>
    </row>
    <row r="115" spans="1:34" hidden="1" x14ac:dyDescent="0.25">
      <c r="A115" s="8"/>
      <c r="B115" s="29"/>
      <c r="C115" s="29"/>
      <c r="D115" s="29"/>
      <c r="E115" s="31"/>
      <c r="F115" s="31"/>
      <c r="G115" s="31"/>
      <c r="H115" s="31"/>
      <c r="I115" s="31"/>
      <c r="J115" s="31"/>
      <c r="K115" s="31"/>
      <c r="L115" s="31"/>
      <c r="M115" s="31"/>
      <c r="N115" s="31"/>
      <c r="O115" s="31"/>
      <c r="P115" s="31"/>
      <c r="Q115" s="31"/>
      <c r="S115" s="29"/>
      <c r="T115" s="31"/>
      <c r="U115" s="8"/>
      <c r="V115" s="8"/>
      <c r="W115" s="8"/>
      <c r="Y115" s="8"/>
      <c r="Z115" s="8"/>
      <c r="AA115" s="8"/>
      <c r="AB115" s="8"/>
      <c r="AC115" s="8"/>
      <c r="AD115" s="8"/>
      <c r="AE115" s="8"/>
      <c r="AF115" s="8"/>
      <c r="AG115" s="8"/>
      <c r="AH115" s="8"/>
    </row>
    <row r="116" spans="1:34" hidden="1" x14ac:dyDescent="0.25">
      <c r="A116" s="8"/>
      <c r="B116" s="29"/>
      <c r="C116" s="29"/>
      <c r="D116" s="29"/>
      <c r="E116" s="31"/>
      <c r="F116" s="31"/>
      <c r="G116" s="31"/>
      <c r="H116" s="31"/>
      <c r="I116" s="31"/>
      <c r="J116" s="31"/>
      <c r="K116" s="31"/>
      <c r="L116" s="31"/>
      <c r="M116" s="31"/>
      <c r="N116" s="31"/>
      <c r="O116" s="31"/>
      <c r="P116" s="31"/>
      <c r="Q116" s="31"/>
      <c r="S116" s="29"/>
      <c r="T116" s="31"/>
      <c r="U116" s="8"/>
      <c r="V116" s="8"/>
      <c r="W116" s="8"/>
      <c r="Y116" s="8"/>
      <c r="Z116" s="8"/>
      <c r="AA116" s="8"/>
      <c r="AB116" s="8"/>
      <c r="AC116" s="8"/>
      <c r="AD116" s="8"/>
      <c r="AE116" s="8"/>
      <c r="AF116" s="8"/>
      <c r="AG116" s="8"/>
      <c r="AH116" s="8"/>
    </row>
    <row r="117" spans="1:34" hidden="1" x14ac:dyDescent="0.25">
      <c r="A117" s="8"/>
      <c r="B117" s="29"/>
      <c r="C117" s="29"/>
      <c r="D117" s="29"/>
      <c r="E117" s="31"/>
      <c r="F117" s="31"/>
      <c r="G117" s="31"/>
      <c r="H117" s="31"/>
      <c r="I117" s="31"/>
      <c r="J117" s="31"/>
      <c r="K117" s="31"/>
      <c r="L117" s="31"/>
      <c r="M117" s="31"/>
      <c r="N117" s="31"/>
      <c r="O117" s="31"/>
      <c r="P117" s="31"/>
      <c r="Q117" s="31"/>
      <c r="S117" s="29"/>
      <c r="T117" s="31"/>
      <c r="U117" s="8"/>
      <c r="V117" s="8"/>
      <c r="W117" s="8"/>
      <c r="Y117" s="8"/>
      <c r="Z117" s="8"/>
      <c r="AA117" s="8"/>
      <c r="AB117" s="8"/>
      <c r="AC117" s="8"/>
      <c r="AD117" s="8"/>
      <c r="AE117" s="8"/>
      <c r="AF117" s="8"/>
      <c r="AG117" s="8"/>
      <c r="AH117" s="8"/>
    </row>
    <row r="118" spans="1:34" hidden="1" x14ac:dyDescent="0.25">
      <c r="A118" s="8"/>
      <c r="B118" s="29"/>
      <c r="C118" s="29"/>
      <c r="D118" s="29"/>
      <c r="E118" s="31"/>
      <c r="F118" s="31"/>
      <c r="G118" s="31"/>
      <c r="H118" s="31"/>
      <c r="I118" s="31"/>
      <c r="J118" s="31"/>
      <c r="K118" s="31"/>
      <c r="L118" s="31"/>
      <c r="M118" s="31"/>
      <c r="N118" s="31"/>
      <c r="O118" s="31"/>
      <c r="P118" s="31"/>
      <c r="Q118" s="31"/>
      <c r="S118" s="29"/>
      <c r="T118" s="31"/>
      <c r="U118" s="8"/>
      <c r="V118" s="8"/>
      <c r="W118" s="8"/>
      <c r="Y118" s="8"/>
      <c r="Z118" s="8"/>
      <c r="AA118" s="8"/>
      <c r="AB118" s="8"/>
      <c r="AC118" s="8"/>
      <c r="AD118" s="8"/>
      <c r="AE118" s="8"/>
      <c r="AF118" s="8"/>
      <c r="AG118" s="8"/>
      <c r="AH118" s="8"/>
    </row>
    <row r="119" spans="1:34" hidden="1" x14ac:dyDescent="0.25">
      <c r="A119" s="8"/>
      <c r="B119" s="29"/>
      <c r="C119" s="29"/>
      <c r="D119" s="29"/>
      <c r="E119" s="31"/>
      <c r="F119" s="31"/>
      <c r="G119" s="31"/>
      <c r="H119" s="31"/>
      <c r="I119" s="31"/>
      <c r="J119" s="31"/>
      <c r="K119" s="31"/>
      <c r="L119" s="31"/>
      <c r="M119" s="31"/>
      <c r="N119" s="31"/>
      <c r="O119" s="31"/>
      <c r="P119" s="31"/>
      <c r="Q119" s="31"/>
      <c r="S119" s="29"/>
      <c r="T119" s="31"/>
      <c r="U119" s="8"/>
      <c r="V119" s="8"/>
      <c r="W119" s="8"/>
      <c r="Y119" s="8"/>
      <c r="Z119" s="8"/>
      <c r="AA119" s="8"/>
      <c r="AB119" s="8"/>
      <c r="AC119" s="8"/>
      <c r="AD119" s="8"/>
      <c r="AE119" s="8"/>
      <c r="AF119" s="8"/>
      <c r="AG119" s="8"/>
      <c r="AH119" s="8"/>
    </row>
    <row r="120" spans="1:34" hidden="1" x14ac:dyDescent="0.25">
      <c r="A120" s="8"/>
      <c r="B120" s="29"/>
      <c r="C120" s="29"/>
      <c r="D120" s="29"/>
      <c r="E120" s="31"/>
      <c r="F120" s="31"/>
      <c r="G120" s="31"/>
      <c r="H120" s="31"/>
      <c r="I120" s="31"/>
      <c r="J120" s="31"/>
      <c r="K120" s="31"/>
      <c r="L120" s="31"/>
      <c r="M120" s="31"/>
      <c r="N120" s="31"/>
      <c r="O120" s="31"/>
      <c r="P120" s="31"/>
      <c r="Q120" s="31"/>
      <c r="S120" s="29"/>
      <c r="T120" s="31"/>
      <c r="U120" s="8"/>
      <c r="V120" s="8"/>
      <c r="W120" s="8"/>
      <c r="Y120" s="8"/>
      <c r="Z120" s="8"/>
      <c r="AA120" s="8"/>
      <c r="AB120" s="8"/>
      <c r="AC120" s="8"/>
      <c r="AD120" s="8"/>
      <c r="AE120" s="8"/>
      <c r="AF120" s="8"/>
      <c r="AG120" s="8"/>
      <c r="AH120" s="8"/>
    </row>
    <row r="121" spans="1:34" hidden="1" x14ac:dyDescent="0.25">
      <c r="A121" s="8"/>
      <c r="B121" s="29"/>
      <c r="C121" s="29"/>
      <c r="D121" s="29"/>
      <c r="E121" s="31"/>
      <c r="F121" s="31"/>
      <c r="G121" s="31"/>
      <c r="H121" s="31"/>
      <c r="I121" s="31"/>
      <c r="J121" s="31"/>
      <c r="K121" s="31"/>
      <c r="L121" s="31"/>
      <c r="M121" s="31"/>
      <c r="N121" s="31"/>
      <c r="O121" s="31"/>
      <c r="P121" s="31"/>
      <c r="Q121" s="31"/>
      <c r="S121" s="29"/>
      <c r="T121" s="31"/>
      <c r="U121" s="8"/>
      <c r="V121" s="8"/>
      <c r="W121" s="8"/>
      <c r="Y121" s="8"/>
      <c r="Z121" s="8"/>
      <c r="AA121" s="8"/>
      <c r="AB121" s="8"/>
      <c r="AC121" s="8"/>
      <c r="AD121" s="8"/>
      <c r="AE121" s="8"/>
      <c r="AF121" s="8"/>
      <c r="AG121" s="8"/>
      <c r="AH121" s="8"/>
    </row>
    <row r="122" spans="1:34" hidden="1" x14ac:dyDescent="0.25">
      <c r="A122" s="8"/>
      <c r="B122" s="29"/>
      <c r="C122" s="29"/>
      <c r="D122" s="29"/>
      <c r="E122" s="31"/>
      <c r="F122" s="31"/>
      <c r="G122" s="31"/>
      <c r="H122" s="31"/>
      <c r="I122" s="31"/>
      <c r="J122" s="31"/>
      <c r="K122" s="31"/>
      <c r="L122" s="31"/>
      <c r="M122" s="31"/>
      <c r="N122" s="31"/>
      <c r="O122" s="31"/>
      <c r="P122" s="31"/>
      <c r="Q122" s="31"/>
      <c r="S122" s="29"/>
      <c r="T122" s="31"/>
      <c r="U122" s="8"/>
      <c r="V122" s="8"/>
      <c r="W122" s="8"/>
      <c r="Y122" s="8"/>
      <c r="Z122" s="8"/>
      <c r="AA122" s="8"/>
      <c r="AB122" s="8"/>
      <c r="AC122" s="8"/>
      <c r="AD122" s="8"/>
      <c r="AE122" s="8"/>
      <c r="AF122" s="8"/>
      <c r="AG122" s="8"/>
      <c r="AH122" s="8"/>
    </row>
    <row r="123" spans="1:34" hidden="1" x14ac:dyDescent="0.25">
      <c r="A123" s="8"/>
      <c r="B123" s="29"/>
      <c r="C123" s="29"/>
      <c r="D123" s="29"/>
      <c r="E123" s="31"/>
      <c r="F123" s="31"/>
      <c r="G123" s="31"/>
      <c r="H123" s="31"/>
      <c r="I123" s="31"/>
      <c r="J123" s="31"/>
      <c r="K123" s="31"/>
      <c r="L123" s="31"/>
      <c r="M123" s="31"/>
      <c r="N123" s="31"/>
      <c r="O123" s="31"/>
      <c r="P123" s="31"/>
      <c r="Q123" s="31"/>
      <c r="S123" s="29"/>
      <c r="T123" s="31"/>
      <c r="U123" s="8"/>
      <c r="V123" s="8"/>
      <c r="W123" s="8"/>
      <c r="Y123" s="8"/>
      <c r="Z123" s="8"/>
      <c r="AA123" s="8"/>
      <c r="AB123" s="8"/>
      <c r="AC123" s="8"/>
      <c r="AD123" s="8"/>
      <c r="AE123" s="8"/>
      <c r="AF123" s="8"/>
      <c r="AG123" s="8"/>
      <c r="AH123" s="8"/>
    </row>
    <row r="124" spans="1:34" hidden="1" x14ac:dyDescent="0.25">
      <c r="A124" s="8"/>
      <c r="B124" s="29"/>
      <c r="C124" s="29"/>
      <c r="D124" s="29"/>
      <c r="E124" s="31"/>
      <c r="F124" s="31"/>
      <c r="G124" s="31"/>
      <c r="H124" s="31"/>
      <c r="I124" s="31"/>
      <c r="J124" s="31"/>
      <c r="K124" s="31"/>
      <c r="L124" s="31"/>
      <c r="M124" s="31"/>
      <c r="N124" s="31"/>
      <c r="O124" s="31"/>
      <c r="P124" s="31"/>
      <c r="Q124" s="31"/>
      <c r="S124" s="29"/>
      <c r="T124" s="31"/>
      <c r="U124" s="8"/>
      <c r="V124" s="8"/>
      <c r="W124" s="8"/>
      <c r="Y124" s="8"/>
      <c r="Z124" s="8"/>
      <c r="AA124" s="8"/>
      <c r="AB124" s="8"/>
      <c r="AC124" s="8"/>
      <c r="AD124" s="8"/>
      <c r="AE124" s="8"/>
      <c r="AF124" s="8"/>
      <c r="AG124" s="8"/>
      <c r="AH124" s="8"/>
    </row>
    <row r="125" spans="1:34" hidden="1" x14ac:dyDescent="0.25">
      <c r="A125" s="8"/>
      <c r="B125" s="29"/>
      <c r="C125" s="29"/>
      <c r="D125" s="29"/>
      <c r="E125" s="31"/>
      <c r="F125" s="31"/>
      <c r="G125" s="31"/>
      <c r="H125" s="31"/>
      <c r="I125" s="31"/>
      <c r="J125" s="31"/>
      <c r="K125" s="31"/>
      <c r="L125" s="31"/>
      <c r="M125" s="31"/>
      <c r="N125" s="31"/>
      <c r="O125" s="31"/>
      <c r="P125" s="31"/>
      <c r="Q125" s="31"/>
      <c r="S125" s="29"/>
      <c r="T125" s="31"/>
      <c r="U125" s="8"/>
      <c r="V125" s="8"/>
      <c r="W125" s="8"/>
      <c r="Y125" s="8"/>
      <c r="Z125" s="8"/>
      <c r="AA125" s="8"/>
      <c r="AB125" s="8"/>
      <c r="AC125" s="8"/>
      <c r="AD125" s="8"/>
      <c r="AE125" s="8"/>
      <c r="AF125" s="8"/>
      <c r="AG125" s="8"/>
      <c r="AH125" s="8"/>
    </row>
    <row r="126" spans="1:34" hidden="1" x14ac:dyDescent="0.25">
      <c r="A126" s="8"/>
      <c r="B126" s="29"/>
      <c r="C126" s="29"/>
      <c r="D126" s="29"/>
      <c r="E126" s="31"/>
      <c r="F126" s="31"/>
      <c r="G126" s="31"/>
      <c r="H126" s="31"/>
      <c r="I126" s="31"/>
      <c r="J126" s="31"/>
      <c r="K126" s="31"/>
      <c r="L126" s="31"/>
      <c r="M126" s="31"/>
      <c r="N126" s="31"/>
      <c r="O126" s="31"/>
      <c r="P126" s="31"/>
      <c r="Q126" s="31"/>
      <c r="S126" s="29"/>
      <c r="T126" s="31"/>
      <c r="U126" s="8"/>
      <c r="V126" s="8"/>
      <c r="W126" s="8"/>
      <c r="Y126" s="8"/>
      <c r="Z126" s="8"/>
      <c r="AA126" s="8"/>
      <c r="AB126" s="8"/>
      <c r="AC126" s="8"/>
      <c r="AD126" s="8"/>
      <c r="AE126" s="8"/>
      <c r="AF126" s="8"/>
      <c r="AG126" s="8"/>
      <c r="AH126" s="8"/>
    </row>
    <row r="127" spans="1:34" hidden="1" x14ac:dyDescent="0.25">
      <c r="A127" s="8"/>
      <c r="B127" s="29"/>
      <c r="C127" s="29"/>
      <c r="D127" s="29"/>
      <c r="E127" s="31"/>
      <c r="F127" s="31"/>
      <c r="G127" s="31"/>
      <c r="H127" s="31"/>
      <c r="I127" s="31"/>
      <c r="J127" s="31"/>
      <c r="K127" s="31"/>
      <c r="L127" s="31"/>
      <c r="M127" s="31"/>
      <c r="N127" s="31"/>
      <c r="O127" s="31"/>
      <c r="P127" s="31"/>
      <c r="Q127" s="31"/>
      <c r="S127" s="29"/>
      <c r="T127" s="31"/>
      <c r="U127" s="8"/>
      <c r="V127" s="8"/>
      <c r="W127" s="8"/>
      <c r="Y127" s="8"/>
      <c r="Z127" s="8"/>
      <c r="AA127" s="8"/>
      <c r="AB127" s="8"/>
      <c r="AC127" s="8"/>
      <c r="AD127" s="8"/>
      <c r="AE127" s="8"/>
      <c r="AF127" s="8"/>
      <c r="AG127" s="8"/>
      <c r="AH127" s="8"/>
    </row>
    <row r="128" spans="1:34" hidden="1" x14ac:dyDescent="0.25">
      <c r="A128" s="8"/>
      <c r="B128" s="29"/>
      <c r="C128" s="29"/>
      <c r="D128" s="29"/>
      <c r="E128" s="31"/>
      <c r="F128" s="31"/>
      <c r="G128" s="31"/>
      <c r="H128" s="31"/>
      <c r="I128" s="31"/>
      <c r="J128" s="31"/>
      <c r="K128" s="31"/>
      <c r="L128" s="31"/>
      <c r="M128" s="31"/>
      <c r="N128" s="31"/>
      <c r="O128" s="31"/>
      <c r="P128" s="31"/>
      <c r="Q128" s="31"/>
      <c r="S128" s="29"/>
      <c r="T128" s="31"/>
      <c r="U128" s="8"/>
      <c r="V128" s="8"/>
      <c r="W128" s="8"/>
      <c r="Y128" s="8"/>
      <c r="Z128" s="8"/>
      <c r="AA128" s="8"/>
      <c r="AB128" s="8"/>
      <c r="AC128" s="8"/>
      <c r="AD128" s="8"/>
      <c r="AE128" s="8"/>
      <c r="AF128" s="8"/>
      <c r="AG128" s="8"/>
      <c r="AH128" s="8"/>
    </row>
    <row r="129" spans="1:34" hidden="1" x14ac:dyDescent="0.25">
      <c r="A129" s="8"/>
      <c r="B129" s="29"/>
      <c r="C129" s="29"/>
      <c r="D129" s="29"/>
      <c r="E129" s="31"/>
      <c r="F129" s="31"/>
      <c r="G129" s="31"/>
      <c r="N129" s="31"/>
      <c r="O129" s="31"/>
      <c r="P129" s="31"/>
      <c r="S129" s="29"/>
      <c r="T129" s="31"/>
      <c r="W129" s="8"/>
      <c r="Y129" s="8"/>
      <c r="Z129" s="8"/>
      <c r="AA129" s="8"/>
      <c r="AB129" s="8"/>
      <c r="AC129" s="8"/>
      <c r="AD129" s="8"/>
      <c r="AE129" s="8"/>
      <c r="AF129" s="8"/>
      <c r="AG129" s="8"/>
      <c r="AH129" s="8"/>
    </row>
    <row r="130" spans="1:34" hidden="1" x14ac:dyDescent="0.25">
      <c r="A130" s="8"/>
      <c r="B130" s="29"/>
      <c r="C130" s="29"/>
      <c r="D130" s="29"/>
      <c r="E130" s="31"/>
      <c r="F130" s="31"/>
      <c r="G130" s="31"/>
      <c r="N130" s="31"/>
      <c r="O130" s="31"/>
      <c r="P130" s="31"/>
      <c r="T130" s="31"/>
      <c r="W130" s="8"/>
      <c r="Y130" s="8"/>
      <c r="Z130" s="8"/>
      <c r="AA130" s="8"/>
      <c r="AB130" s="8"/>
      <c r="AC130" s="8"/>
      <c r="AD130" s="8"/>
      <c r="AE130" s="8"/>
      <c r="AF130" s="8"/>
      <c r="AG130" s="8"/>
      <c r="AH130" s="8"/>
    </row>
    <row r="131" spans="1:34" hidden="1" x14ac:dyDescent="0.25">
      <c r="A131" s="8"/>
      <c r="B131" s="29"/>
      <c r="C131" s="29"/>
      <c r="D131" s="29"/>
      <c r="E131" s="31"/>
      <c r="F131" s="31"/>
      <c r="G131" s="31"/>
      <c r="N131" s="31"/>
      <c r="O131" s="31"/>
      <c r="P131" s="31"/>
      <c r="T131" s="31"/>
      <c r="W131" s="8"/>
      <c r="Y131" s="8"/>
      <c r="Z131" s="8"/>
      <c r="AA131" s="8"/>
      <c r="AB131" s="8"/>
      <c r="AC131" s="8"/>
      <c r="AD131" s="8"/>
      <c r="AE131" s="8"/>
      <c r="AF131" s="8"/>
      <c r="AG131" s="8"/>
      <c r="AH131" s="8"/>
    </row>
    <row r="132" spans="1:34" hidden="1" x14ac:dyDescent="0.25">
      <c r="A132" s="8"/>
      <c r="B132" s="29"/>
      <c r="C132" s="29"/>
      <c r="D132" s="29"/>
      <c r="E132" s="31"/>
      <c r="F132" s="31"/>
      <c r="G132" s="31"/>
      <c r="N132" s="31"/>
      <c r="O132" s="31"/>
      <c r="P132" s="31"/>
      <c r="T132" s="31"/>
      <c r="W132" s="8"/>
      <c r="Y132" s="8"/>
      <c r="Z132" s="8"/>
      <c r="AA132" s="8"/>
      <c r="AB132" s="8"/>
      <c r="AC132" s="8"/>
      <c r="AD132" s="8"/>
      <c r="AE132" s="8"/>
      <c r="AF132" s="8"/>
      <c r="AG132" s="8"/>
      <c r="AH132" s="8"/>
    </row>
    <row r="133" spans="1:34" hidden="1" x14ac:dyDescent="0.25">
      <c r="A133" s="8"/>
      <c r="B133" s="29"/>
      <c r="C133" s="29"/>
      <c r="D133" s="29"/>
      <c r="E133" s="31"/>
      <c r="F133" s="31"/>
      <c r="G133" s="31"/>
      <c r="N133" s="31"/>
      <c r="O133" s="31"/>
      <c r="P133" s="31"/>
      <c r="T133" s="31"/>
      <c r="W133" s="8"/>
      <c r="Y133" s="8"/>
      <c r="Z133" s="8"/>
      <c r="AA133" s="8"/>
      <c r="AB133" s="8"/>
      <c r="AC133" s="8"/>
      <c r="AD133" s="8"/>
      <c r="AE133" s="8"/>
      <c r="AF133" s="8"/>
      <c r="AG133" s="8"/>
      <c r="AH133" s="8"/>
    </row>
    <row r="134" spans="1:34" hidden="1" x14ac:dyDescent="0.25">
      <c r="A134" s="8"/>
      <c r="B134" s="29"/>
      <c r="C134" s="29"/>
      <c r="D134" s="29"/>
      <c r="E134" s="31"/>
      <c r="F134" s="31"/>
      <c r="G134" s="31"/>
      <c r="N134" s="31"/>
      <c r="O134" s="31"/>
      <c r="P134" s="31"/>
      <c r="T134" s="31"/>
      <c r="W134" s="8"/>
      <c r="Y134" s="8"/>
      <c r="Z134" s="8"/>
      <c r="AA134" s="8"/>
      <c r="AB134" s="8"/>
      <c r="AC134" s="8"/>
      <c r="AD134" s="8"/>
      <c r="AE134" s="8"/>
      <c r="AF134" s="8"/>
      <c r="AG134" s="8"/>
      <c r="AH134" s="8"/>
    </row>
    <row r="135" spans="1:34" hidden="1" x14ac:dyDescent="0.25">
      <c r="A135" s="8"/>
      <c r="B135" s="29"/>
      <c r="C135" s="29"/>
      <c r="D135" s="29"/>
      <c r="E135" s="31"/>
      <c r="F135" s="31"/>
      <c r="G135" s="31"/>
      <c r="N135" s="31"/>
      <c r="O135" s="31"/>
      <c r="P135" s="31"/>
      <c r="T135" s="31"/>
      <c r="W135" s="8"/>
      <c r="Y135" s="8"/>
      <c r="Z135" s="8"/>
      <c r="AA135" s="8"/>
      <c r="AB135" s="8"/>
      <c r="AC135" s="8"/>
      <c r="AD135" s="8"/>
      <c r="AE135" s="8"/>
      <c r="AF135" s="8"/>
      <c r="AG135" s="8"/>
      <c r="AH135" s="8"/>
    </row>
    <row r="136" spans="1:34" hidden="1" x14ac:dyDescent="0.25">
      <c r="A136" s="8"/>
      <c r="B136" s="29"/>
      <c r="C136" s="29"/>
      <c r="D136" s="29"/>
      <c r="E136" s="31"/>
      <c r="F136" s="31"/>
      <c r="G136" s="31"/>
      <c r="N136" s="31"/>
      <c r="O136" s="31"/>
      <c r="P136" s="31"/>
      <c r="T136" s="31"/>
      <c r="W136" s="8"/>
      <c r="Y136" s="8"/>
      <c r="Z136" s="8"/>
      <c r="AA136" s="8"/>
      <c r="AB136" s="8"/>
      <c r="AC136" s="8"/>
      <c r="AD136" s="8"/>
      <c r="AE136" s="8"/>
      <c r="AF136" s="8"/>
      <c r="AG136" s="8"/>
      <c r="AH136" s="8"/>
    </row>
    <row r="137" spans="1:34" hidden="1" x14ac:dyDescent="0.25">
      <c r="A137" s="8"/>
      <c r="B137" s="33"/>
      <c r="C137" s="33"/>
      <c r="D137" s="33"/>
      <c r="E137" s="31"/>
      <c r="F137" s="31"/>
      <c r="G137" s="31"/>
      <c r="N137" s="31"/>
      <c r="O137" s="31"/>
      <c r="P137" s="31"/>
      <c r="R137" s="31"/>
      <c r="S137" s="31"/>
      <c r="T137" s="31"/>
      <c r="U137" s="31"/>
      <c r="V137" s="31"/>
      <c r="W137" s="8"/>
      <c r="Y137" s="8"/>
      <c r="Z137" s="8"/>
      <c r="AA137" s="8"/>
      <c r="AB137" s="8"/>
      <c r="AC137" s="8"/>
      <c r="AD137" s="8"/>
      <c r="AE137" s="8"/>
      <c r="AF137" s="8"/>
      <c r="AG137" s="8"/>
      <c r="AH137" s="8"/>
    </row>
    <row r="138" spans="1:34" hidden="1" x14ac:dyDescent="0.25">
      <c r="A138" s="8"/>
      <c r="B138" s="33"/>
      <c r="C138" s="33"/>
      <c r="D138" s="33"/>
      <c r="E138" s="31"/>
      <c r="F138" s="31"/>
      <c r="G138" s="31"/>
      <c r="N138" s="31"/>
      <c r="O138" s="31"/>
      <c r="P138" s="31"/>
      <c r="R138" s="31"/>
      <c r="S138" s="31"/>
      <c r="T138" s="31"/>
      <c r="U138" s="31"/>
      <c r="V138" s="31"/>
      <c r="W138" s="8"/>
      <c r="Y138" s="8"/>
      <c r="Z138" s="8"/>
      <c r="AA138" s="8"/>
      <c r="AB138" s="8"/>
      <c r="AC138" s="8"/>
      <c r="AD138" s="8"/>
      <c r="AE138" s="8"/>
      <c r="AF138" s="8"/>
      <c r="AG138" s="8"/>
      <c r="AH138" s="8"/>
    </row>
    <row r="139" spans="1:34" hidden="1" x14ac:dyDescent="0.25">
      <c r="A139" s="8"/>
      <c r="B139" s="31"/>
      <c r="C139" s="31"/>
      <c r="D139" s="31"/>
      <c r="E139" s="31"/>
      <c r="F139" s="31"/>
      <c r="G139" s="31"/>
      <c r="N139" s="31"/>
      <c r="O139" s="31"/>
      <c r="P139" s="31"/>
      <c r="R139" s="31"/>
      <c r="S139" s="31"/>
      <c r="T139" s="31"/>
      <c r="U139" s="31"/>
      <c r="V139" s="31"/>
      <c r="W139" s="8"/>
      <c r="Y139" s="8"/>
      <c r="Z139" s="8"/>
      <c r="AA139" s="8"/>
      <c r="AB139" s="8"/>
      <c r="AC139" s="8"/>
      <c r="AD139" s="8"/>
      <c r="AE139" s="8"/>
      <c r="AF139" s="8"/>
      <c r="AG139" s="8"/>
      <c r="AH139" s="8"/>
    </row>
    <row r="140" spans="1:34" hidden="1" x14ac:dyDescent="0.25">
      <c r="A140" s="8"/>
      <c r="B140" s="31"/>
      <c r="C140" s="31"/>
      <c r="D140" s="31"/>
      <c r="E140" s="31"/>
      <c r="F140" s="31"/>
      <c r="G140" s="31"/>
      <c r="N140" s="31"/>
      <c r="O140" s="31"/>
      <c r="P140" s="31"/>
      <c r="R140" s="31"/>
      <c r="S140" s="31"/>
      <c r="T140" s="31"/>
      <c r="U140" s="31"/>
      <c r="V140" s="31"/>
      <c r="W140" s="8"/>
      <c r="Y140" s="8"/>
      <c r="Z140" s="8"/>
      <c r="AA140" s="8"/>
      <c r="AB140" s="8"/>
      <c r="AC140" s="8"/>
      <c r="AD140" s="8"/>
      <c r="AE140" s="8"/>
      <c r="AF140" s="8"/>
      <c r="AG140" s="8"/>
      <c r="AH140" s="8"/>
    </row>
    <row r="141" spans="1:34" hidden="1" x14ac:dyDescent="0.25">
      <c r="A141" s="8"/>
      <c r="B141" s="31"/>
      <c r="C141" s="31"/>
      <c r="D141" s="31"/>
      <c r="E141" s="31"/>
      <c r="F141" s="31"/>
      <c r="G141" s="31"/>
      <c r="N141" s="31"/>
      <c r="O141" s="31"/>
      <c r="P141" s="31"/>
      <c r="R141" s="31"/>
      <c r="S141" s="31"/>
      <c r="T141" s="31"/>
      <c r="U141" s="31"/>
      <c r="V141" s="31"/>
      <c r="W141" s="8"/>
      <c r="Y141" s="8"/>
      <c r="Z141" s="8"/>
      <c r="AA141" s="8"/>
      <c r="AB141" s="8"/>
      <c r="AC141" s="8"/>
      <c r="AD141" s="8"/>
      <c r="AE141" s="8"/>
      <c r="AF141" s="8"/>
      <c r="AG141" s="8"/>
      <c r="AH141" s="8"/>
    </row>
    <row r="142" spans="1:34" hidden="1" x14ac:dyDescent="0.25">
      <c r="A142" s="8"/>
      <c r="B142" s="31"/>
      <c r="C142" s="31"/>
      <c r="D142" s="31"/>
      <c r="E142" s="31"/>
      <c r="F142" s="31"/>
      <c r="G142" s="31"/>
      <c r="N142" s="31"/>
      <c r="O142" s="31"/>
      <c r="P142" s="31"/>
      <c r="R142" s="31"/>
      <c r="S142" s="31"/>
      <c r="T142" s="31"/>
      <c r="U142" s="31"/>
      <c r="V142" s="31"/>
      <c r="W142" s="8"/>
      <c r="Y142" s="8"/>
      <c r="Z142" s="8"/>
      <c r="AA142" s="8"/>
      <c r="AB142" s="8"/>
      <c r="AC142" s="8"/>
      <c r="AD142" s="8"/>
      <c r="AE142" s="8"/>
      <c r="AF142" s="8"/>
      <c r="AG142" s="8"/>
      <c r="AH142" s="8"/>
    </row>
    <row r="143" spans="1:34" hidden="1" x14ac:dyDescent="0.25">
      <c r="A143" s="8"/>
      <c r="W143" s="8"/>
      <c r="Y143" s="8"/>
      <c r="Z143" s="8"/>
      <c r="AA143" s="8"/>
      <c r="AB143" s="8"/>
      <c r="AC143" s="8"/>
      <c r="AD143" s="8"/>
      <c r="AE143" s="8"/>
      <c r="AF143" s="8"/>
      <c r="AG143" s="8"/>
      <c r="AH143" s="8"/>
    </row>
    <row r="144" spans="1:34" hidden="1" x14ac:dyDescent="0.25">
      <c r="A144" s="8"/>
      <c r="W144" s="8"/>
      <c r="Y144" s="8"/>
      <c r="Z144" s="8"/>
      <c r="AA144" s="8"/>
      <c r="AB144" s="8"/>
      <c r="AC144" s="8"/>
      <c r="AD144" s="8"/>
      <c r="AE144" s="8"/>
      <c r="AF144" s="8"/>
      <c r="AG144" s="8"/>
      <c r="AH144" s="8"/>
    </row>
    <row r="145" s="8" customFormat="1" hidden="1" x14ac:dyDescent="0.25"/>
    <row r="146" s="8" customFormat="1" hidden="1" x14ac:dyDescent="0.25"/>
    <row r="147" s="8" customFormat="1" hidden="1" x14ac:dyDescent="0.25"/>
    <row r="148" s="8" customFormat="1" hidden="1" x14ac:dyDescent="0.25"/>
    <row r="149" s="8" customFormat="1" hidden="1" x14ac:dyDescent="0.25"/>
    <row r="150" s="8" customFormat="1" hidden="1" x14ac:dyDescent="0.25"/>
    <row r="151" s="8" customFormat="1" hidden="1" x14ac:dyDescent="0.25"/>
    <row r="152" s="8" customFormat="1" hidden="1" x14ac:dyDescent="0.25"/>
    <row r="153" s="8" customFormat="1" hidden="1" x14ac:dyDescent="0.25"/>
    <row r="154" s="8" customFormat="1" hidden="1" x14ac:dyDescent="0.25"/>
    <row r="155" s="8" customFormat="1" hidden="1" x14ac:dyDescent="0.25"/>
    <row r="156" s="8" customFormat="1" hidden="1" x14ac:dyDescent="0.25"/>
    <row r="157" s="8" customFormat="1" hidden="1" x14ac:dyDescent="0.25"/>
    <row r="158" s="8" customFormat="1" hidden="1" x14ac:dyDescent="0.25"/>
    <row r="159" s="8" customFormat="1" hidden="1" x14ac:dyDescent="0.25"/>
    <row r="160" s="8" customFormat="1" hidden="1" x14ac:dyDescent="0.25"/>
    <row r="161" s="8" customFormat="1" hidden="1" x14ac:dyDescent="0.25"/>
    <row r="162" s="8" customFormat="1" hidden="1" x14ac:dyDescent="0.25"/>
    <row r="163" s="8" customFormat="1" hidden="1" x14ac:dyDescent="0.25"/>
    <row r="164" s="8" customFormat="1" hidden="1" x14ac:dyDescent="0.25"/>
    <row r="165" s="8" customFormat="1" hidden="1" x14ac:dyDescent="0.25"/>
    <row r="166" s="8" customFormat="1" hidden="1" x14ac:dyDescent="0.25"/>
    <row r="167" s="8" customFormat="1" hidden="1" x14ac:dyDescent="0.25"/>
    <row r="168" s="8" customFormat="1" hidden="1" x14ac:dyDescent="0.25"/>
    <row r="169" s="8" customFormat="1" hidden="1" x14ac:dyDescent="0.25"/>
    <row r="170" s="8" customFormat="1" hidden="1" x14ac:dyDescent="0.25"/>
    <row r="171" s="8" customFormat="1" hidden="1" x14ac:dyDescent="0.25"/>
    <row r="172" s="8" customFormat="1" hidden="1" x14ac:dyDescent="0.25"/>
    <row r="173" s="8" customFormat="1" hidden="1" x14ac:dyDescent="0.25"/>
    <row r="174" s="8" customFormat="1" hidden="1" x14ac:dyDescent="0.25"/>
    <row r="175" s="8" customFormat="1" hidden="1" x14ac:dyDescent="0.25"/>
    <row r="176" s="8" customFormat="1" hidden="1" x14ac:dyDescent="0.25"/>
    <row r="177" s="8" customFormat="1" hidden="1" x14ac:dyDescent="0.25"/>
  </sheetData>
  <sheetProtection algorithmName="SHA-512" hashValue="QzOFRsJOex2hJ8ZnGfyIjO0QIcyJqXEzsZ/O1slGeGhYcu3HCnGaBuSZuzo3c0FKNGzvZom7WsCWc1VzLt/Vqg==" saltValue="2QPgYw+a2N031X7235dvPw==" spinCount="100000" sheet="1" objects="1" scenarios="1"/>
  <customSheetViews>
    <customSheetView guid="{4F086A74-5B38-4260-ADA5-6DF5C2FBAB93}" scale="80" showGridLines="0" hiddenRows="1" hiddenColumns="1">
      <pane xSplit="5" ySplit="6" topLeftCell="F74" activePane="bottomRight" state="frozen"/>
      <selection pane="bottomRight" activeCell="J99" sqref="J99"/>
      <rowBreaks count="1" manualBreakCount="1">
        <brk id="56" max="23" man="1"/>
      </rowBreaks>
      <pageMargins left="0.23622047244094491" right="0.23622047244094491" top="0.59055118110236227" bottom="0.59055118110236227" header="0.31496062992125984" footer="0.31496062992125984"/>
      <printOptions horizontalCentered="1"/>
      <pageSetup paperSize="8" scale="71" fitToHeight="0" orientation="landscape" r:id="rId1"/>
      <headerFooter>
        <oddFooter>&amp;L&amp;D&amp;C- Page &amp;P / &amp;N -
&amp;R&amp;8
&amp;Z&amp;F</oddFooter>
      </headerFooter>
    </customSheetView>
  </customSheetViews>
  <mergeCells count="25">
    <mergeCell ref="U85:V85"/>
    <mergeCell ref="C104:D104"/>
    <mergeCell ref="O107:P107"/>
    <mergeCell ref="H69:L69"/>
    <mergeCell ref="H71:L71"/>
    <mergeCell ref="O108:P108"/>
    <mergeCell ref="N85:O85"/>
    <mergeCell ref="C46:D46"/>
    <mergeCell ref="C30:C33"/>
    <mergeCell ref="C35:C38"/>
    <mergeCell ref="C55:D55"/>
    <mergeCell ref="L51:M51"/>
    <mergeCell ref="I107:N107"/>
    <mergeCell ref="I108:N108"/>
    <mergeCell ref="H65:L65"/>
    <mergeCell ref="P8:V10"/>
    <mergeCell ref="J24:L24"/>
    <mergeCell ref="R27:S27"/>
    <mergeCell ref="F54:L55"/>
    <mergeCell ref="B66:E67"/>
    <mergeCell ref="U27:V27"/>
    <mergeCell ref="U28:V28"/>
    <mergeCell ref="R28:S28"/>
    <mergeCell ref="F24:H24"/>
    <mergeCell ref="U49:V49"/>
  </mergeCells>
  <conditionalFormatting sqref="U49:V49">
    <cfRule type="containsText" dxfId="8" priority="1" operator="containsText" text="écart : mettre à jour les données">
      <formula>NOT(ISERROR(SEARCH("écart : mettre à jour les données",U49)))</formula>
    </cfRule>
  </conditionalFormatting>
  <hyperlinks>
    <hyperlink ref="B66" r:id="rId2" xr:uid="{00000000-0004-0000-0B00-000000000000}"/>
  </hyperlinks>
  <printOptions horizontalCentered="1"/>
  <pageMargins left="0.23622047244094491" right="0.23622047244094491" top="0.59055118110236227" bottom="0.59055118110236227" header="0.31496062992125984" footer="0.31496062992125984"/>
  <pageSetup paperSize="8" scale="69" fitToHeight="0" orientation="landscape" r:id="rId3"/>
  <headerFooter>
    <oddFooter xml:space="preserve">&amp;L&amp;D&amp;C- Page &amp;P / &amp;N -
</oddFooter>
  </headerFooter>
  <rowBreaks count="1" manualBreakCount="1">
    <brk id="56" max="23" man="1"/>
  </rowBreaks>
  <drawing r:id="rId4"/>
  <legacyDrawing r:id="rId5"/>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B00-000000000000}">
          <x14:formula1>
            <xm:f>listes!$M$5:$M$6</xm:f>
          </x14:formula1>
          <xm:sqref>B11 E60:E61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I150"/>
  <sheetViews>
    <sheetView showGridLines="0" showRowColHeaders="0" zoomScaleNormal="100" zoomScaleSheetLayoutView="65" workbookViewId="0">
      <pane ySplit="4" topLeftCell="A5" activePane="bottomLeft" state="frozen"/>
      <selection activeCell="I11" sqref="I11"/>
      <selection pane="bottomLeft"/>
    </sheetView>
  </sheetViews>
  <sheetFormatPr baseColWidth="10" defaultColWidth="0" defaultRowHeight="0" customHeight="1" zeroHeight="1" x14ac:dyDescent="0.25"/>
  <cols>
    <col min="1" max="1" width="2.7109375" style="9" customWidth="1"/>
    <col min="2" max="2" width="3.7109375" style="9" customWidth="1"/>
    <col min="3" max="3" width="11.7109375" style="9" customWidth="1"/>
    <col min="4" max="4" width="10.7109375" style="9" customWidth="1"/>
    <col min="5" max="5" width="25.7109375" style="9" customWidth="1"/>
    <col min="6" max="7" width="16.7109375" style="9" customWidth="1"/>
    <col min="8" max="8" width="12.7109375" style="9" customWidth="1"/>
    <col min="9" max="11" width="10.7109375" style="9" customWidth="1"/>
    <col min="12" max="12" width="50.7109375" style="9" customWidth="1"/>
    <col min="13" max="13" width="2.7109375" style="9" customWidth="1"/>
    <col min="14" max="14" width="2.7109375" style="8" customWidth="1"/>
    <col min="15" max="24" width="11.42578125" style="9" hidden="1" customWidth="1"/>
    <col min="25" max="35" width="11.42578125" style="8" hidden="1" customWidth="1"/>
    <col min="36" max="16384" width="0" style="8" hidden="1"/>
  </cols>
  <sheetData>
    <row r="1" spans="1:24" s="399" customFormat="1" ht="23.25" x14ac:dyDescent="0.25">
      <c r="A1" s="305" t="str">
        <f>'1_Présentation'!$A$1</f>
        <v>Demande d’aide à l’investissement immobilier</v>
      </c>
      <c r="B1" s="319"/>
      <c r="C1" s="319"/>
      <c r="D1" s="319"/>
      <c r="E1" s="319"/>
      <c r="F1" s="319"/>
      <c r="G1" s="319"/>
      <c r="H1" s="319"/>
      <c r="I1" s="319"/>
      <c r="J1" s="319"/>
      <c r="K1" s="319"/>
      <c r="L1" s="319"/>
      <c r="M1" s="398"/>
      <c r="O1" s="400"/>
      <c r="P1" s="400"/>
      <c r="Q1" s="400"/>
      <c r="R1" s="400"/>
      <c r="S1" s="400"/>
      <c r="T1" s="400"/>
      <c r="U1" s="400"/>
      <c r="V1" s="400"/>
      <c r="W1" s="400"/>
      <c r="X1" s="400"/>
    </row>
    <row r="2" spans="1:24" s="403" customFormat="1" ht="21.75" thickBot="1" x14ac:dyDescent="0.3">
      <c r="A2" s="302" t="s">
        <v>282</v>
      </c>
      <c r="B2" s="401"/>
      <c r="C2" s="401"/>
      <c r="D2" s="401"/>
      <c r="E2" s="401"/>
      <c r="F2" s="401"/>
      <c r="G2" s="401"/>
      <c r="H2" s="401"/>
      <c r="I2" s="401"/>
      <c r="J2" s="401"/>
      <c r="K2" s="401"/>
      <c r="L2" s="401"/>
      <c r="M2" s="402"/>
      <c r="O2" s="404"/>
      <c r="P2" s="404"/>
      <c r="Q2" s="404"/>
      <c r="R2" s="404"/>
      <c r="S2" s="404"/>
      <c r="T2" s="404"/>
      <c r="U2" s="404"/>
      <c r="V2" s="404"/>
      <c r="W2" s="404"/>
      <c r="X2" s="404"/>
    </row>
    <row r="3" spans="1:24" ht="6" customHeight="1" x14ac:dyDescent="0.25">
      <c r="A3" s="128"/>
      <c r="B3" s="352"/>
      <c r="C3" s="352"/>
      <c r="D3" s="364"/>
      <c r="E3" s="352"/>
      <c r="F3" s="119"/>
      <c r="G3" s="119"/>
      <c r="H3" s="119"/>
      <c r="I3" s="119"/>
      <c r="J3" s="119"/>
      <c r="K3" s="119"/>
      <c r="L3" s="119"/>
      <c r="M3" s="159"/>
    </row>
    <row r="4" spans="1:24" ht="90" customHeight="1" x14ac:dyDescent="0.25">
      <c r="A4" s="3"/>
      <c r="B4" s="4"/>
      <c r="C4" s="4"/>
      <c r="D4" s="365"/>
      <c r="E4" s="4"/>
      <c r="F4" s="5"/>
      <c r="G4" s="5"/>
      <c r="H4" s="5"/>
      <c r="I4" s="5"/>
      <c r="J4" s="5"/>
      <c r="K4" s="5"/>
      <c r="L4" s="5"/>
      <c r="M4" s="7"/>
    </row>
    <row r="5" spans="1:24" ht="45" customHeight="1" x14ac:dyDescent="0.25">
      <c r="A5" s="3"/>
      <c r="B5" s="4"/>
      <c r="C5" s="4"/>
      <c r="D5" s="365"/>
      <c r="E5" s="4"/>
      <c r="F5" s="5"/>
      <c r="G5" s="5"/>
      <c r="H5" s="5"/>
      <c r="I5" s="5"/>
      <c r="J5" s="5"/>
      <c r="K5" s="5"/>
      <c r="L5" s="5"/>
      <c r="M5" s="7"/>
    </row>
    <row r="6" spans="1:24" ht="6" customHeight="1" thickBot="1" x14ac:dyDescent="0.3">
      <c r="A6" s="129"/>
      <c r="B6" s="353"/>
      <c r="C6" s="353"/>
      <c r="D6" s="366"/>
      <c r="E6" s="353"/>
      <c r="F6" s="25"/>
      <c r="G6" s="25"/>
      <c r="H6" s="25"/>
      <c r="I6" s="25"/>
      <c r="J6" s="25"/>
      <c r="K6" s="25"/>
      <c r="L6" s="25"/>
      <c r="M6" s="26"/>
    </row>
    <row r="7" spans="1:24" ht="6" customHeight="1" x14ac:dyDescent="0.25">
      <c r="A7" s="435"/>
      <c r="B7" s="447"/>
      <c r="C7" s="447"/>
      <c r="D7" s="447"/>
      <c r="E7" s="447"/>
      <c r="F7" s="443"/>
      <c r="G7" s="443"/>
      <c r="H7" s="443"/>
      <c r="I7" s="443"/>
      <c r="J7" s="443"/>
      <c r="K7" s="443"/>
      <c r="L7" s="443"/>
      <c r="M7" s="437"/>
    </row>
    <row r="8" spans="1:24" ht="45" customHeight="1" x14ac:dyDescent="0.25">
      <c r="A8" s="438"/>
      <c r="B8" s="1027" t="s">
        <v>320</v>
      </c>
      <c r="C8" s="1027"/>
      <c r="D8" s="1027"/>
      <c r="E8" s="1027"/>
      <c r="F8" s="1027"/>
      <c r="G8" s="1027"/>
      <c r="H8" s="1027"/>
      <c r="I8" s="1027"/>
      <c r="J8" s="760" t="s">
        <v>675</v>
      </c>
      <c r="K8" s="740"/>
      <c r="L8" s="740"/>
      <c r="M8" s="439"/>
    </row>
    <row r="9" spans="1:24" ht="6" customHeight="1" thickBot="1" x14ac:dyDescent="0.3">
      <c r="A9" s="440"/>
      <c r="B9" s="452"/>
      <c r="C9" s="452"/>
      <c r="D9" s="452"/>
      <c r="E9" s="452"/>
      <c r="F9" s="446"/>
      <c r="G9" s="446"/>
      <c r="H9" s="446"/>
      <c r="I9" s="446"/>
      <c r="J9" s="446"/>
      <c r="K9" s="446"/>
      <c r="L9" s="446"/>
      <c r="M9" s="442"/>
    </row>
    <row r="10" spans="1:24" ht="15" x14ac:dyDescent="0.25">
      <c r="A10" s="3"/>
      <c r="B10" s="4"/>
      <c r="C10" s="4"/>
      <c r="D10" s="4"/>
      <c r="E10" s="4"/>
      <c r="F10" s="5"/>
      <c r="G10" s="5"/>
      <c r="H10" s="5"/>
      <c r="I10" s="5"/>
      <c r="J10" s="5"/>
      <c r="K10" s="5"/>
      <c r="L10" s="5"/>
      <c r="M10" s="7"/>
    </row>
    <row r="11" spans="1:24" ht="18.75" x14ac:dyDescent="0.25">
      <c r="A11" s="3"/>
      <c r="B11" s="4"/>
      <c r="C11" s="10" t="s">
        <v>31</v>
      </c>
      <c r="D11" s="1133" t="str">
        <f>IF('1_Présentation'!$G$24="","",VLOOKUP('1_Présentation'!$G$16,listes!$H:$I,COLUMNS(listes!$H:$I),FALSE)&amp;" - "&amp;IF('1_Présentation'!$G$20="","",LEFT('1_Présentation'!$G$20,2)&amp;" ")&amp;IF('1_Présentation'!$G$22="","",UPPER('1_Présentation'!$G$22)&amp;" - ")&amp;IF('1_Présentation'!$G$24="","",'1_Présentation'!$G$24))</f>
        <v/>
      </c>
      <c r="E11" s="1133"/>
      <c r="F11" s="1133"/>
      <c r="G11" s="1133"/>
      <c r="H11" s="1133"/>
      <c r="I11" s="1133"/>
      <c r="J11" s="1133"/>
      <c r="K11" s="1133"/>
      <c r="L11" s="1133"/>
      <c r="M11" s="7"/>
    </row>
    <row r="12" spans="1:24" ht="15" x14ac:dyDescent="0.25">
      <c r="A12" s="3"/>
      <c r="B12" s="5"/>
      <c r="C12" s="5"/>
      <c r="D12" s="5"/>
      <c r="E12" s="5"/>
      <c r="F12" s="5"/>
      <c r="G12" s="5"/>
      <c r="H12" s="5"/>
      <c r="I12" s="5"/>
      <c r="J12" s="5"/>
      <c r="K12" s="5"/>
      <c r="L12" s="5"/>
      <c r="M12" s="7"/>
    </row>
    <row r="13" spans="1:24" ht="15.75" thickBot="1" x14ac:dyDescent="0.3">
      <c r="A13" s="3"/>
      <c r="B13" s="5"/>
      <c r="C13" s="5"/>
      <c r="D13" s="5"/>
      <c r="E13" s="5"/>
      <c r="F13" s="5"/>
      <c r="G13" s="5"/>
      <c r="H13" s="5"/>
      <c r="I13" s="5"/>
      <c r="J13" s="5"/>
      <c r="K13" s="5"/>
      <c r="L13" s="101"/>
      <c r="M13" s="7"/>
    </row>
    <row r="14" spans="1:24" s="53" customFormat="1" ht="30" customHeight="1" thickBot="1" x14ac:dyDescent="0.3">
      <c r="A14" s="160"/>
      <c r="B14" s="177" t="s">
        <v>269</v>
      </c>
      <c r="C14" s="178"/>
      <c r="D14" s="179"/>
      <c r="E14" s="179"/>
      <c r="F14" s="179"/>
      <c r="G14" s="179"/>
      <c r="H14" s="179"/>
      <c r="I14" s="179"/>
      <c r="J14" s="179"/>
      <c r="K14" s="179"/>
      <c r="L14" s="180"/>
      <c r="M14" s="38"/>
    </row>
    <row r="15" spans="1:24" s="9" customFormat="1" ht="15" x14ac:dyDescent="0.25">
      <c r="A15" s="3"/>
      <c r="B15" s="12"/>
      <c r="C15" s="12"/>
      <c r="D15" s="12"/>
      <c r="E15" s="12"/>
      <c r="F15" s="5"/>
      <c r="G15" s="5"/>
      <c r="H15" s="5"/>
      <c r="I15" s="5"/>
      <c r="J15" s="5"/>
      <c r="K15" s="5"/>
      <c r="L15" s="5"/>
      <c r="M15" s="7"/>
      <c r="N15" s="8"/>
    </row>
    <row r="16" spans="1:24" s="53" customFormat="1" ht="60" customHeight="1" x14ac:dyDescent="0.25">
      <c r="A16" s="160"/>
      <c r="B16" s="1208" t="s">
        <v>365</v>
      </c>
      <c r="C16" s="1208"/>
      <c r="D16" s="1208"/>
      <c r="E16" s="1208"/>
      <c r="F16" s="1208"/>
      <c r="G16" s="1208"/>
      <c r="H16" s="1208"/>
      <c r="I16" s="1208"/>
      <c r="J16" s="1208"/>
      <c r="K16" s="1208"/>
      <c r="L16" s="1208"/>
      <c r="M16" s="38"/>
    </row>
    <row r="17" spans="1:14" s="9" customFormat="1" ht="15" x14ac:dyDescent="0.25">
      <c r="A17" s="3"/>
      <c r="B17" s="12"/>
      <c r="C17" s="12"/>
      <c r="D17" s="12"/>
      <c r="E17" s="12"/>
      <c r="F17" s="5"/>
      <c r="G17" s="5"/>
      <c r="H17" s="5"/>
      <c r="I17" s="5"/>
      <c r="J17" s="5"/>
      <c r="K17" s="5"/>
      <c r="L17" s="5"/>
      <c r="M17" s="7"/>
      <c r="N17" s="8"/>
    </row>
    <row r="18" spans="1:14" s="9" customFormat="1" ht="120" customHeight="1" x14ac:dyDescent="0.25">
      <c r="A18" s="3"/>
      <c r="B18" s="1205" t="s">
        <v>268</v>
      </c>
      <c r="C18" s="1206"/>
      <c r="D18" s="1207"/>
      <c r="E18" s="954"/>
      <c r="F18" s="954"/>
      <c r="G18" s="954"/>
      <c r="H18" s="954"/>
      <c r="I18" s="954"/>
      <c r="J18" s="954"/>
      <c r="K18" s="954"/>
      <c r="L18" s="954"/>
      <c r="M18" s="7"/>
      <c r="N18" s="8"/>
    </row>
    <row r="19" spans="1:14" s="9" customFormat="1" ht="15" x14ac:dyDescent="0.25">
      <c r="A19" s="3"/>
      <c r="B19" s="12"/>
      <c r="C19" s="12"/>
      <c r="D19" s="12"/>
      <c r="E19" s="12"/>
      <c r="F19" s="5"/>
      <c r="G19" s="5"/>
      <c r="H19" s="5"/>
      <c r="I19" s="5"/>
      <c r="J19" s="5"/>
      <c r="K19" s="5"/>
      <c r="L19" s="5"/>
      <c r="M19" s="7"/>
      <c r="N19" s="8"/>
    </row>
    <row r="20" spans="1:14" s="9" customFormat="1" ht="30" customHeight="1" x14ac:dyDescent="0.25">
      <c r="A20" s="3"/>
      <c r="B20" s="5"/>
      <c r="C20" s="697"/>
      <c r="D20" s="697"/>
      <c r="E20" s="12"/>
      <c r="F20" s="5"/>
      <c r="G20" s="5"/>
      <c r="H20" s="5"/>
      <c r="I20" s="703" t="s">
        <v>769</v>
      </c>
      <c r="J20" s="1209">
        <f>'6_Coûts'!$S$46</f>
        <v>0</v>
      </c>
      <c r="K20" s="1210"/>
      <c r="L20" s="5"/>
      <c r="M20" s="7"/>
      <c r="N20" s="8"/>
    </row>
    <row r="21" spans="1:14" s="9" customFormat="1" ht="15" x14ac:dyDescent="0.25">
      <c r="A21" s="3"/>
      <c r="B21" s="12"/>
      <c r="C21" s="12"/>
      <c r="D21" s="12"/>
      <c r="E21" s="12"/>
      <c r="F21" s="5"/>
      <c r="G21" s="5"/>
      <c r="H21" s="5"/>
      <c r="I21" s="5"/>
      <c r="J21" s="5"/>
      <c r="K21" s="5"/>
      <c r="L21" s="5"/>
      <c r="M21" s="7"/>
      <c r="N21" s="8"/>
    </row>
    <row r="22" spans="1:14" s="9" customFormat="1" ht="15" x14ac:dyDescent="0.25">
      <c r="A22" s="3"/>
      <c r="B22" s="12"/>
      <c r="C22" s="12"/>
      <c r="D22" s="12"/>
      <c r="E22" s="12"/>
      <c r="F22" s="5"/>
      <c r="G22" s="5"/>
      <c r="H22" s="5"/>
      <c r="I22" s="5"/>
      <c r="J22" s="5"/>
      <c r="K22" s="5"/>
      <c r="L22" s="5"/>
      <c r="M22" s="7"/>
      <c r="N22" s="8"/>
    </row>
    <row r="23" spans="1:14" s="9" customFormat="1" ht="120" customHeight="1" x14ac:dyDescent="0.25">
      <c r="A23" s="3"/>
      <c r="B23" s="1205" t="s">
        <v>270</v>
      </c>
      <c r="C23" s="1206"/>
      <c r="D23" s="1207"/>
      <c r="E23" s="954"/>
      <c r="F23" s="954"/>
      <c r="G23" s="954"/>
      <c r="H23" s="954"/>
      <c r="I23" s="954"/>
      <c r="J23" s="954"/>
      <c r="K23" s="954"/>
      <c r="L23" s="954"/>
      <c r="M23" s="7"/>
      <c r="N23" s="8"/>
    </row>
    <row r="24" spans="1:14" s="9" customFormat="1" ht="15" x14ac:dyDescent="0.25">
      <c r="A24" s="3"/>
      <c r="B24" s="12"/>
      <c r="C24" s="12"/>
      <c r="D24" s="12"/>
      <c r="E24" s="12"/>
      <c r="F24" s="5"/>
      <c r="G24" s="5"/>
      <c r="H24" s="5"/>
      <c r="I24" s="5"/>
      <c r="J24" s="5"/>
      <c r="K24" s="5"/>
      <c r="L24" s="5"/>
      <c r="M24" s="7"/>
      <c r="N24" s="8"/>
    </row>
    <row r="25" spans="1:14" s="9" customFormat="1" ht="30" customHeight="1" x14ac:dyDescent="0.25">
      <c r="A25" s="3"/>
      <c r="B25" s="5"/>
      <c r="C25" s="697"/>
      <c r="D25" s="697"/>
      <c r="E25" s="12"/>
      <c r="F25" s="5"/>
      <c r="G25" s="5"/>
      <c r="H25" s="5"/>
      <c r="I25" s="703" t="s">
        <v>770</v>
      </c>
      <c r="J25" s="1209">
        <f>'6_Coûts'!$O$46</f>
        <v>0</v>
      </c>
      <c r="K25" s="1210"/>
      <c r="L25" s="5"/>
      <c r="M25" s="7"/>
      <c r="N25" s="8"/>
    </row>
    <row r="26" spans="1:14" s="9" customFormat="1" ht="15" x14ac:dyDescent="0.25">
      <c r="A26" s="3"/>
      <c r="B26" s="5"/>
      <c r="C26" s="850"/>
      <c r="D26" s="850"/>
      <c r="E26" s="12"/>
      <c r="F26" s="5"/>
      <c r="G26" s="5"/>
      <c r="H26" s="5"/>
      <c r="I26" s="780"/>
      <c r="J26" s="542"/>
      <c r="K26" s="542"/>
      <c r="L26" s="5"/>
      <c r="M26" s="7"/>
      <c r="N26" s="8"/>
    </row>
    <row r="27" spans="1:14" s="9" customFormat="1" ht="15.75" thickBot="1" x14ac:dyDescent="0.3">
      <c r="A27" s="851"/>
      <c r="B27" s="855"/>
      <c r="C27" s="855"/>
      <c r="D27" s="855"/>
      <c r="E27" s="855"/>
      <c r="F27" s="856"/>
      <c r="G27" s="856"/>
      <c r="H27" s="856"/>
      <c r="I27" s="856"/>
      <c r="J27" s="856"/>
      <c r="K27" s="856"/>
      <c r="L27" s="856"/>
      <c r="M27" s="852"/>
      <c r="N27" s="8"/>
    </row>
    <row r="28" spans="1:14" s="9" customFormat="1" ht="30" customHeight="1" thickBot="1" x14ac:dyDescent="0.3">
      <c r="A28" s="851"/>
      <c r="B28" s="857" t="s">
        <v>271</v>
      </c>
      <c r="C28" s="858"/>
      <c r="D28" s="859"/>
      <c r="E28" s="859"/>
      <c r="F28" s="859"/>
      <c r="G28" s="859"/>
      <c r="H28" s="859"/>
      <c r="I28" s="859"/>
      <c r="J28" s="859"/>
      <c r="K28" s="859"/>
      <c r="L28" s="860"/>
      <c r="M28" s="852"/>
      <c r="N28" s="8"/>
    </row>
    <row r="29" spans="1:14" s="53" customFormat="1" ht="15" x14ac:dyDescent="0.25">
      <c r="A29" s="851"/>
      <c r="B29" s="861"/>
      <c r="C29" s="861"/>
      <c r="D29" s="861"/>
      <c r="E29" s="861"/>
      <c r="F29" s="856"/>
      <c r="G29" s="856"/>
      <c r="H29" s="856"/>
      <c r="I29" s="856"/>
      <c r="J29" s="856"/>
      <c r="K29" s="856"/>
      <c r="L29" s="856"/>
      <c r="M29" s="852"/>
    </row>
    <row r="30" spans="1:14" s="53" customFormat="1" ht="79.900000000000006" customHeight="1" x14ac:dyDescent="0.25">
      <c r="A30" s="851"/>
      <c r="B30" s="1211" t="s">
        <v>778</v>
      </c>
      <c r="C30" s="1211"/>
      <c r="D30" s="1211"/>
      <c r="E30" s="1211"/>
      <c r="F30" s="1211"/>
      <c r="G30" s="1211"/>
      <c r="H30" s="1211"/>
      <c r="I30" s="1211"/>
      <c r="J30" s="1211"/>
      <c r="K30" s="1211"/>
      <c r="L30" s="1211"/>
      <c r="M30" s="852"/>
    </row>
    <row r="31" spans="1:14" s="53" customFormat="1" ht="15" x14ac:dyDescent="0.25">
      <c r="A31" s="851"/>
      <c r="B31" s="856"/>
      <c r="C31" s="856"/>
      <c r="D31" s="856"/>
      <c r="E31" s="856"/>
      <c r="F31" s="856"/>
      <c r="G31" s="856"/>
      <c r="H31" s="856"/>
      <c r="I31" s="856"/>
      <c r="J31" s="856"/>
      <c r="K31" s="856"/>
      <c r="L31" s="856"/>
      <c r="M31" s="852"/>
    </row>
    <row r="32" spans="1:14" s="53" customFormat="1" ht="27.75" customHeight="1" x14ac:dyDescent="0.25">
      <c r="A32" s="851"/>
      <c r="B32" s="1212" t="s">
        <v>779</v>
      </c>
      <c r="C32" s="1212"/>
      <c r="D32" s="1212"/>
      <c r="E32" s="1212"/>
      <c r="F32" s="1212"/>
      <c r="G32" s="1212"/>
      <c r="H32" s="1212"/>
      <c r="I32" s="1212"/>
      <c r="J32" s="1212"/>
      <c r="K32" s="1212"/>
      <c r="L32" s="1212"/>
      <c r="M32" s="852"/>
    </row>
    <row r="33" spans="1:13" s="53" customFormat="1" ht="15" x14ac:dyDescent="0.25">
      <c r="A33" s="851"/>
      <c r="B33" s="856"/>
      <c r="C33" s="856"/>
      <c r="D33" s="856"/>
      <c r="E33" s="856"/>
      <c r="F33" s="856"/>
      <c r="G33" s="856"/>
      <c r="H33" s="856"/>
      <c r="I33" s="856"/>
      <c r="J33" s="856"/>
      <c r="K33" s="856"/>
      <c r="L33" s="856"/>
      <c r="M33" s="852"/>
    </row>
    <row r="34" spans="1:13" s="53" customFormat="1" ht="45" x14ac:dyDescent="0.25">
      <c r="A34" s="160"/>
      <c r="B34" s="37"/>
      <c r="C34" s="37"/>
      <c r="D34" s="37"/>
      <c r="E34" s="37"/>
      <c r="F34" s="517" t="s">
        <v>13</v>
      </c>
      <c r="G34" s="517" t="s">
        <v>14</v>
      </c>
      <c r="H34" s="518" t="s">
        <v>595</v>
      </c>
      <c r="I34" s="518" t="s">
        <v>594</v>
      </c>
      <c r="J34" s="1204" t="s">
        <v>680</v>
      </c>
      <c r="K34" s="37"/>
      <c r="L34" s="37"/>
      <c r="M34" s="38"/>
    </row>
    <row r="35" spans="1:13" s="53" customFormat="1" ht="27" customHeight="1" x14ac:dyDescent="0.25">
      <c r="A35" s="160"/>
      <c r="B35" s="1219" t="s">
        <v>651</v>
      </c>
      <c r="C35" s="1220"/>
      <c r="D35" s="1217" t="s">
        <v>656</v>
      </c>
      <c r="E35" s="1218"/>
      <c r="F35" s="519">
        <f>'5_CapacitaireEtSurfaces'!$L$68</f>
        <v>0</v>
      </c>
      <c r="G35" s="519">
        <f>'5_CapacitaireEtSurfaces'!$P$68</f>
        <v>0</v>
      </c>
      <c r="H35" s="520" t="str">
        <f>IF(G35=0,"-",F35/G35)</f>
        <v>-</v>
      </c>
      <c r="I35" s="184"/>
      <c r="J35" s="1204"/>
      <c r="K35" s="1203" t="str">
        <f>IF(AND(I35="oui",I39="oui"),"Erreur, ne choisir qu'une seule fois OUI dans clé de répartition retenue","")</f>
        <v/>
      </c>
      <c r="L35" s="1203"/>
      <c r="M35" s="38"/>
    </row>
    <row r="36" spans="1:13" s="53" customFormat="1" ht="27" customHeight="1" x14ac:dyDescent="0.25">
      <c r="A36" s="160"/>
      <c r="B36" s="1219" t="s">
        <v>652</v>
      </c>
      <c r="C36" s="1220"/>
      <c r="D36" s="1217" t="s">
        <v>657</v>
      </c>
      <c r="E36" s="1218"/>
      <c r="F36" s="521">
        <f>'5_CapacitaireEtSurfaces'!$L$99</f>
        <v>0</v>
      </c>
      <c r="G36" s="521">
        <f>'5_CapacitaireEtSurfaces'!$P$99</f>
        <v>0</v>
      </c>
      <c r="H36" s="520" t="str">
        <f>IF(G36=0,"-",F36/G36)</f>
        <v>-</v>
      </c>
      <c r="I36" s="184"/>
      <c r="J36" s="1204"/>
      <c r="K36" s="1203" t="str">
        <f>IF(AND(I35="oui",I36="oui"),"Erreur, ne choisir qu'une seule fois OUI dans clé de répartition retenue","")</f>
        <v/>
      </c>
      <c r="L36" s="1203"/>
      <c r="M36" s="38"/>
    </row>
    <row r="37" spans="1:13" s="53" customFormat="1" ht="15" x14ac:dyDescent="0.25">
      <c r="A37" s="160"/>
      <c r="B37" s="37"/>
      <c r="C37" s="37"/>
      <c r="D37" s="571"/>
      <c r="E37" s="571"/>
      <c r="F37" s="543">
        <f>'6_Coûts'!O43</f>
        <v>0</v>
      </c>
      <c r="G37" s="543">
        <f>'6_Coûts'!V43</f>
        <v>0</v>
      </c>
      <c r="H37" s="544" t="str">
        <f>IF(G37=0,"-",F37/G37)</f>
        <v>-</v>
      </c>
      <c r="I37" s="37"/>
      <c r="J37" s="1204"/>
      <c r="K37" s="741"/>
      <c r="L37" s="741"/>
      <c r="M37" s="38"/>
    </row>
    <row r="38" spans="1:13" s="53" customFormat="1" ht="45" customHeight="1" x14ac:dyDescent="0.25">
      <c r="A38" s="160"/>
      <c r="B38" s="37"/>
      <c r="C38" s="37"/>
      <c r="D38" s="571"/>
      <c r="E38" s="571"/>
      <c r="F38" s="1221" t="s">
        <v>653</v>
      </c>
      <c r="G38" s="1222"/>
      <c r="H38" s="518" t="s">
        <v>595</v>
      </c>
      <c r="I38" s="518" t="s">
        <v>594</v>
      </c>
      <c r="J38" s="1204"/>
      <c r="K38" s="1203" t="str">
        <f>IF(AND(I36="oui",I39="oui"),"Erreur, ne choisir qu'une seule fois OUI dans clé de répartition retenue","")</f>
        <v/>
      </c>
      <c r="L38" s="1203"/>
      <c r="M38" s="38"/>
    </row>
    <row r="39" spans="1:13" s="53" customFormat="1" ht="27" customHeight="1" x14ac:dyDescent="0.25">
      <c r="A39" s="160"/>
      <c r="B39" s="1224" t="s">
        <v>655</v>
      </c>
      <c r="C39" s="1224"/>
      <c r="D39" s="1223" t="s">
        <v>654</v>
      </c>
      <c r="E39" s="1223"/>
      <c r="F39" s="1216"/>
      <c r="G39" s="1216"/>
      <c r="H39" s="739"/>
      <c r="I39" s="184"/>
      <c r="J39" s="1204"/>
      <c r="K39" s="1203" t="str">
        <f>IF(AND(I35="oui",I36="oui",I39="oui"),"Erreur, ne choisir qu'une seule fois OUI dans clé de répartition retenue","")</f>
        <v/>
      </c>
      <c r="L39" s="1203"/>
      <c r="M39" s="38"/>
    </row>
    <row r="40" spans="1:13" s="53" customFormat="1" ht="15" x14ac:dyDescent="0.25">
      <c r="A40" s="160"/>
      <c r="B40" s="694"/>
      <c r="C40" s="694"/>
      <c r="D40" s="695"/>
      <c r="E40" s="695"/>
      <c r="F40" s="696"/>
      <c r="G40" s="742"/>
      <c r="H40" s="742"/>
      <c r="I40" s="67"/>
      <c r="J40" s="460"/>
      <c r="K40" s="37"/>
      <c r="L40" s="37"/>
      <c r="M40" s="38"/>
    </row>
    <row r="41" spans="1:13" s="53" customFormat="1" ht="90" customHeight="1" x14ac:dyDescent="0.25">
      <c r="A41" s="160"/>
      <c r="B41" s="937" t="s">
        <v>771</v>
      </c>
      <c r="C41" s="937"/>
      <c r="D41" s="937"/>
      <c r="E41" s="1226"/>
      <c r="F41" s="1225"/>
      <c r="G41" s="1225"/>
      <c r="H41" s="1225"/>
      <c r="I41" s="1225"/>
      <c r="J41" s="1225"/>
      <c r="K41" s="1225"/>
      <c r="L41" s="1225"/>
      <c r="M41" s="38"/>
    </row>
    <row r="42" spans="1:13" s="53" customFormat="1" ht="15" x14ac:dyDescent="0.25">
      <c r="A42" s="160"/>
      <c r="B42" s="49"/>
      <c r="C42" s="49"/>
      <c r="D42" s="49"/>
      <c r="E42" s="49"/>
      <c r="F42" s="49"/>
      <c r="G42" s="49"/>
      <c r="H42" s="49"/>
      <c r="I42" s="37"/>
      <c r="J42" s="37"/>
      <c r="K42" s="37"/>
      <c r="L42" s="37"/>
      <c r="M42" s="38"/>
    </row>
    <row r="43" spans="1:13" s="53" customFormat="1" ht="30" customHeight="1" x14ac:dyDescent="0.25">
      <c r="A43" s="160"/>
      <c r="B43" s="1215" t="s">
        <v>371</v>
      </c>
      <c r="C43" s="1215"/>
      <c r="D43" s="1215"/>
      <c r="E43" s="1215"/>
      <c r="F43" s="1215"/>
      <c r="G43" s="1215"/>
      <c r="H43" s="738">
        <f>IF(I35="oui",H35,IF(I36="oui",H36,IF(I39="oui",H39,1)))</f>
        <v>1</v>
      </c>
      <c r="I43" s="37"/>
      <c r="J43" s="1213" t="s">
        <v>682</v>
      </c>
      <c r="K43" s="1214"/>
      <c r="L43" s="777" t="str">
        <f>IF(I35="oui",D35,IF(I36="oui",D36,IF(I39="oui",F39,"-")))</f>
        <v>-</v>
      </c>
      <c r="M43" s="38"/>
    </row>
    <row r="44" spans="1:13" s="53" customFormat="1" ht="15" x14ac:dyDescent="0.25">
      <c r="A44" s="160"/>
      <c r="B44" s="49"/>
      <c r="C44" s="49"/>
      <c r="D44" s="49"/>
      <c r="E44" s="49"/>
      <c r="F44" s="37"/>
      <c r="G44" s="37"/>
      <c r="H44" s="37"/>
      <c r="I44" s="37"/>
      <c r="J44" s="37"/>
      <c r="K44" s="37"/>
      <c r="L44" s="37"/>
      <c r="M44" s="38"/>
    </row>
    <row r="45" spans="1:13" s="53" customFormat="1" ht="15" x14ac:dyDescent="0.25">
      <c r="A45" s="160"/>
      <c r="B45" s="49"/>
      <c r="C45" s="49"/>
      <c r="D45" s="49"/>
      <c r="E45" s="49"/>
      <c r="F45" s="37"/>
      <c r="G45" s="37"/>
      <c r="H45" s="37"/>
      <c r="I45" s="37"/>
      <c r="J45" s="37"/>
      <c r="K45" s="37"/>
      <c r="L45" s="37"/>
      <c r="M45" s="38"/>
    </row>
    <row r="46" spans="1:13" s="53" customFormat="1" ht="21" customHeight="1" x14ac:dyDescent="0.25">
      <c r="A46" s="160"/>
      <c r="B46" s="49"/>
      <c r="C46" s="49"/>
      <c r="D46" s="49"/>
      <c r="E46" s="49"/>
      <c r="F46" s="37"/>
      <c r="G46" s="37"/>
      <c r="H46" s="37"/>
      <c r="I46" s="37"/>
      <c r="J46" s="37"/>
      <c r="K46" s="37"/>
      <c r="L46" s="37"/>
      <c r="M46" s="38"/>
    </row>
    <row r="47" spans="1:13" ht="15.75" thickBot="1" x14ac:dyDescent="0.3">
      <c r="A47" s="129"/>
      <c r="B47" s="25"/>
      <c r="C47" s="25"/>
      <c r="D47" s="25"/>
      <c r="E47" s="25"/>
      <c r="F47" s="25"/>
      <c r="G47" s="25"/>
      <c r="H47" s="25"/>
      <c r="I47" s="25"/>
      <c r="J47" s="25"/>
      <c r="K47" s="25"/>
      <c r="L47" s="25"/>
      <c r="M47" s="26"/>
    </row>
    <row r="48" spans="1:13" ht="15" x14ac:dyDescent="0.25">
      <c r="B48" s="29"/>
      <c r="C48" s="29"/>
      <c r="D48" s="29"/>
      <c r="E48" s="29"/>
      <c r="F48" s="31"/>
      <c r="G48" s="31"/>
      <c r="H48" s="31"/>
      <c r="I48" s="31"/>
      <c r="J48" s="31"/>
      <c r="K48" s="31"/>
      <c r="L48" s="31"/>
    </row>
    <row r="49" spans="2:14" ht="15" hidden="1" x14ac:dyDescent="0.25">
      <c r="B49" s="29"/>
      <c r="C49" s="29"/>
      <c r="D49" s="29"/>
      <c r="E49" s="29"/>
      <c r="F49" s="31"/>
      <c r="G49" s="31"/>
      <c r="H49" s="31"/>
      <c r="I49" s="31"/>
      <c r="J49" s="31"/>
      <c r="K49" s="31"/>
      <c r="L49" s="31"/>
    </row>
    <row r="50" spans="2:14" ht="15" hidden="1" x14ac:dyDescent="0.25">
      <c r="B50" s="29"/>
      <c r="C50" s="29"/>
      <c r="D50" s="29"/>
      <c r="E50" s="29"/>
      <c r="F50" s="31"/>
      <c r="G50" s="31"/>
      <c r="H50" s="31"/>
      <c r="I50" s="31"/>
      <c r="J50" s="31"/>
      <c r="K50" s="31"/>
      <c r="L50" s="31"/>
    </row>
    <row r="51" spans="2:14" ht="15" hidden="1" x14ac:dyDescent="0.25">
      <c r="B51" s="29"/>
      <c r="C51" s="29"/>
      <c r="D51" s="29"/>
      <c r="E51" s="29"/>
      <c r="F51" s="31"/>
      <c r="G51" s="31"/>
      <c r="H51" s="31"/>
      <c r="I51" s="31"/>
      <c r="J51" s="31"/>
      <c r="K51" s="31"/>
      <c r="L51" s="31"/>
    </row>
    <row r="52" spans="2:14" ht="15" hidden="1" x14ac:dyDescent="0.25">
      <c r="B52" s="29"/>
      <c r="C52" s="29"/>
      <c r="D52" s="29"/>
      <c r="E52" s="29"/>
      <c r="F52" s="31"/>
      <c r="G52" s="31"/>
      <c r="H52" s="31"/>
      <c r="I52" s="31"/>
      <c r="J52" s="31"/>
      <c r="K52" s="31"/>
      <c r="L52" s="31"/>
    </row>
    <row r="53" spans="2:14" ht="15" hidden="1" x14ac:dyDescent="0.25">
      <c r="B53" s="29"/>
      <c r="C53" s="29"/>
      <c r="D53" s="29"/>
      <c r="E53" s="29"/>
      <c r="F53" s="31"/>
      <c r="G53" s="31"/>
      <c r="H53" s="31"/>
      <c r="I53" s="31"/>
      <c r="J53" s="31"/>
      <c r="K53" s="31"/>
      <c r="L53" s="31"/>
    </row>
    <row r="54" spans="2:14" ht="15" hidden="1" x14ac:dyDescent="0.25">
      <c r="B54" s="29"/>
      <c r="C54" s="29"/>
      <c r="D54" s="29"/>
      <c r="E54" s="29"/>
      <c r="F54" s="31"/>
      <c r="G54" s="31"/>
      <c r="H54" s="31"/>
      <c r="I54" s="31"/>
      <c r="J54" s="31"/>
      <c r="K54" s="31"/>
      <c r="L54" s="31"/>
    </row>
    <row r="55" spans="2:14" s="9" customFormat="1" ht="15" hidden="1" x14ac:dyDescent="0.25">
      <c r="B55" s="29"/>
      <c r="C55" s="29"/>
      <c r="D55" s="29"/>
      <c r="E55" s="29"/>
      <c r="F55" s="31"/>
      <c r="G55" s="31"/>
      <c r="H55" s="31"/>
      <c r="I55" s="31"/>
      <c r="J55" s="31"/>
      <c r="K55" s="31"/>
      <c r="L55" s="31"/>
      <c r="N55" s="8"/>
    </row>
    <row r="56" spans="2:14" s="9" customFormat="1" ht="15" hidden="1" x14ac:dyDescent="0.25">
      <c r="B56" s="29"/>
      <c r="C56" s="29"/>
      <c r="D56" s="29"/>
      <c r="E56" s="29"/>
      <c r="F56" s="31"/>
      <c r="G56" s="31"/>
      <c r="H56" s="31"/>
      <c r="I56" s="31"/>
      <c r="J56" s="31"/>
      <c r="K56" s="31"/>
      <c r="L56" s="31"/>
      <c r="N56" s="8"/>
    </row>
    <row r="57" spans="2:14" s="9" customFormat="1" ht="15" hidden="1" x14ac:dyDescent="0.25">
      <c r="B57" s="29"/>
      <c r="C57" s="29"/>
      <c r="D57" s="29"/>
      <c r="E57" s="29"/>
      <c r="F57" s="31"/>
      <c r="G57" s="31"/>
      <c r="H57" s="31"/>
      <c r="I57" s="31"/>
      <c r="J57" s="31"/>
      <c r="K57" s="31"/>
      <c r="L57" s="31"/>
      <c r="N57" s="8"/>
    </row>
    <row r="58" spans="2:14" s="9" customFormat="1" ht="15" hidden="1" x14ac:dyDescent="0.25">
      <c r="B58" s="29"/>
      <c r="C58" s="29"/>
      <c r="D58" s="29"/>
      <c r="E58" s="29"/>
      <c r="F58" s="31"/>
      <c r="G58" s="31"/>
      <c r="H58" s="31"/>
      <c r="I58" s="31"/>
      <c r="J58" s="31"/>
      <c r="K58" s="31"/>
      <c r="L58" s="31"/>
      <c r="N58" s="8"/>
    </row>
    <row r="59" spans="2:14" s="9" customFormat="1" ht="15" hidden="1" x14ac:dyDescent="0.25">
      <c r="B59" s="29"/>
      <c r="C59" s="29"/>
      <c r="D59" s="29"/>
      <c r="E59" s="29"/>
      <c r="F59" s="31"/>
      <c r="G59" s="31"/>
      <c r="H59" s="31"/>
      <c r="I59" s="31"/>
      <c r="J59" s="31"/>
      <c r="K59" s="31"/>
      <c r="L59" s="31"/>
      <c r="N59" s="8"/>
    </row>
    <row r="60" spans="2:14" s="9" customFormat="1" ht="15" hidden="1" x14ac:dyDescent="0.25">
      <c r="B60" s="29"/>
      <c r="C60" s="29"/>
      <c r="D60" s="29"/>
      <c r="E60" s="29"/>
      <c r="F60" s="31"/>
      <c r="G60" s="31"/>
      <c r="H60" s="31"/>
      <c r="I60" s="31"/>
      <c r="J60" s="31"/>
      <c r="K60" s="31"/>
      <c r="L60" s="31"/>
      <c r="N60" s="8"/>
    </row>
    <row r="61" spans="2:14" s="9" customFormat="1" ht="15" hidden="1" x14ac:dyDescent="0.25">
      <c r="B61" s="29"/>
      <c r="C61" s="29"/>
      <c r="D61" s="29"/>
      <c r="E61" s="29"/>
      <c r="F61" s="31"/>
      <c r="G61" s="31"/>
      <c r="H61" s="31"/>
      <c r="I61" s="31"/>
      <c r="J61" s="31"/>
      <c r="K61" s="31"/>
      <c r="L61" s="31"/>
      <c r="N61" s="8"/>
    </row>
    <row r="62" spans="2:14" s="9" customFormat="1" ht="15" hidden="1" x14ac:dyDescent="0.25">
      <c r="B62" s="29"/>
      <c r="C62" s="29"/>
      <c r="D62" s="29"/>
      <c r="E62" s="29"/>
      <c r="F62" s="31"/>
      <c r="G62" s="31"/>
      <c r="H62" s="31"/>
      <c r="I62" s="31"/>
      <c r="J62" s="31"/>
      <c r="K62" s="31"/>
      <c r="L62" s="31"/>
      <c r="N62" s="8"/>
    </row>
    <row r="63" spans="2:14" s="9" customFormat="1" ht="15" hidden="1" x14ac:dyDescent="0.25">
      <c r="B63" s="29"/>
      <c r="C63" s="29"/>
      <c r="D63" s="29"/>
      <c r="E63" s="29"/>
      <c r="F63" s="31"/>
      <c r="G63" s="31"/>
      <c r="H63" s="31"/>
      <c r="I63" s="31"/>
      <c r="J63" s="31"/>
      <c r="K63" s="31"/>
      <c r="L63" s="31"/>
      <c r="N63" s="8"/>
    </row>
    <row r="64" spans="2:14" s="9" customFormat="1" ht="15" hidden="1" x14ac:dyDescent="0.25">
      <c r="B64" s="29"/>
      <c r="C64" s="29"/>
      <c r="D64" s="29"/>
      <c r="E64" s="29"/>
      <c r="F64" s="31"/>
      <c r="G64" s="31"/>
      <c r="H64" s="31"/>
      <c r="I64" s="31"/>
      <c r="J64" s="31"/>
      <c r="K64" s="31"/>
      <c r="L64" s="31"/>
      <c r="N64" s="8"/>
    </row>
    <row r="65" spans="2:14" s="9" customFormat="1" ht="15" hidden="1" x14ac:dyDescent="0.25">
      <c r="B65" s="29"/>
      <c r="C65" s="29"/>
      <c r="D65" s="29"/>
      <c r="E65" s="29"/>
      <c r="F65" s="31"/>
      <c r="N65" s="8"/>
    </row>
    <row r="66" spans="2:14" s="9" customFormat="1" ht="15" hidden="1" x14ac:dyDescent="0.25">
      <c r="B66" s="29"/>
      <c r="C66" s="29"/>
      <c r="D66" s="29"/>
      <c r="E66" s="29"/>
      <c r="F66" s="31"/>
      <c r="N66" s="8"/>
    </row>
    <row r="67" spans="2:14" s="9" customFormat="1" ht="15" hidden="1" x14ac:dyDescent="0.25">
      <c r="B67" s="29"/>
      <c r="C67" s="29"/>
      <c r="D67" s="29"/>
      <c r="E67" s="29"/>
      <c r="F67" s="31"/>
      <c r="N67" s="8"/>
    </row>
    <row r="68" spans="2:14" s="9" customFormat="1" ht="15" hidden="1" x14ac:dyDescent="0.25">
      <c r="B68" s="29"/>
      <c r="C68" s="29"/>
      <c r="D68" s="29"/>
      <c r="E68" s="29"/>
      <c r="F68" s="31"/>
      <c r="N68" s="8"/>
    </row>
    <row r="69" spans="2:14" s="9" customFormat="1" ht="15" hidden="1" x14ac:dyDescent="0.25">
      <c r="B69" s="29"/>
      <c r="C69" s="29"/>
      <c r="D69" s="29"/>
      <c r="E69" s="29"/>
      <c r="F69" s="31"/>
      <c r="N69" s="8"/>
    </row>
    <row r="70" spans="2:14" s="9" customFormat="1" ht="15" hidden="1" x14ac:dyDescent="0.25">
      <c r="B70" s="29"/>
      <c r="C70" s="29"/>
      <c r="D70" s="29"/>
      <c r="E70" s="29"/>
      <c r="F70" s="31"/>
      <c r="N70" s="8"/>
    </row>
    <row r="71" spans="2:14" s="9" customFormat="1" ht="15" hidden="1" x14ac:dyDescent="0.25">
      <c r="B71" s="29"/>
      <c r="C71" s="29"/>
      <c r="D71" s="29"/>
      <c r="E71" s="29"/>
      <c r="F71" s="31"/>
      <c r="N71" s="8"/>
    </row>
    <row r="72" spans="2:14" s="9" customFormat="1" ht="15" hidden="1" x14ac:dyDescent="0.25">
      <c r="B72" s="29"/>
      <c r="C72" s="29"/>
      <c r="D72" s="29"/>
      <c r="E72" s="29"/>
      <c r="F72" s="31"/>
      <c r="N72" s="8"/>
    </row>
    <row r="73" spans="2:14" s="9" customFormat="1" ht="15" hidden="1" x14ac:dyDescent="0.25">
      <c r="B73" s="33"/>
      <c r="C73" s="33"/>
      <c r="D73" s="33"/>
      <c r="E73" s="33"/>
      <c r="F73" s="31"/>
      <c r="N73" s="8"/>
    </row>
    <row r="74" spans="2:14" s="9" customFormat="1" ht="15" hidden="1" x14ac:dyDescent="0.25">
      <c r="B74" s="33"/>
      <c r="C74" s="33"/>
      <c r="D74" s="33"/>
      <c r="E74" s="33"/>
      <c r="F74" s="31"/>
      <c r="N74" s="8"/>
    </row>
    <row r="75" spans="2:14" s="9" customFormat="1" ht="15" hidden="1" x14ac:dyDescent="0.25">
      <c r="B75" s="31"/>
      <c r="C75" s="31"/>
      <c r="D75" s="31"/>
      <c r="E75" s="31"/>
      <c r="F75" s="31"/>
      <c r="N75" s="8"/>
    </row>
    <row r="76" spans="2:14" s="9" customFormat="1" ht="15" hidden="1" x14ac:dyDescent="0.25">
      <c r="B76" s="31"/>
      <c r="C76" s="31"/>
      <c r="D76" s="31"/>
      <c r="E76" s="31"/>
      <c r="F76" s="31"/>
      <c r="N76" s="8"/>
    </row>
    <row r="77" spans="2:14" s="9" customFormat="1" ht="15" hidden="1" x14ac:dyDescent="0.25">
      <c r="B77" s="31"/>
      <c r="C77" s="31"/>
      <c r="D77" s="31"/>
      <c r="E77" s="31"/>
      <c r="F77" s="31"/>
      <c r="N77" s="8"/>
    </row>
    <row r="78" spans="2:14" s="9" customFormat="1" ht="15" hidden="1" x14ac:dyDescent="0.25">
      <c r="B78" s="31"/>
      <c r="C78" s="31"/>
      <c r="D78" s="31"/>
      <c r="E78" s="31"/>
      <c r="F78" s="31"/>
      <c r="N78" s="8"/>
    </row>
    <row r="79" spans="2:14" ht="15" hidden="1" customHeight="1" x14ac:dyDescent="0.25"/>
    <row r="80" spans="2:14"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row r="135" ht="15" hidden="1" customHeight="1" x14ac:dyDescent="0.25"/>
    <row r="136" ht="15" hidden="1" customHeight="1" x14ac:dyDescent="0.25"/>
    <row r="137" ht="15" hidden="1" customHeight="1" x14ac:dyDescent="0.25"/>
    <row r="138" ht="15" hidden="1" customHeight="1" x14ac:dyDescent="0.25"/>
    <row r="139" ht="15" hidden="1" customHeight="1" x14ac:dyDescent="0.25"/>
    <row r="140" ht="15" hidden="1" customHeight="1" x14ac:dyDescent="0.25"/>
    <row r="141" ht="15" hidden="1" customHeight="1" x14ac:dyDescent="0.25"/>
    <row r="142" ht="15" hidden="1" customHeight="1" x14ac:dyDescent="0.25"/>
    <row r="143" ht="15" hidden="1" customHeight="1" x14ac:dyDescent="0.25"/>
    <row r="144" ht="15" hidden="1" customHeight="1" x14ac:dyDescent="0.25"/>
    <row r="145" ht="15" hidden="1" customHeight="1" x14ac:dyDescent="0.25"/>
    <row r="146" ht="15" hidden="1" customHeight="1" x14ac:dyDescent="0.25"/>
    <row r="147" ht="15" hidden="1" customHeight="1" x14ac:dyDescent="0.25"/>
    <row r="148" ht="15" hidden="1" customHeight="1" x14ac:dyDescent="0.25"/>
    <row r="149" ht="15" hidden="1" customHeight="1" x14ac:dyDescent="0.25"/>
    <row r="150" ht="15" hidden="1" customHeight="1" x14ac:dyDescent="0.25"/>
  </sheetData>
  <sheetProtection algorithmName="SHA-512" hashValue="/C3nvgLZ1ETzlni0JHzGtZSZzPBTR6fbe6pqywMsV54UG/SL2Oea4i649gQJg/49K5ntS5gv1d16GaFgdkm8xg==" saltValue="kcvwtfcByl4+nEPVHnwlKw==" spinCount="100000" sheet="1" objects="1" scenarios="1"/>
  <customSheetViews>
    <customSheetView guid="{4F086A74-5B38-4260-ADA5-6DF5C2FBAB93}" showGridLines="0" fitToPage="1" hiddenRows="1" hiddenColumns="1">
      <pane ySplit="4" topLeftCell="A43" activePane="bottomLeft" state="frozen"/>
      <selection pane="bottomLeft"/>
      <pageMargins left="0.23622047244094491" right="0.23622047244094491" top="0.59055118110236227" bottom="0.59055118110236227" header="0.31496062992125984" footer="0.31496062992125984"/>
      <printOptions horizontalCentered="1"/>
      <pageSetup paperSize="8" scale="76" fitToHeight="0" orientation="portrait" r:id="rId1"/>
      <headerFooter>
        <oddFooter>&amp;L&amp;D&amp;C- Page &amp;P / &amp;N -
&amp;R&amp;8
&amp;Z&amp;F</oddFooter>
      </headerFooter>
    </customSheetView>
  </customSheetViews>
  <mergeCells count="28">
    <mergeCell ref="J43:K43"/>
    <mergeCell ref="B8:I8"/>
    <mergeCell ref="B43:G43"/>
    <mergeCell ref="F39:G39"/>
    <mergeCell ref="D35:E35"/>
    <mergeCell ref="D36:E36"/>
    <mergeCell ref="B35:C35"/>
    <mergeCell ref="B36:C36"/>
    <mergeCell ref="F38:G38"/>
    <mergeCell ref="D39:E39"/>
    <mergeCell ref="B39:C39"/>
    <mergeCell ref="F41:L41"/>
    <mergeCell ref="B41:E41"/>
    <mergeCell ref="K39:L39"/>
    <mergeCell ref="K38:L38"/>
    <mergeCell ref="K36:L36"/>
    <mergeCell ref="K35:L35"/>
    <mergeCell ref="J34:J39"/>
    <mergeCell ref="D11:L11"/>
    <mergeCell ref="B18:D18"/>
    <mergeCell ref="E18:L18"/>
    <mergeCell ref="B16:L16"/>
    <mergeCell ref="B23:D23"/>
    <mergeCell ref="E23:L23"/>
    <mergeCell ref="J25:K25"/>
    <mergeCell ref="J20:K20"/>
    <mergeCell ref="B30:L30"/>
    <mergeCell ref="B32:L32"/>
  </mergeCells>
  <conditionalFormatting sqref="F41">
    <cfRule type="cellIs" dxfId="7" priority="4" operator="notEqual">
      <formula>"Préciser ici"</formula>
    </cfRule>
  </conditionalFormatting>
  <conditionalFormatting sqref="K39">
    <cfRule type="expression" dxfId="6" priority="1" stopIfTrue="1">
      <formula>"SI(ET(I35=""oui"";I36=""oui"";I39=""oui"");""erreur, ne choisir qu'une seule fois OUI"";"""")"</formula>
    </cfRule>
  </conditionalFormatting>
  <printOptions horizontalCentered="1"/>
  <pageMargins left="0.23622047244094491" right="0.23622047244094491" top="0.59055118110236227" bottom="0.59055118110236227" header="0.31496062992125984" footer="0.31496062992125984"/>
  <pageSetup paperSize="8" scale="77" fitToHeight="0" orientation="portrait" r:id="rId2"/>
  <headerFooter>
    <oddFooter xml:space="preserve">&amp;L&amp;D&amp;C- Page &amp;P / &amp;N -
</oddFooter>
  </headerFooter>
  <drawing r:id="rId3"/>
  <legacyDrawing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C00-000000000000}">
          <x14:formula1>
            <xm:f>listes!$M$12:$M$13</xm:f>
          </x14:formula1>
          <xm:sqref>I35:I36 I39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6">
    <pageSetUpPr fitToPage="1"/>
  </sheetPr>
  <dimension ref="A1:AA108"/>
  <sheetViews>
    <sheetView showGridLines="0" showRowColHeaders="0" zoomScaleNormal="100" workbookViewId="0">
      <pane ySplit="5" topLeftCell="A6" activePane="bottomLeft" state="frozen"/>
      <selection activeCell="I11" sqref="I11"/>
      <selection pane="bottomLeft"/>
    </sheetView>
  </sheetViews>
  <sheetFormatPr baseColWidth="10" defaultColWidth="0" defaultRowHeight="15" zeroHeight="1" x14ac:dyDescent="0.25"/>
  <cols>
    <col min="1" max="1" width="2.7109375" style="9" customWidth="1"/>
    <col min="2" max="2" width="3.7109375" style="9" customWidth="1"/>
    <col min="3" max="3" width="22.7109375" style="9" customWidth="1"/>
    <col min="4" max="5" width="20.7109375" style="9" customWidth="1"/>
    <col min="6" max="6" width="8.7109375" style="9" customWidth="1"/>
    <col min="7" max="7" width="10.7109375" style="9" customWidth="1"/>
    <col min="8" max="8" width="18.7109375" style="9" customWidth="1"/>
    <col min="9" max="9" width="6.7109375" style="9" customWidth="1"/>
    <col min="10" max="10" width="8.7109375" style="9" customWidth="1"/>
    <col min="11" max="11" width="2.7109375" style="9" customWidth="1"/>
    <col min="12" max="12" width="20.7109375" style="9" customWidth="1"/>
    <col min="13" max="13" width="2.7109375" style="9" customWidth="1"/>
    <col min="14" max="14" width="20.7109375" style="9" customWidth="1"/>
    <col min="15" max="15" width="8.7109375" style="9" customWidth="1"/>
    <col min="16" max="16" width="2.7109375" style="9" customWidth="1"/>
    <col min="17" max="17" width="2.7109375" style="8" customWidth="1"/>
    <col min="18" max="16384" width="11.42578125" style="9" hidden="1"/>
  </cols>
  <sheetData>
    <row r="1" spans="1:17" s="400" customFormat="1" ht="23.25" x14ac:dyDescent="0.25">
      <c r="A1" s="305" t="str">
        <f>'1_Présentation'!$A$1</f>
        <v>Demande d’aide à l’investissement immobilier</v>
      </c>
      <c r="B1" s="319"/>
      <c r="C1" s="319"/>
      <c r="D1" s="319"/>
      <c r="E1" s="319"/>
      <c r="F1" s="319"/>
      <c r="G1" s="319"/>
      <c r="H1" s="319"/>
      <c r="I1" s="319"/>
      <c r="J1" s="319"/>
      <c r="K1" s="319"/>
      <c r="L1" s="319"/>
      <c r="M1" s="319"/>
      <c r="N1" s="319"/>
      <c r="O1" s="319"/>
      <c r="P1" s="398"/>
      <c r="Q1" s="399"/>
    </row>
    <row r="2" spans="1:17" s="404" customFormat="1" ht="21.75" thickBot="1" x14ac:dyDescent="0.3">
      <c r="A2" s="302" t="s">
        <v>256</v>
      </c>
      <c r="B2" s="401"/>
      <c r="C2" s="401"/>
      <c r="D2" s="401"/>
      <c r="E2" s="401"/>
      <c r="F2" s="401"/>
      <c r="G2" s="401"/>
      <c r="H2" s="401"/>
      <c r="I2" s="401"/>
      <c r="J2" s="401"/>
      <c r="K2" s="401"/>
      <c r="L2" s="401"/>
      <c r="M2" s="401"/>
      <c r="N2" s="401"/>
      <c r="O2" s="401"/>
      <c r="P2" s="402"/>
      <c r="Q2" s="403"/>
    </row>
    <row r="3" spans="1:17" ht="6" customHeight="1" x14ac:dyDescent="0.25">
      <c r="A3" s="128"/>
      <c r="B3" s="119"/>
      <c r="C3" s="159"/>
      <c r="D3" s="119"/>
      <c r="E3" s="119"/>
      <c r="F3" s="119"/>
      <c r="G3" s="119"/>
      <c r="H3" s="119"/>
      <c r="I3" s="119"/>
      <c r="J3" s="119"/>
      <c r="K3" s="119"/>
      <c r="L3" s="119"/>
      <c r="M3" s="119"/>
      <c r="N3" s="119"/>
      <c r="O3" s="119"/>
      <c r="P3" s="159"/>
    </row>
    <row r="4" spans="1:17" ht="132" customHeight="1" x14ac:dyDescent="0.25">
      <c r="A4" s="3"/>
      <c r="B4" s="5"/>
      <c r="C4" s="7"/>
      <c r="D4" s="5"/>
      <c r="E4" s="5"/>
      <c r="F4" s="5"/>
      <c r="G4" s="5"/>
      <c r="H4" s="5"/>
      <c r="I4" s="5"/>
      <c r="J4" s="5"/>
      <c r="K4" s="5"/>
      <c r="L4" s="5"/>
      <c r="M4" s="5"/>
      <c r="N4" s="5"/>
      <c r="O4" s="5"/>
      <c r="P4" s="7"/>
    </row>
    <row r="5" spans="1:17" ht="6" customHeight="1" thickBot="1" x14ac:dyDescent="0.3">
      <c r="A5" s="129"/>
      <c r="B5" s="25"/>
      <c r="C5" s="26"/>
      <c r="D5" s="25"/>
      <c r="E5" s="25"/>
      <c r="F5" s="25"/>
      <c r="G5" s="25"/>
      <c r="H5" s="25"/>
      <c r="I5" s="25"/>
      <c r="J5" s="25"/>
      <c r="K5" s="25"/>
      <c r="L5" s="25"/>
      <c r="M5" s="25"/>
      <c r="N5" s="25"/>
      <c r="O5" s="25"/>
      <c r="P5" s="26"/>
    </row>
    <row r="6" spans="1:17" ht="6" customHeight="1" x14ac:dyDescent="0.25">
      <c r="A6" s="435"/>
      <c r="B6" s="443"/>
      <c r="C6" s="443"/>
      <c r="D6" s="443"/>
      <c r="E6" s="443"/>
      <c r="F6" s="443"/>
      <c r="G6" s="443"/>
      <c r="H6" s="443"/>
      <c r="I6" s="443"/>
      <c r="J6" s="443"/>
      <c r="K6" s="443"/>
      <c r="L6" s="443"/>
      <c r="M6" s="443"/>
      <c r="N6" s="443"/>
      <c r="O6" s="443"/>
      <c r="P6" s="437"/>
    </row>
    <row r="7" spans="1:17" ht="21" x14ac:dyDescent="0.25">
      <c r="A7" s="438"/>
      <c r="B7" s="424" t="s">
        <v>322</v>
      </c>
      <c r="C7" s="424"/>
      <c r="D7" s="444"/>
      <c r="E7" s="444"/>
      <c r="F7" s="444"/>
      <c r="G7" s="444"/>
      <c r="H7" s="444"/>
      <c r="I7" s="444"/>
      <c r="J7" s="444"/>
      <c r="K7" s="444"/>
      <c r="L7" s="444"/>
      <c r="M7" s="444"/>
      <c r="N7" s="444"/>
      <c r="O7" s="444"/>
      <c r="P7" s="439"/>
    </row>
    <row r="8" spans="1:17" x14ac:dyDescent="0.25">
      <c r="A8" s="438"/>
      <c r="B8" s="444"/>
      <c r="C8" s="444"/>
      <c r="D8" s="444"/>
      <c r="E8" s="444"/>
      <c r="F8" s="444"/>
      <c r="G8" s="444"/>
      <c r="H8" s="444"/>
      <c r="I8" s="444"/>
      <c r="J8" s="444"/>
      <c r="K8" s="444"/>
      <c r="L8" s="444"/>
      <c r="M8" s="444"/>
      <c r="N8" s="444"/>
      <c r="O8" s="444"/>
      <c r="P8" s="439"/>
    </row>
    <row r="9" spans="1:17" ht="21" x14ac:dyDescent="0.25">
      <c r="A9" s="438"/>
      <c r="B9" s="687" t="s">
        <v>283</v>
      </c>
      <c r="C9" s="427"/>
      <c r="D9" s="444"/>
      <c r="E9" s="444"/>
      <c r="F9" s="444"/>
      <c r="G9" s="444"/>
      <c r="H9" s="444"/>
      <c r="I9" s="444"/>
      <c r="J9" s="444"/>
      <c r="K9" s="444"/>
      <c r="L9" s="444"/>
      <c r="M9" s="444"/>
      <c r="N9" s="444"/>
      <c r="O9" s="444"/>
      <c r="P9" s="439"/>
    </row>
    <row r="10" spans="1:17" x14ac:dyDescent="0.25">
      <c r="A10" s="438"/>
      <c r="B10" s="239"/>
      <c r="C10" s="673" t="s">
        <v>742</v>
      </c>
      <c r="D10" s="444"/>
      <c r="E10" s="444"/>
      <c r="F10" s="444"/>
      <c r="G10" s="444"/>
      <c r="H10" s="444"/>
      <c r="I10" s="444"/>
      <c r="J10" s="444"/>
      <c r="K10" s="444"/>
      <c r="L10" s="444"/>
      <c r="M10" s="444"/>
      <c r="N10" s="444"/>
      <c r="O10" s="444"/>
      <c r="P10" s="439"/>
    </row>
    <row r="11" spans="1:17" x14ac:dyDescent="0.25">
      <c r="A11" s="438"/>
      <c r="B11" s="239"/>
      <c r="C11" s="673" t="s">
        <v>37</v>
      </c>
      <c r="D11" s="444"/>
      <c r="E11" s="444"/>
      <c r="F11" s="444"/>
      <c r="G11" s="444"/>
      <c r="H11" s="444"/>
      <c r="I11" s="444"/>
      <c r="J11" s="444"/>
      <c r="K11" s="444"/>
      <c r="L11" s="444"/>
      <c r="M11" s="444"/>
      <c r="N11" s="444"/>
      <c r="O11" s="444"/>
      <c r="P11" s="439"/>
    </row>
    <row r="12" spans="1:17" x14ac:dyDescent="0.25">
      <c r="A12" s="438"/>
      <c r="B12" s="239"/>
      <c r="C12" s="673" t="s">
        <v>90</v>
      </c>
      <c r="D12" s="444"/>
      <c r="E12" s="444"/>
      <c r="F12" s="444"/>
      <c r="G12" s="444"/>
      <c r="H12" s="444"/>
      <c r="I12" s="444"/>
      <c r="J12" s="444"/>
      <c r="K12" s="444"/>
      <c r="L12" s="444"/>
      <c r="M12" s="444"/>
      <c r="N12" s="444"/>
      <c r="O12" s="444"/>
      <c r="P12" s="439"/>
    </row>
    <row r="13" spans="1:17" ht="15.75" x14ac:dyDescent="0.25">
      <c r="A13" s="438"/>
      <c r="B13" s="453"/>
      <c r="C13" s="453"/>
      <c r="D13" s="444"/>
      <c r="E13" s="444"/>
      <c r="F13" s="444"/>
      <c r="G13" s="444"/>
      <c r="H13" s="444"/>
      <c r="I13" s="444"/>
      <c r="J13" s="444"/>
      <c r="K13" s="444"/>
      <c r="L13" s="444"/>
      <c r="M13" s="444"/>
      <c r="N13" s="444"/>
      <c r="O13" s="444"/>
      <c r="P13" s="439"/>
    </row>
    <row r="14" spans="1:17" ht="18.75" x14ac:dyDescent="0.25">
      <c r="A14" s="438"/>
      <c r="B14" s="424" t="s">
        <v>331</v>
      </c>
      <c r="C14" s="453"/>
      <c r="D14" s="444"/>
      <c r="E14" s="444"/>
      <c r="F14" s="444"/>
      <c r="G14" s="444"/>
      <c r="H14" s="444"/>
      <c r="I14" s="444"/>
      <c r="J14" s="444"/>
      <c r="K14" s="444"/>
      <c r="L14" s="444"/>
      <c r="M14" s="444"/>
      <c r="N14" s="444"/>
      <c r="O14" s="444"/>
      <c r="P14" s="439"/>
    </row>
    <row r="15" spans="1:17" x14ac:dyDescent="0.25">
      <c r="A15" s="438"/>
      <c r="B15" s="239"/>
      <c r="C15" s="673" t="s">
        <v>332</v>
      </c>
      <c r="D15" s="444"/>
      <c r="E15" s="444"/>
      <c r="F15" s="444"/>
      <c r="G15" s="444"/>
      <c r="H15" s="444"/>
      <c r="I15" s="444"/>
      <c r="J15" s="444"/>
      <c r="K15" s="444"/>
      <c r="L15" s="444"/>
      <c r="M15" s="444"/>
      <c r="N15" s="444"/>
      <c r="O15" s="444"/>
      <c r="P15" s="439"/>
    </row>
    <row r="16" spans="1:17" ht="15.75" x14ac:dyDescent="0.25">
      <c r="A16" s="438"/>
      <c r="B16" s="453"/>
      <c r="C16" s="453"/>
      <c r="D16" s="444"/>
      <c r="E16" s="444"/>
      <c r="F16" s="444"/>
      <c r="G16" s="444"/>
      <c r="H16" s="444"/>
      <c r="I16" s="444"/>
      <c r="J16" s="444"/>
      <c r="K16" s="444"/>
      <c r="L16" s="444"/>
      <c r="M16" s="444"/>
      <c r="N16" s="444"/>
      <c r="O16" s="444"/>
      <c r="P16" s="439"/>
    </row>
    <row r="17" spans="1:16" ht="18.75" x14ac:dyDescent="0.25">
      <c r="A17" s="438"/>
      <c r="B17" s="424" t="s">
        <v>286</v>
      </c>
      <c r="C17" s="424"/>
      <c r="D17" s="444"/>
      <c r="E17" s="444"/>
      <c r="F17" s="444"/>
      <c r="G17" s="444"/>
      <c r="H17" s="444"/>
      <c r="I17" s="444"/>
      <c r="J17" s="444"/>
      <c r="K17" s="444"/>
      <c r="L17" s="444"/>
      <c r="M17" s="444"/>
      <c r="N17" s="444"/>
      <c r="O17" s="444"/>
      <c r="P17" s="439"/>
    </row>
    <row r="18" spans="1:16" x14ac:dyDescent="0.25">
      <c r="A18" s="438"/>
      <c r="B18" s="239"/>
      <c r="C18" s="673" t="s">
        <v>36</v>
      </c>
      <c r="D18" s="444"/>
      <c r="E18" s="444"/>
      <c r="F18" s="444"/>
      <c r="G18" s="444"/>
      <c r="H18" s="444"/>
      <c r="I18" s="444"/>
      <c r="J18" s="444"/>
      <c r="K18" s="444"/>
      <c r="L18" s="444"/>
      <c r="M18" s="444"/>
      <c r="N18" s="444"/>
      <c r="O18" s="444"/>
      <c r="P18" s="439"/>
    </row>
    <row r="19" spans="1:16" ht="6" customHeight="1" thickBot="1" x14ac:dyDescent="0.3">
      <c r="A19" s="440"/>
      <c r="B19" s="446"/>
      <c r="C19" s="446"/>
      <c r="D19" s="454"/>
      <c r="E19" s="446"/>
      <c r="F19" s="446"/>
      <c r="G19" s="446"/>
      <c r="H19" s="446"/>
      <c r="I19" s="446"/>
      <c r="J19" s="446"/>
      <c r="K19" s="446"/>
      <c r="L19" s="446"/>
      <c r="M19" s="446"/>
      <c r="N19" s="446"/>
      <c r="O19" s="446"/>
      <c r="P19" s="442"/>
    </row>
    <row r="20" spans="1:16" x14ac:dyDescent="0.25">
      <c r="A20" s="3"/>
      <c r="B20" s="5"/>
      <c r="C20" s="5"/>
      <c r="D20" s="5"/>
      <c r="E20" s="5"/>
      <c r="F20" s="5"/>
      <c r="G20" s="5"/>
      <c r="H20" s="5"/>
      <c r="I20" s="5"/>
      <c r="J20" s="5"/>
      <c r="K20" s="5"/>
      <c r="L20" s="5"/>
      <c r="M20" s="5"/>
      <c r="N20" s="5"/>
      <c r="O20" s="5"/>
      <c r="P20" s="7"/>
    </row>
    <row r="21" spans="1:16" ht="18.75" customHeight="1" x14ac:dyDescent="0.25">
      <c r="A21" s="3"/>
      <c r="B21" s="5"/>
      <c r="C21" s="117" t="s">
        <v>31</v>
      </c>
      <c r="D21" s="1000" t="str">
        <f>IF('1_Présentation'!$G$24="","",VLOOKUP('1_Présentation'!$G$16,listes!$H:$I,COLUMNS(listes!$H:$I),FALSE)&amp;" - "&amp;IF('1_Présentation'!$G$20="","",LEFT('1_Présentation'!$G$20,2)&amp;" ")&amp;IF('1_Présentation'!$G$22="","",UPPER('1_Présentation'!$G$22)&amp;" - ")&amp;IF('1_Présentation'!$G$24="","",'1_Présentation'!$G$24))</f>
        <v/>
      </c>
      <c r="E21" s="1001"/>
      <c r="F21" s="1001"/>
      <c r="G21" s="1001"/>
      <c r="H21" s="1001"/>
      <c r="I21" s="1001"/>
      <c r="J21" s="1001"/>
      <c r="K21" s="1001"/>
      <c r="L21" s="1001"/>
      <c r="M21" s="1001"/>
      <c r="N21" s="1001"/>
      <c r="O21" s="1002"/>
      <c r="P21" s="7"/>
    </row>
    <row r="22" spans="1:16" x14ac:dyDescent="0.25">
      <c r="A22" s="3"/>
      <c r="B22" s="5"/>
      <c r="C22" s="5"/>
      <c r="D22" s="5"/>
      <c r="E22" s="5"/>
      <c r="F22" s="5"/>
      <c r="G22" s="5"/>
      <c r="H22" s="5"/>
      <c r="I22" s="5"/>
      <c r="J22" s="5"/>
      <c r="K22" s="5"/>
      <c r="L22" s="5"/>
      <c r="M22" s="5"/>
      <c r="N22" s="5"/>
      <c r="O22" s="5"/>
      <c r="P22" s="7"/>
    </row>
    <row r="23" spans="1:16" x14ac:dyDescent="0.25">
      <c r="A23" s="3"/>
      <c r="B23" s="5"/>
      <c r="C23" s="5"/>
      <c r="D23" s="5"/>
      <c r="E23" s="5"/>
      <c r="F23" s="5"/>
      <c r="G23" s="5"/>
      <c r="H23" s="5"/>
      <c r="I23" s="5"/>
      <c r="J23" s="5"/>
      <c r="K23" s="5"/>
      <c r="L23" s="5"/>
      <c r="M23" s="5"/>
      <c r="N23" s="5"/>
      <c r="O23" s="5"/>
      <c r="P23" s="7"/>
    </row>
    <row r="24" spans="1:16" ht="30" customHeight="1" x14ac:dyDescent="0.25">
      <c r="A24" s="3"/>
      <c r="B24" s="147" t="s">
        <v>128</v>
      </c>
      <c r="C24" s="148"/>
      <c r="D24" s="86"/>
      <c r="E24" s="86"/>
      <c r="F24" s="86"/>
      <c r="G24" s="86"/>
      <c r="H24" s="86"/>
      <c r="I24" s="86"/>
      <c r="J24" s="86"/>
      <c r="K24" s="86"/>
      <c r="L24" s="86"/>
      <c r="M24" s="86"/>
      <c r="N24" s="86"/>
      <c r="O24" s="85"/>
      <c r="P24" s="7"/>
    </row>
    <row r="25" spans="1:16" ht="15.75" thickBot="1" x14ac:dyDescent="0.3">
      <c r="A25" s="3"/>
      <c r="B25" s="5"/>
      <c r="C25" s="5"/>
      <c r="D25" s="5"/>
      <c r="E25" s="5"/>
      <c r="F25" s="5"/>
      <c r="G25" s="5"/>
      <c r="H25" s="5"/>
      <c r="I25" s="5"/>
      <c r="J25" s="5"/>
      <c r="K25" s="5"/>
      <c r="L25" s="5"/>
      <c r="M25" s="5"/>
      <c r="N25" s="5"/>
      <c r="O25" s="5"/>
      <c r="P25" s="7"/>
    </row>
    <row r="26" spans="1:16" ht="45" x14ac:dyDescent="0.25">
      <c r="A26" s="3"/>
      <c r="B26" s="5"/>
      <c r="C26" s="5"/>
      <c r="D26" s="5"/>
      <c r="E26" s="588" t="s">
        <v>489</v>
      </c>
      <c r="F26" s="5"/>
      <c r="G26" s="5"/>
      <c r="H26" s="5"/>
      <c r="I26" s="5"/>
      <c r="J26" s="5"/>
      <c r="K26" s="5"/>
      <c r="L26" s="5"/>
      <c r="M26" s="5"/>
      <c r="N26" s="5"/>
      <c r="O26" s="5"/>
      <c r="P26" s="7"/>
    </row>
    <row r="27" spans="1:16" x14ac:dyDescent="0.25">
      <c r="A27" s="3"/>
      <c r="B27" s="5"/>
      <c r="C27" s="575"/>
      <c r="D27" s="22" t="s">
        <v>743</v>
      </c>
      <c r="E27" s="589"/>
      <c r="F27" s="5"/>
      <c r="G27" s="5"/>
      <c r="H27" s="5"/>
      <c r="I27" s="5"/>
      <c r="J27" s="5"/>
      <c r="K27" s="5"/>
      <c r="L27" s="5"/>
      <c r="M27" s="5"/>
      <c r="N27" s="5"/>
      <c r="O27" s="5"/>
      <c r="P27" s="7"/>
    </row>
    <row r="28" spans="1:16" ht="15.75" thickBot="1" x14ac:dyDescent="0.3">
      <c r="A28" s="3"/>
      <c r="B28" s="5"/>
      <c r="C28" s="575"/>
      <c r="D28" s="22" t="s">
        <v>744</v>
      </c>
      <c r="E28" s="590"/>
      <c r="F28" s="5"/>
      <c r="G28" s="5"/>
      <c r="H28" s="5"/>
      <c r="I28" s="5"/>
      <c r="J28" s="5"/>
      <c r="K28" s="5"/>
      <c r="L28" s="5"/>
      <c r="M28" s="5"/>
      <c r="N28" s="5"/>
      <c r="O28" s="5"/>
      <c r="P28" s="7"/>
    </row>
    <row r="29" spans="1:16" x14ac:dyDescent="0.25">
      <c r="A29" s="3"/>
      <c r="B29" s="5"/>
      <c r="C29" s="5"/>
      <c r="D29" s="586"/>
      <c r="E29" s="5"/>
      <c r="F29" s="5"/>
      <c r="G29" s="5"/>
      <c r="H29" s="5"/>
      <c r="I29" s="5"/>
      <c r="J29" s="5"/>
      <c r="K29" s="5"/>
      <c r="L29" s="5"/>
      <c r="M29" s="5"/>
      <c r="N29" s="5"/>
      <c r="O29" s="5"/>
      <c r="P29" s="7"/>
    </row>
    <row r="30" spans="1:16" ht="36" customHeight="1" x14ac:dyDescent="0.25">
      <c r="A30" s="3"/>
      <c r="B30" s="1256"/>
      <c r="C30" s="1256"/>
      <c r="D30" s="1256"/>
      <c r="E30" s="1256"/>
      <c r="F30" s="1256"/>
      <c r="G30" s="1256"/>
      <c r="H30" s="1256"/>
      <c r="I30" s="1256"/>
      <c r="J30" s="1256"/>
      <c r="K30" s="1256"/>
      <c r="L30" s="1256"/>
      <c r="M30" s="1256"/>
      <c r="N30" s="1256"/>
      <c r="O30" s="1256"/>
      <c r="P30" s="7"/>
    </row>
    <row r="31" spans="1:16" ht="15.75" thickBot="1" x14ac:dyDescent="0.3">
      <c r="A31" s="3"/>
      <c r="B31" s="5"/>
      <c r="C31" s="5"/>
      <c r="D31" s="22"/>
      <c r="E31" s="5"/>
      <c r="F31" s="5"/>
      <c r="G31" s="5"/>
      <c r="H31" s="5"/>
      <c r="I31" s="5"/>
      <c r="J31" s="5"/>
      <c r="K31" s="5"/>
      <c r="L31" s="24"/>
      <c r="M31" s="5"/>
      <c r="N31" s="5"/>
      <c r="O31" s="5"/>
      <c r="P31" s="7"/>
    </row>
    <row r="32" spans="1:16" ht="45" x14ac:dyDescent="0.25">
      <c r="A32" s="3"/>
      <c r="B32" s="5"/>
      <c r="C32" s="5"/>
      <c r="D32" s="5" t="str">
        <f>UPPER(D25)</f>
        <v/>
      </c>
      <c r="E32" s="535" t="s">
        <v>12</v>
      </c>
      <c r="F32" s="106" t="s">
        <v>4</v>
      </c>
      <c r="G32" s="5"/>
      <c r="H32" s="5"/>
      <c r="I32" s="5"/>
      <c r="J32" s="5"/>
      <c r="K32" s="5"/>
      <c r="L32" s="463" t="s">
        <v>11</v>
      </c>
      <c r="M32" s="5"/>
      <c r="N32" s="118" t="s">
        <v>10</v>
      </c>
      <c r="O32" s="462" t="s">
        <v>4</v>
      </c>
      <c r="P32" s="7"/>
    </row>
    <row r="33" spans="1:16" ht="15" customHeight="1" x14ac:dyDescent="0.25">
      <c r="A33" s="3"/>
      <c r="B33" s="5"/>
      <c r="C33" s="5"/>
      <c r="D33" s="24" t="s">
        <v>391</v>
      </c>
      <c r="E33" s="328"/>
      <c r="F33" s="166" t="str">
        <f t="shared" ref="F33:F40" si="0">IF(E33=0,"",E33/E$48)</f>
        <v/>
      </c>
      <c r="G33" s="5"/>
      <c r="H33" s="5"/>
      <c r="I33" s="5"/>
      <c r="J33" s="5"/>
      <c r="K33" s="5"/>
      <c r="L33" s="343"/>
      <c r="M33" s="5"/>
      <c r="N33" s="336">
        <f t="shared" ref="N33:N38" si="1">L33+E33</f>
        <v>0</v>
      </c>
      <c r="O33" s="346" t="str">
        <f t="shared" ref="O33:O41" si="2">IF(N33=0,"",N33/N$48)</f>
        <v/>
      </c>
      <c r="P33" s="7"/>
    </row>
    <row r="34" spans="1:16" x14ac:dyDescent="0.25">
      <c r="A34" s="3"/>
      <c r="B34" s="5"/>
      <c r="C34" s="5"/>
      <c r="D34" s="24" t="s">
        <v>392</v>
      </c>
      <c r="E34" s="329"/>
      <c r="F34" s="44" t="str">
        <f t="shared" si="0"/>
        <v/>
      </c>
      <c r="G34" s="530" t="s">
        <v>118</v>
      </c>
      <c r="H34" s="5"/>
      <c r="I34" s="182" t="s">
        <v>121</v>
      </c>
      <c r="J34" s="5"/>
      <c r="K34" s="5"/>
      <c r="L34" s="344"/>
      <c r="M34" s="5"/>
      <c r="N34" s="337">
        <f t="shared" si="1"/>
        <v>0</v>
      </c>
      <c r="O34" s="347" t="str">
        <f t="shared" si="2"/>
        <v/>
      </c>
      <c r="P34" s="7"/>
    </row>
    <row r="35" spans="1:16" ht="15" customHeight="1" thickBot="1" x14ac:dyDescent="0.3">
      <c r="A35" s="3"/>
      <c r="B35" s="5"/>
      <c r="C35" s="5"/>
      <c r="D35" s="24" t="s">
        <v>746</v>
      </c>
      <c r="E35" s="329"/>
      <c r="F35" s="44" t="str">
        <f t="shared" si="0"/>
        <v/>
      </c>
      <c r="G35" s="530" t="s">
        <v>117</v>
      </c>
      <c r="H35" s="530" t="s">
        <v>119</v>
      </c>
      <c r="I35" s="530" t="s">
        <v>122</v>
      </c>
      <c r="J35" s="530" t="s">
        <v>120</v>
      </c>
      <c r="K35" s="5"/>
      <c r="L35" s="344"/>
      <c r="M35" s="5"/>
      <c r="N35" s="337">
        <f t="shared" si="1"/>
        <v>0</v>
      </c>
      <c r="O35" s="347" t="str">
        <f t="shared" si="2"/>
        <v/>
      </c>
      <c r="P35" s="7"/>
    </row>
    <row r="36" spans="1:16" x14ac:dyDescent="0.25">
      <c r="A36" s="3"/>
      <c r="B36" s="5"/>
      <c r="C36" s="5"/>
      <c r="D36" s="24" t="s">
        <v>393</v>
      </c>
      <c r="E36" s="329"/>
      <c r="F36" s="183" t="str">
        <f t="shared" si="0"/>
        <v/>
      </c>
      <c r="G36" s="185"/>
      <c r="H36" s="775"/>
      <c r="I36" s="188"/>
      <c r="J36" s="189"/>
      <c r="K36" s="5"/>
      <c r="L36" s="344"/>
      <c r="M36" s="5"/>
      <c r="N36" s="337">
        <f t="shared" si="1"/>
        <v>0</v>
      </c>
      <c r="O36" s="347" t="str">
        <f t="shared" si="2"/>
        <v/>
      </c>
      <c r="P36" s="7"/>
    </row>
    <row r="37" spans="1:16" x14ac:dyDescent="0.25">
      <c r="A37" s="3"/>
      <c r="B37" s="5"/>
      <c r="C37" s="5"/>
      <c r="D37" s="24" t="s">
        <v>394</v>
      </c>
      <c r="E37" s="329"/>
      <c r="F37" s="183" t="str">
        <f t="shared" si="0"/>
        <v/>
      </c>
      <c r="G37" s="184"/>
      <c r="H37" s="156"/>
      <c r="I37" s="706"/>
      <c r="J37" s="187"/>
      <c r="K37" s="5"/>
      <c r="L37" s="344"/>
      <c r="M37" s="5"/>
      <c r="N37" s="337">
        <f t="shared" si="1"/>
        <v>0</v>
      </c>
      <c r="O37" s="347" t="str">
        <f t="shared" si="2"/>
        <v/>
      </c>
      <c r="P37" s="7"/>
    </row>
    <row r="38" spans="1:16" ht="15.75" customHeight="1" x14ac:dyDescent="0.25">
      <c r="A38" s="3"/>
      <c r="B38" s="5"/>
      <c r="C38" s="5"/>
      <c r="D38" s="22" t="s">
        <v>745</v>
      </c>
      <c r="E38" s="329"/>
      <c r="F38" s="183" t="str">
        <f t="shared" si="0"/>
        <v/>
      </c>
      <c r="G38" s="184"/>
      <c r="H38" s="156"/>
      <c r="I38" s="706"/>
      <c r="J38" s="187"/>
      <c r="K38" s="5"/>
      <c r="L38" s="344"/>
      <c r="M38" s="5"/>
      <c r="N38" s="337">
        <f t="shared" si="1"/>
        <v>0</v>
      </c>
      <c r="O38" s="347" t="str">
        <f t="shared" si="2"/>
        <v/>
      </c>
      <c r="P38" s="7"/>
    </row>
    <row r="39" spans="1:16" ht="15.75" thickBot="1" x14ac:dyDescent="0.3">
      <c r="A39" s="3"/>
      <c r="B39" s="5"/>
      <c r="C39" s="5"/>
      <c r="D39" s="24" t="s">
        <v>395</v>
      </c>
      <c r="E39" s="329"/>
      <c r="F39" s="183" t="str">
        <f t="shared" si="0"/>
        <v/>
      </c>
      <c r="G39" s="186"/>
      <c r="H39" s="776"/>
      <c r="I39" s="190"/>
      <c r="J39" s="191"/>
      <c r="K39" s="5"/>
      <c r="L39" s="344"/>
      <c r="M39" s="5"/>
      <c r="N39" s="337">
        <f t="shared" ref="N39:N43" si="3">L39+E39</f>
        <v>0</v>
      </c>
      <c r="O39" s="347" t="str">
        <f t="shared" si="2"/>
        <v/>
      </c>
      <c r="P39" s="7"/>
    </row>
    <row r="40" spans="1:16" ht="15.75" thickBot="1" x14ac:dyDescent="0.3">
      <c r="A40" s="3"/>
      <c r="B40" s="5"/>
      <c r="C40" s="5"/>
      <c r="D40" s="24" t="s">
        <v>747</v>
      </c>
      <c r="E40" s="550"/>
      <c r="F40" s="551" t="str">
        <f t="shared" si="0"/>
        <v/>
      </c>
      <c r="G40" s="5"/>
      <c r="H40" s="5"/>
      <c r="I40" s="5"/>
      <c r="J40" s="5"/>
      <c r="K40" s="5"/>
      <c r="L40" s="344"/>
      <c r="M40" s="5"/>
      <c r="N40" s="338">
        <f>L40+E40</f>
        <v>0</v>
      </c>
      <c r="O40" s="347" t="str">
        <f t="shared" si="2"/>
        <v/>
      </c>
      <c r="P40" s="7"/>
    </row>
    <row r="41" spans="1:16" x14ac:dyDescent="0.25">
      <c r="A41" s="3"/>
      <c r="B41" s="5"/>
      <c r="C41" s="5"/>
      <c r="D41" s="24" t="s">
        <v>398</v>
      </c>
      <c r="E41" s="550"/>
      <c r="F41" s="877" t="str">
        <f t="shared" ref="F41" si="4">IF(E41=0,"",E41/E$48)</f>
        <v/>
      </c>
      <c r="G41" s="878"/>
      <c r="H41" s="11"/>
      <c r="I41" s="11"/>
      <c r="J41" s="11"/>
      <c r="K41" s="11"/>
      <c r="L41" s="344"/>
      <c r="M41" s="5"/>
      <c r="N41" s="338">
        <f>+L41</f>
        <v>0</v>
      </c>
      <c r="O41" s="347" t="str">
        <f t="shared" si="2"/>
        <v/>
      </c>
      <c r="P41" s="7"/>
    </row>
    <row r="42" spans="1:16" x14ac:dyDescent="0.25">
      <c r="A42" s="3"/>
      <c r="B42" s="5"/>
      <c r="C42" s="1258" t="s">
        <v>289</v>
      </c>
      <c r="D42" s="24" t="s">
        <v>396</v>
      </c>
      <c r="E42" s="329"/>
      <c r="F42" s="183" t="str">
        <f>IF(E42=0,"",E42/E$48)</f>
        <v/>
      </c>
      <c r="G42" s="879"/>
      <c r="H42" s="11"/>
      <c r="I42" s="11"/>
      <c r="J42" s="5"/>
      <c r="K42" s="5"/>
      <c r="L42" s="344"/>
      <c r="M42" s="5"/>
      <c r="N42" s="337">
        <f t="shared" si="3"/>
        <v>0</v>
      </c>
      <c r="O42" s="347" t="str">
        <f>IF(N42=0,"",N42/N$48)</f>
        <v/>
      </c>
      <c r="P42" s="7"/>
    </row>
    <row r="43" spans="1:16" ht="15.75" thickBot="1" x14ac:dyDescent="0.3">
      <c r="A43" s="3"/>
      <c r="B43" s="5"/>
      <c r="C43" s="1258"/>
      <c r="D43" s="24" t="s">
        <v>397</v>
      </c>
      <c r="E43" s="329"/>
      <c r="F43" s="183" t="str">
        <f>IF(E43=0,"",E43/E$48)</f>
        <v/>
      </c>
      <c r="G43" s="880"/>
      <c r="H43" s="5"/>
      <c r="I43" s="5"/>
      <c r="J43" s="5"/>
      <c r="K43" s="5"/>
      <c r="L43" s="344"/>
      <c r="M43" s="5"/>
      <c r="N43" s="337">
        <f t="shared" si="3"/>
        <v>0</v>
      </c>
      <c r="O43" s="347" t="str">
        <f>IF(N43=0,"",N43/N$48)</f>
        <v/>
      </c>
      <c r="P43" s="7"/>
    </row>
    <row r="44" spans="1:16" ht="15" customHeight="1" thickBot="1" x14ac:dyDescent="0.3">
      <c r="A44" s="3"/>
      <c r="B44" s="5"/>
      <c r="C44" s="1258"/>
      <c r="D44" s="24" t="s">
        <v>145</v>
      </c>
      <c r="E44" s="330"/>
      <c r="F44" s="192" t="str">
        <f>IF(E44=0,"",E44/E$48)</f>
        <v/>
      </c>
      <c r="G44" s="1251" t="s">
        <v>339</v>
      </c>
      <c r="H44" s="1252"/>
      <c r="I44" s="1252"/>
      <c r="J44" s="1253"/>
      <c r="K44" s="5"/>
      <c r="L44" s="345"/>
      <c r="M44" s="5"/>
      <c r="N44" s="339">
        <f>L44+E44</f>
        <v>0</v>
      </c>
      <c r="O44" s="348" t="str">
        <f>IF(N44=0,"",N44/N$48)</f>
        <v/>
      </c>
      <c r="P44" s="7"/>
    </row>
    <row r="45" spans="1:16" ht="30" customHeight="1" thickBot="1" x14ac:dyDescent="0.3">
      <c r="A45" s="3"/>
      <c r="B45" s="290"/>
      <c r="C45" s="290"/>
      <c r="D45" s="291" t="s">
        <v>245</v>
      </c>
      <c r="E45" s="331"/>
      <c r="F45" s="44" t="str">
        <f>IF(E45=0,"",E45/E$48)</f>
        <v/>
      </c>
      <c r="G45" s="5"/>
      <c r="H45" s="5"/>
      <c r="I45" s="5"/>
      <c r="J45" s="5"/>
      <c r="K45" s="5"/>
      <c r="L45" s="24"/>
      <c r="M45" s="5"/>
      <c r="N45" s="340">
        <f>L45+E45</f>
        <v>0</v>
      </c>
      <c r="O45" s="349" t="str">
        <f>IF(N45=0,"",N45/N$48)</f>
        <v/>
      </c>
      <c r="P45" s="7"/>
    </row>
    <row r="46" spans="1:16" ht="30" customHeight="1" thickBot="1" x14ac:dyDescent="0.3">
      <c r="A46" s="3"/>
      <c r="B46" s="1254" t="s">
        <v>247</v>
      </c>
      <c r="C46" s="1254"/>
      <c r="D46" s="1254"/>
      <c r="E46" s="332">
        <f>SUM(E33:E45)</f>
        <v>0</v>
      </c>
      <c r="F46" s="5"/>
      <c r="G46" s="5"/>
      <c r="H46" s="5"/>
      <c r="I46" s="5"/>
      <c r="J46" s="5"/>
      <c r="K46" s="5"/>
      <c r="L46" s="332">
        <f>SUM(L33:L45)</f>
        <v>0</v>
      </c>
      <c r="M46" s="5"/>
      <c r="N46" s="341">
        <f>SUM(N33:N45)</f>
        <v>0</v>
      </c>
      <c r="O46" s="5"/>
      <c r="P46" s="7"/>
    </row>
    <row r="47" spans="1:16" ht="16.5" thickBot="1" x14ac:dyDescent="0.3">
      <c r="A47" s="3"/>
      <c r="B47" s="5"/>
      <c r="C47" s="5"/>
      <c r="D47" s="216" t="s">
        <v>494</v>
      </c>
      <c r="E47" s="333">
        <f>'6_Coûts'!O67</f>
        <v>0</v>
      </c>
      <c r="F47" s="87" t="str">
        <f>IF(E47=0,"",E47/E$48)</f>
        <v/>
      </c>
      <c r="G47" s="5"/>
      <c r="H47" s="5"/>
      <c r="I47" s="5"/>
      <c r="J47" s="5"/>
      <c r="K47" s="5"/>
      <c r="L47" s="335" t="s">
        <v>16</v>
      </c>
      <c r="M47" s="5"/>
      <c r="N47" s="339">
        <f>SUM(L47,E47)</f>
        <v>0</v>
      </c>
      <c r="O47" s="350" t="str">
        <f>IF(N47=0,"",N47/N$48)</f>
        <v/>
      </c>
      <c r="P47" s="7"/>
    </row>
    <row r="48" spans="1:16" ht="30" customHeight="1" thickBot="1" x14ac:dyDescent="0.3">
      <c r="A48" s="163"/>
      <c r="B48" s="1257" t="s">
        <v>248</v>
      </c>
      <c r="C48" s="1257"/>
      <c r="D48" s="1257"/>
      <c r="E48" s="334">
        <f>SUM(E46:E47)</f>
        <v>0</v>
      </c>
      <c r="F48" s="45" t="str">
        <f>IF(E48=0,"",E48/E$48)</f>
        <v/>
      </c>
      <c r="G48" s="5"/>
      <c r="H48" s="5"/>
      <c r="I48" s="5"/>
      <c r="J48" s="5"/>
      <c r="K48" s="5"/>
      <c r="L48" s="464">
        <f>SUM(L46:L47)</f>
        <v>0</v>
      </c>
      <c r="M48" s="5"/>
      <c r="N48" s="342">
        <f>SUM(N46:N47)</f>
        <v>0</v>
      </c>
      <c r="O48" s="351" t="str">
        <f>IF(N48=0,"",N48/N$48)</f>
        <v/>
      </c>
      <c r="P48" s="7"/>
    </row>
    <row r="49" spans="1:27" x14ac:dyDescent="0.25">
      <c r="A49" s="3"/>
      <c r="B49" s="5"/>
      <c r="C49" s="5"/>
      <c r="D49" s="24"/>
      <c r="E49" s="5"/>
      <c r="F49" s="5"/>
      <c r="G49" s="5"/>
      <c r="H49" s="5"/>
      <c r="I49" s="5"/>
      <c r="J49" s="5"/>
      <c r="K49" s="5"/>
      <c r="L49" s="24"/>
      <c r="M49" s="5"/>
      <c r="N49" s="5"/>
      <c r="O49" s="5"/>
      <c r="P49" s="7"/>
    </row>
    <row r="50" spans="1:27" ht="15.75" thickBot="1" x14ac:dyDescent="0.3">
      <c r="A50" s="3"/>
      <c r="B50" s="5"/>
      <c r="C50" s="5"/>
      <c r="D50" s="24"/>
      <c r="E50" s="5"/>
      <c r="F50" s="5"/>
      <c r="G50" s="5"/>
      <c r="H50" s="5"/>
      <c r="I50" s="5"/>
      <c r="J50" s="5"/>
      <c r="K50" s="5"/>
      <c r="L50" s="24"/>
      <c r="M50" s="5"/>
      <c r="N50" s="5"/>
      <c r="O50" s="5"/>
      <c r="P50" s="7"/>
    </row>
    <row r="51" spans="1:27" s="6" customFormat="1" ht="30" customHeight="1" thickBot="1" x14ac:dyDescent="0.3">
      <c r="A51" s="3"/>
      <c r="B51" s="958" t="s">
        <v>749</v>
      </c>
      <c r="C51" s="958"/>
      <c r="D51" s="958"/>
      <c r="E51" s="536">
        <f>'6_Coûts'!O55</f>
        <v>0</v>
      </c>
      <c r="F51" s="5"/>
      <c r="H51" s="5"/>
      <c r="I51" s="5"/>
      <c r="J51" s="5"/>
      <c r="K51" s="5"/>
      <c r="L51" s="537">
        <f>'6_Coûts'!S55</f>
        <v>0</v>
      </c>
      <c r="M51" s="5"/>
      <c r="N51" s="538">
        <f>'6_Coûts'!V55</f>
        <v>0</v>
      </c>
      <c r="O51" s="34"/>
      <c r="P51" s="7"/>
      <c r="Q51" s="13"/>
      <c r="R51" s="8"/>
      <c r="S51" s="8"/>
      <c r="T51" s="8"/>
      <c r="U51" s="8"/>
      <c r="V51" s="8"/>
      <c r="W51" s="8"/>
      <c r="X51" s="8"/>
      <c r="Y51" s="8"/>
      <c r="Z51" s="8"/>
      <c r="AA51" s="8"/>
    </row>
    <row r="52" spans="1:27" ht="21" customHeight="1" thickBot="1" x14ac:dyDescent="0.3">
      <c r="A52" s="3"/>
      <c r="B52" s="5"/>
      <c r="C52" s="5"/>
      <c r="D52" s="24" t="s">
        <v>229</v>
      </c>
      <c r="E52" s="232" t="str">
        <f>IF(ROUND(E51-E48,2)=0,"ok",ROUND(E51-E48,2))</f>
        <v>ok</v>
      </c>
      <c r="F52" s="5"/>
      <c r="G52" s="5"/>
      <c r="H52" s="5"/>
      <c r="I52" s="5"/>
      <c r="J52" s="5"/>
      <c r="K52" s="5"/>
      <c r="L52" s="24"/>
      <c r="M52" s="5"/>
      <c r="N52" s="232" t="str">
        <f>IF(ROUND(N51-N48,2)=0,"ok",ROUND(N51-N48,2))</f>
        <v>ok</v>
      </c>
      <c r="O52" s="5"/>
      <c r="P52" s="7"/>
    </row>
    <row r="53" spans="1:27" x14ac:dyDescent="0.25">
      <c r="A53" s="3"/>
      <c r="B53" s="5"/>
      <c r="C53" s="5"/>
      <c r="D53" s="24"/>
      <c r="E53" s="5"/>
      <c r="F53" s="5"/>
      <c r="G53" s="5"/>
      <c r="H53" s="5"/>
      <c r="I53" s="5"/>
      <c r="J53" s="5"/>
      <c r="K53" s="5"/>
      <c r="L53" s="24"/>
      <c r="M53" s="5"/>
      <c r="N53" s="5"/>
      <c r="O53" s="5"/>
      <c r="P53" s="7"/>
    </row>
    <row r="54" spans="1:27" ht="15.75" thickBot="1" x14ac:dyDescent="0.3">
      <c r="A54" s="3"/>
      <c r="B54" s="5"/>
      <c r="C54" s="5"/>
      <c r="D54" s="24"/>
      <c r="E54" s="5"/>
      <c r="F54" s="5"/>
      <c r="G54" s="5"/>
      <c r="H54" s="5"/>
      <c r="I54" s="5"/>
      <c r="J54" s="5"/>
      <c r="K54" s="5"/>
      <c r="L54" s="24"/>
      <c r="M54" s="5"/>
      <c r="N54" s="5"/>
      <c r="O54" s="5"/>
      <c r="P54" s="7"/>
    </row>
    <row r="55" spans="1:27" ht="30" customHeight="1" x14ac:dyDescent="0.25">
      <c r="A55" s="3"/>
      <c r="B55" s="958" t="s">
        <v>748</v>
      </c>
      <c r="C55" s="958"/>
      <c r="D55" s="958"/>
      <c r="E55" s="536" t="str">
        <f>'6_Coûts'!$O$107</f>
        <v/>
      </c>
      <c r="F55" s="1056" t="s">
        <v>719</v>
      </c>
      <c r="G55" s="1056"/>
      <c r="H55" s="1056"/>
      <c r="I55" s="1056"/>
      <c r="J55" s="1056"/>
      <c r="K55" s="1056"/>
      <c r="L55" s="1056"/>
      <c r="M55" s="1056"/>
      <c r="N55" s="1056"/>
      <c r="O55" s="1056"/>
      <c r="P55" s="7"/>
    </row>
    <row r="56" spans="1:27" ht="30" customHeight="1" x14ac:dyDescent="0.25">
      <c r="A56" s="3"/>
      <c r="B56" s="5"/>
      <c r="C56" s="5"/>
      <c r="D56" s="509" t="s">
        <v>63</v>
      </c>
      <c r="E56" s="327" t="str">
        <f>IF(E55="","",E45/E55)</f>
        <v/>
      </c>
      <c r="F56" s="1056"/>
      <c r="G56" s="1056"/>
      <c r="H56" s="1056"/>
      <c r="I56" s="1056"/>
      <c r="J56" s="1056"/>
      <c r="K56" s="1056"/>
      <c r="L56" s="1056"/>
      <c r="M56" s="1056"/>
      <c r="N56" s="1056"/>
      <c r="O56" s="1056"/>
      <c r="P56" s="7"/>
    </row>
    <row r="57" spans="1:27" ht="15.75" thickBot="1" x14ac:dyDescent="0.3">
      <c r="A57" s="3"/>
      <c r="B57" s="5"/>
      <c r="C57" s="5"/>
      <c r="D57" s="22"/>
      <c r="E57" s="293" t="str">
        <f>IF(E56="","ok",IF(ROUND(E56,2)&lt;=0.2,"ok","Taux supérieur aux préconisations"))</f>
        <v>ok</v>
      </c>
      <c r="F57" s="1056"/>
      <c r="G57" s="1056"/>
      <c r="H57" s="1056"/>
      <c r="I57" s="1056"/>
      <c r="J57" s="1056"/>
      <c r="K57" s="1056"/>
      <c r="L57" s="1056"/>
      <c r="M57" s="1056"/>
      <c r="N57" s="1056"/>
      <c r="O57" s="1056"/>
      <c r="P57" s="7"/>
    </row>
    <row r="58" spans="1:27" ht="33.75" customHeight="1" x14ac:dyDescent="0.25">
      <c r="A58" s="3"/>
      <c r="B58" s="5"/>
      <c r="C58" s="5"/>
      <c r="D58" s="22"/>
      <c r="E58" s="5"/>
      <c r="F58" s="1248" t="s">
        <v>660</v>
      </c>
      <c r="G58" s="1248"/>
      <c r="H58" s="1248"/>
      <c r="I58" s="1248"/>
      <c r="J58" s="1248"/>
      <c r="K58" s="1248"/>
      <c r="L58" s="1248"/>
      <c r="M58" s="1248"/>
      <c r="N58" s="1248"/>
      <c r="O58" s="1248"/>
      <c r="P58" s="7"/>
    </row>
    <row r="59" spans="1:27" x14ac:dyDescent="0.25">
      <c r="A59" s="3"/>
      <c r="B59" s="5"/>
      <c r="C59" s="5"/>
      <c r="D59" s="5"/>
      <c r="E59" s="5"/>
      <c r="F59" s="1085" t="s">
        <v>774</v>
      </c>
      <c r="G59" s="1085"/>
      <c r="H59" s="1085"/>
      <c r="I59" s="1085"/>
      <c r="J59" s="1085"/>
      <c r="K59" s="1085"/>
      <c r="L59" s="1085"/>
      <c r="M59" s="1085"/>
      <c r="N59" s="1085"/>
      <c r="O59" s="1085"/>
      <c r="P59" s="7"/>
    </row>
    <row r="60" spans="1:27" ht="30" customHeight="1" x14ac:dyDescent="0.25">
      <c r="A60" s="709"/>
      <c r="B60" s="698"/>
      <c r="C60" s="698"/>
      <c r="D60" s="698"/>
      <c r="E60" s="698"/>
      <c r="F60" s="1242"/>
      <c r="G60" s="1242"/>
      <c r="H60" s="1242"/>
      <c r="I60" s="1242"/>
      <c r="J60" s="1242"/>
      <c r="K60" s="1242"/>
      <c r="L60" s="1242"/>
      <c r="M60" s="1242"/>
      <c r="N60" s="1242"/>
      <c r="O60" s="1242"/>
      <c r="P60" s="7"/>
    </row>
    <row r="61" spans="1:27" ht="15.75" thickBot="1" x14ac:dyDescent="0.3">
      <c r="A61" s="3"/>
      <c r="B61" s="5"/>
      <c r="C61" s="5"/>
      <c r="D61" s="5"/>
      <c r="E61" s="5"/>
      <c r="F61" s="5"/>
      <c r="G61" s="5"/>
      <c r="H61" s="5"/>
      <c r="I61" s="5"/>
      <c r="J61" s="5"/>
      <c r="K61" s="5"/>
      <c r="L61" s="24"/>
      <c r="M61" s="5"/>
      <c r="N61" s="5"/>
      <c r="O61" s="5"/>
      <c r="P61" s="7"/>
    </row>
    <row r="62" spans="1:27" x14ac:dyDescent="0.25">
      <c r="A62" s="3"/>
      <c r="B62" s="635" t="s">
        <v>495</v>
      </c>
      <c r="C62" s="5" t="s">
        <v>494</v>
      </c>
      <c r="D62" s="635"/>
      <c r="E62" s="5"/>
      <c r="F62" s="1230"/>
      <c r="G62" s="1231"/>
      <c r="H62" s="1231"/>
      <c r="I62" s="1231"/>
      <c r="J62" s="1231"/>
      <c r="K62" s="1231"/>
      <c r="L62" s="1231"/>
      <c r="M62" s="1231"/>
      <c r="N62" s="1231"/>
      <c r="O62" s="1232"/>
      <c r="P62" s="7"/>
    </row>
    <row r="63" spans="1:27" x14ac:dyDescent="0.25">
      <c r="A63" s="3"/>
      <c r="B63" s="5"/>
      <c r="C63" s="5" t="s">
        <v>496</v>
      </c>
      <c r="D63" s="635"/>
      <c r="E63" s="5"/>
      <c r="F63" s="1233"/>
      <c r="G63" s="1234"/>
      <c r="H63" s="1234"/>
      <c r="I63" s="1234"/>
      <c r="J63" s="1234"/>
      <c r="K63" s="1234"/>
      <c r="L63" s="1234"/>
      <c r="M63" s="1234"/>
      <c r="N63" s="1234"/>
      <c r="O63" s="1235"/>
      <c r="P63" s="7"/>
    </row>
    <row r="64" spans="1:27" ht="15.75" thickBot="1" x14ac:dyDescent="0.3">
      <c r="A64" s="3"/>
      <c r="B64" s="5"/>
      <c r="C64" s="5"/>
      <c r="D64" s="22"/>
      <c r="E64" s="5"/>
      <c r="F64" s="1236"/>
      <c r="G64" s="1237"/>
      <c r="H64" s="1237"/>
      <c r="I64" s="1237"/>
      <c r="J64" s="1237"/>
      <c r="K64" s="1237"/>
      <c r="L64" s="1237"/>
      <c r="M64" s="1237"/>
      <c r="N64" s="1237"/>
      <c r="O64" s="1238"/>
      <c r="P64" s="7"/>
    </row>
    <row r="65" spans="1:16" x14ac:dyDescent="0.25">
      <c r="A65" s="3"/>
      <c r="B65" s="5"/>
      <c r="C65" s="5"/>
      <c r="D65" s="176"/>
      <c r="E65" s="176"/>
      <c r="F65" s="176"/>
      <c r="G65" s="176"/>
      <c r="H65" s="176"/>
      <c r="I65" s="176"/>
      <c r="J65" s="176"/>
      <c r="K65" s="176"/>
      <c r="L65" s="176"/>
      <c r="M65" s="176"/>
      <c r="N65" s="176"/>
      <c r="O65" s="176"/>
      <c r="P65" s="7"/>
    </row>
    <row r="66" spans="1:16" ht="30" customHeight="1" x14ac:dyDescent="0.25">
      <c r="A66" s="3"/>
      <c r="B66" s="147" t="s">
        <v>202</v>
      </c>
      <c r="C66" s="148"/>
      <c r="D66" s="86"/>
      <c r="E66" s="86"/>
      <c r="F66" s="86"/>
      <c r="G66" s="86"/>
      <c r="H66" s="86"/>
      <c r="I66" s="86"/>
      <c r="J66" s="86"/>
      <c r="K66" s="86"/>
      <c r="L66" s="86"/>
      <c r="M66" s="86"/>
      <c r="N66" s="86"/>
      <c r="O66" s="85"/>
      <c r="P66" s="7"/>
    </row>
    <row r="67" spans="1:16" x14ac:dyDescent="0.25">
      <c r="A67" s="3"/>
      <c r="B67" s="5"/>
      <c r="C67" s="5"/>
      <c r="D67" s="174"/>
      <c r="E67" s="174"/>
      <c r="F67" s="174"/>
      <c r="G67" s="174"/>
      <c r="H67" s="174"/>
      <c r="I67" s="174"/>
      <c r="J67" s="174"/>
      <c r="K67" s="174"/>
      <c r="L67" s="176"/>
      <c r="M67" s="176"/>
      <c r="N67" s="176"/>
      <c r="O67" s="176"/>
      <c r="P67" s="7"/>
    </row>
    <row r="68" spans="1:16" x14ac:dyDescent="0.25">
      <c r="A68" s="3"/>
      <c r="B68" s="5"/>
      <c r="C68" s="174"/>
      <c r="D68" s="174"/>
      <c r="E68" s="22" t="s">
        <v>129</v>
      </c>
      <c r="F68" s="1227"/>
      <c r="G68" s="1227"/>
      <c r="H68" s="1227"/>
      <c r="I68" s="174" t="s">
        <v>132</v>
      </c>
      <c r="J68" s="174"/>
      <c r="K68" s="174"/>
      <c r="L68" s="960" t="s">
        <v>751</v>
      </c>
      <c r="M68" s="960"/>
      <c r="N68" s="960"/>
      <c r="O68" s="960"/>
      <c r="P68" s="7"/>
    </row>
    <row r="69" spans="1:16" ht="33.75" customHeight="1" x14ac:dyDescent="0.25">
      <c r="A69" s="3"/>
      <c r="B69" s="1246" t="s">
        <v>750</v>
      </c>
      <c r="C69" s="1246"/>
      <c r="D69" s="1246"/>
      <c r="E69" s="1247"/>
      <c r="F69" s="1227"/>
      <c r="G69" s="1227"/>
      <c r="H69" s="1227"/>
      <c r="I69" s="174" t="s">
        <v>132</v>
      </c>
      <c r="J69" s="174"/>
      <c r="K69" s="174"/>
      <c r="L69" s="960"/>
      <c r="M69" s="960"/>
      <c r="N69" s="960"/>
      <c r="O69" s="960"/>
      <c r="P69" s="7"/>
    </row>
    <row r="70" spans="1:16" ht="15" customHeight="1" x14ac:dyDescent="0.25">
      <c r="A70" s="3"/>
      <c r="B70" s="5"/>
      <c r="C70" s="5"/>
      <c r="D70" s="174"/>
      <c r="E70" s="174"/>
      <c r="F70" s="174"/>
      <c r="G70" s="174"/>
      <c r="H70" s="174"/>
      <c r="I70" s="174"/>
      <c r="J70" s="174"/>
      <c r="K70" s="174"/>
      <c r="L70" s="960"/>
      <c r="M70" s="960"/>
      <c r="N70" s="960"/>
      <c r="O70" s="960"/>
      <c r="P70" s="7"/>
    </row>
    <row r="71" spans="1:16" ht="28.9" customHeight="1" x14ac:dyDescent="0.25">
      <c r="A71" s="3"/>
      <c r="B71" s="5"/>
      <c r="C71" s="5"/>
      <c r="D71" s="174"/>
      <c r="E71" s="174"/>
      <c r="F71" s="1243" t="s">
        <v>133</v>
      </c>
      <c r="G71" s="1243"/>
      <c r="H71" s="213" t="s">
        <v>134</v>
      </c>
      <c r="I71" s="174"/>
      <c r="J71" s="174"/>
      <c r="K71" s="174"/>
      <c r="L71" s="1255"/>
      <c r="M71" s="1255"/>
      <c r="N71" s="1255"/>
      <c r="O71" s="1255"/>
      <c r="P71" s="7"/>
    </row>
    <row r="72" spans="1:16" x14ac:dyDescent="0.25">
      <c r="A72" s="3"/>
      <c r="B72" s="5"/>
      <c r="C72" s="174"/>
      <c r="D72" s="174"/>
      <c r="E72" s="22" t="s">
        <v>130</v>
      </c>
      <c r="F72" s="1249"/>
      <c r="G72" s="1249"/>
      <c r="H72" s="707"/>
      <c r="I72" s="174" t="s">
        <v>132</v>
      </c>
      <c r="J72" s="214" t="s">
        <v>135</v>
      </c>
      <c r="K72" s="174"/>
      <c r="L72" s="726"/>
      <c r="M72" s="726"/>
      <c r="N72" s="726"/>
      <c r="O72" s="726"/>
      <c r="P72" s="7"/>
    </row>
    <row r="73" spans="1:16" x14ac:dyDescent="0.25">
      <c r="A73" s="3"/>
      <c r="B73" s="5"/>
      <c r="C73" s="174"/>
      <c r="D73" s="174"/>
      <c r="E73" s="22" t="s">
        <v>131</v>
      </c>
      <c r="F73" s="1250" t="str">
        <f>IF(AND($F$69&lt;&gt;"",F72&lt;&gt;""),$F$69+F72,"")</f>
        <v/>
      </c>
      <c r="G73" s="1250"/>
      <c r="H73" s="212" t="str">
        <f>IF(AND($F$69&lt;&gt;"",H72&lt;&gt;""),$F$69+H72,"")</f>
        <v/>
      </c>
      <c r="I73" s="174"/>
      <c r="J73" s="247" t="str">
        <f>IF('4_DescriptionTechnique'!I57="","",YEAR('4_DescriptionTechnique'!I57))</f>
        <v/>
      </c>
      <c r="K73" s="174"/>
      <c r="L73" s="726"/>
      <c r="M73" s="726"/>
      <c r="N73" s="726"/>
      <c r="O73" s="726"/>
      <c r="P73" s="7"/>
    </row>
    <row r="74" spans="1:16" x14ac:dyDescent="0.25">
      <c r="A74" s="3"/>
      <c r="B74" s="174"/>
      <c r="C74" s="174"/>
      <c r="D74" s="174"/>
      <c r="E74" s="174"/>
      <c r="F74" s="174"/>
      <c r="G74" s="174"/>
      <c r="H74" s="174"/>
      <c r="I74" s="174"/>
      <c r="J74" s="174"/>
      <c r="K74" s="174"/>
      <c r="L74" s="174"/>
      <c r="M74" s="174"/>
      <c r="N74" s="174"/>
      <c r="O74" s="174"/>
      <c r="P74" s="7"/>
    </row>
    <row r="75" spans="1:16" ht="15.75" thickBot="1" x14ac:dyDescent="0.3">
      <c r="A75" s="3"/>
      <c r="B75" s="174"/>
      <c r="C75" s="174"/>
      <c r="D75" s="174"/>
      <c r="E75" s="174"/>
      <c r="F75" s="174"/>
      <c r="G75" s="174"/>
      <c r="H75" s="174"/>
      <c r="I75" s="174"/>
      <c r="J75" s="174"/>
      <c r="K75" s="174"/>
      <c r="L75" s="174"/>
      <c r="M75" s="174"/>
      <c r="N75" s="174"/>
      <c r="O75" s="174"/>
      <c r="P75" s="7"/>
    </row>
    <row r="76" spans="1:16" ht="15" customHeight="1" x14ac:dyDescent="0.25">
      <c r="A76" s="3"/>
      <c r="B76" s="972" t="s">
        <v>136</v>
      </c>
      <c r="C76" s="973"/>
      <c r="D76" s="174"/>
      <c r="E76" s="508" t="s">
        <v>137</v>
      </c>
      <c r="F76" s="1245"/>
      <c r="G76" s="1245"/>
      <c r="H76" s="1245"/>
      <c r="I76" s="174" t="s">
        <v>693</v>
      </c>
      <c r="J76" s="174"/>
      <c r="K76" s="174"/>
      <c r="L76" s="174"/>
      <c r="M76" s="174"/>
      <c r="N76" s="174"/>
      <c r="O76" s="174"/>
      <c r="P76" s="7"/>
    </row>
    <row r="77" spans="1:16" x14ac:dyDescent="0.25">
      <c r="A77" s="3"/>
      <c r="B77" s="974"/>
      <c r="C77" s="975"/>
      <c r="D77" s="174"/>
      <c r="E77" s="174"/>
      <c r="F77" s="174"/>
      <c r="G77" s="174"/>
      <c r="H77" s="174"/>
      <c r="I77" s="174"/>
      <c r="J77" s="174"/>
      <c r="K77" s="174"/>
      <c r="L77" s="174"/>
      <c r="M77" s="174"/>
      <c r="N77" s="174"/>
      <c r="O77" s="174"/>
      <c r="P77" s="7"/>
    </row>
    <row r="78" spans="1:16" ht="30" x14ac:dyDescent="0.25">
      <c r="A78" s="3"/>
      <c r="B78" s="974"/>
      <c r="C78" s="975"/>
      <c r="D78" s="174"/>
      <c r="E78" s="174"/>
      <c r="F78" s="1243" t="s">
        <v>133</v>
      </c>
      <c r="G78" s="1243"/>
      <c r="H78" s="213" t="s">
        <v>134</v>
      </c>
      <c r="I78" s="174"/>
      <c r="J78" s="174"/>
      <c r="K78" s="174"/>
      <c r="L78" s="174"/>
      <c r="M78" s="174"/>
      <c r="N78" s="174"/>
      <c r="O78" s="174"/>
      <c r="P78" s="7"/>
    </row>
    <row r="79" spans="1:16" ht="27" customHeight="1" x14ac:dyDescent="0.25">
      <c r="A79" s="3"/>
      <c r="B79" s="974"/>
      <c r="C79" s="975"/>
      <c r="D79" s="1228" t="s">
        <v>216</v>
      </c>
      <c r="E79" s="1229"/>
      <c r="F79" s="1244"/>
      <c r="G79" s="1244"/>
      <c r="H79" s="705"/>
      <c r="I79" s="174" t="s">
        <v>693</v>
      </c>
      <c r="J79" s="174"/>
      <c r="K79" s="174"/>
      <c r="L79" s="174"/>
      <c r="M79" s="174"/>
      <c r="N79" s="174"/>
      <c r="O79" s="174"/>
      <c r="P79" s="7"/>
    </row>
    <row r="80" spans="1:16" x14ac:dyDescent="0.25">
      <c r="A80" s="3"/>
      <c r="B80" s="974"/>
      <c r="C80" s="975"/>
      <c r="D80" s="798"/>
      <c r="E80" s="798"/>
      <c r="F80" s="798"/>
      <c r="G80" s="798"/>
      <c r="H80" s="798"/>
      <c r="I80" s="798"/>
      <c r="J80" s="797"/>
      <c r="K80" s="795"/>
      <c r="L80" s="796"/>
      <c r="M80" s="796"/>
      <c r="N80" s="796"/>
      <c r="O80" s="796"/>
      <c r="P80" s="7"/>
    </row>
    <row r="81" spans="1:16" ht="121.9" customHeight="1" x14ac:dyDescent="0.25">
      <c r="A81" s="3"/>
      <c r="B81" s="974"/>
      <c r="C81" s="975"/>
      <c r="D81" s="1228" t="s">
        <v>695</v>
      </c>
      <c r="E81" s="1229"/>
      <c r="F81" s="981"/>
      <c r="G81" s="982"/>
      <c r="H81" s="982"/>
      <c r="I81" s="982"/>
      <c r="J81" s="982"/>
      <c r="K81" s="982"/>
      <c r="L81" s="982"/>
      <c r="M81" s="982"/>
      <c r="N81" s="982"/>
      <c r="O81" s="983"/>
      <c r="P81" s="7"/>
    </row>
    <row r="82" spans="1:16" x14ac:dyDescent="0.25">
      <c r="A82" s="3"/>
      <c r="B82" s="974"/>
      <c r="C82" s="975"/>
      <c r="D82" s="784"/>
      <c r="E82" s="784"/>
      <c r="F82" s="782"/>
      <c r="G82" s="782"/>
      <c r="H82" s="782"/>
      <c r="I82" s="782"/>
      <c r="J82" s="782"/>
      <c r="K82" s="782"/>
      <c r="L82" s="782"/>
      <c r="M82" s="782"/>
      <c r="N82" s="782"/>
      <c r="O82" s="782"/>
      <c r="P82" s="7"/>
    </row>
    <row r="83" spans="1:16" ht="14.45" customHeight="1" x14ac:dyDescent="0.25">
      <c r="A83" s="3"/>
      <c r="B83" s="974"/>
      <c r="C83" s="975"/>
      <c r="D83" s="1027" t="s">
        <v>694</v>
      </c>
      <c r="E83" s="1027"/>
      <c r="F83" s="1027"/>
      <c r="G83" s="1027"/>
      <c r="H83" s="1027"/>
      <c r="I83" s="1027"/>
      <c r="J83" s="1027"/>
      <c r="K83" s="1027"/>
      <c r="L83" s="1027"/>
      <c r="M83" s="1027"/>
      <c r="N83" s="1027"/>
      <c r="O83" s="1027"/>
      <c r="P83" s="7"/>
    </row>
    <row r="84" spans="1:16" ht="14.45" customHeight="1" x14ac:dyDescent="0.25">
      <c r="A84" s="3"/>
      <c r="B84" s="974"/>
      <c r="C84" s="975"/>
      <c r="D84" s="1239" t="s">
        <v>723</v>
      </c>
      <c r="E84" s="1240"/>
      <c r="F84" s="1240"/>
      <c r="G84" s="1240"/>
      <c r="H84" s="1240"/>
      <c r="I84" s="1240"/>
      <c r="J84" s="1240"/>
      <c r="K84" s="1240"/>
      <c r="L84" s="1240"/>
      <c r="M84" s="1240"/>
      <c r="N84" s="1240"/>
      <c r="O84" s="1240"/>
      <c r="P84" s="7"/>
    </row>
    <row r="85" spans="1:16" ht="14.45" customHeight="1" x14ac:dyDescent="0.25">
      <c r="A85" s="3"/>
      <c r="B85" s="974"/>
      <c r="C85" s="975"/>
      <c r="D85" s="1241" t="s">
        <v>780</v>
      </c>
      <c r="E85" s="1242"/>
      <c r="F85" s="1242"/>
      <c r="G85" s="1242"/>
      <c r="H85" s="1242"/>
      <c r="I85" s="1242"/>
      <c r="J85" s="1242"/>
      <c r="K85" s="1242"/>
      <c r="L85" s="1242"/>
      <c r="M85" s="1242"/>
      <c r="N85" s="1242"/>
      <c r="O85" s="1242"/>
      <c r="P85" s="7"/>
    </row>
    <row r="86" spans="1:16" ht="15.75" thickBot="1" x14ac:dyDescent="0.3">
      <c r="A86" s="3"/>
      <c r="B86" s="976"/>
      <c r="C86" s="977"/>
      <c r="D86" s="897"/>
      <c r="E86" s="897"/>
      <c r="F86" s="897"/>
      <c r="G86" s="897"/>
      <c r="H86" s="897"/>
      <c r="I86" s="897"/>
      <c r="J86" s="897"/>
      <c r="K86" s="897"/>
      <c r="L86" s="897"/>
      <c r="M86" s="897"/>
      <c r="N86" s="897"/>
      <c r="O86" s="897"/>
      <c r="P86" s="7"/>
    </row>
    <row r="87" spans="1:16" x14ac:dyDescent="0.25">
      <c r="A87" s="3"/>
      <c r="B87" s="783"/>
      <c r="C87" s="783"/>
      <c r="D87" s="793"/>
      <c r="E87" s="783"/>
      <c r="F87" s="638"/>
      <c r="G87" s="783"/>
      <c r="H87" s="783"/>
      <c r="I87" s="783"/>
      <c r="J87" s="783"/>
      <c r="K87" s="783"/>
      <c r="L87" s="783"/>
      <c r="M87" s="783"/>
      <c r="N87" s="783"/>
      <c r="O87" s="783"/>
      <c r="P87" s="7"/>
    </row>
    <row r="88" spans="1:16" ht="21" customHeight="1" x14ac:dyDescent="0.25">
      <c r="A88" s="3"/>
      <c r="B88" s="301"/>
      <c r="C88" s="301"/>
      <c r="D88" s="301"/>
      <c r="E88" s="301"/>
      <c r="F88" s="301"/>
      <c r="G88" s="301"/>
      <c r="H88" s="301"/>
      <c r="I88" s="301"/>
      <c r="J88" s="301"/>
      <c r="K88" s="301"/>
      <c r="L88" s="301"/>
      <c r="M88" s="301"/>
      <c r="N88" s="301"/>
      <c r="O88" s="301"/>
      <c r="P88" s="7"/>
    </row>
    <row r="89" spans="1:16" ht="15.75" thickBot="1" x14ac:dyDescent="0.3">
      <c r="A89" s="114"/>
      <c r="B89" s="103"/>
      <c r="C89" s="103"/>
      <c r="D89" s="102"/>
      <c r="E89" s="102"/>
      <c r="F89" s="102"/>
      <c r="G89" s="135"/>
      <c r="H89" s="135"/>
      <c r="I89" s="135"/>
      <c r="J89" s="135"/>
      <c r="K89" s="102"/>
      <c r="L89" s="175"/>
      <c r="M89" s="102"/>
      <c r="N89" s="103"/>
      <c r="O89" s="102"/>
      <c r="P89" s="115"/>
    </row>
    <row r="90" spans="1:16" x14ac:dyDescent="0.25">
      <c r="D90" s="31"/>
      <c r="E90" s="31"/>
      <c r="F90" s="31"/>
      <c r="H90" s="32"/>
      <c r="I90" s="32"/>
      <c r="J90" s="32"/>
      <c r="K90" s="31"/>
      <c r="L90" s="29"/>
      <c r="M90" s="31"/>
      <c r="O90" s="31"/>
    </row>
    <row r="91" spans="1:16" hidden="1" x14ac:dyDescent="0.25">
      <c r="D91" s="31"/>
      <c r="E91" s="31"/>
      <c r="F91" s="31"/>
      <c r="G91" s="32" t="s">
        <v>7</v>
      </c>
      <c r="H91" s="32"/>
      <c r="I91" s="32"/>
      <c r="J91" s="32"/>
      <c r="K91" s="31"/>
      <c r="L91" s="29"/>
      <c r="M91" s="31"/>
      <c r="O91" s="31"/>
    </row>
    <row r="92" spans="1:16" hidden="1" x14ac:dyDescent="0.25">
      <c r="D92" s="31"/>
      <c r="E92" s="31"/>
      <c r="F92" s="31"/>
      <c r="G92" s="32" t="s">
        <v>8</v>
      </c>
      <c r="H92" s="31"/>
      <c r="I92" s="31"/>
      <c r="J92" s="31"/>
      <c r="K92" s="31"/>
      <c r="L92" s="29"/>
      <c r="M92" s="31"/>
      <c r="O92" s="31"/>
    </row>
    <row r="93" spans="1:16" hidden="1" x14ac:dyDescent="0.25">
      <c r="D93" s="31"/>
      <c r="E93" s="31"/>
      <c r="F93" s="31"/>
      <c r="G93" s="31"/>
      <c r="H93" s="31"/>
      <c r="I93" s="31"/>
      <c r="J93" s="31"/>
      <c r="K93" s="31"/>
      <c r="L93" s="29"/>
      <c r="M93" s="31"/>
      <c r="O93" s="31"/>
    </row>
    <row r="94" spans="1:16" hidden="1" x14ac:dyDescent="0.25">
      <c r="D94" s="31"/>
      <c r="E94" s="31"/>
      <c r="F94" s="31"/>
      <c r="G94" s="31"/>
      <c r="H94" s="31"/>
      <c r="I94" s="31"/>
      <c r="J94" s="31"/>
      <c r="K94" s="31"/>
      <c r="L94" s="29"/>
      <c r="M94" s="31"/>
      <c r="O94" s="31"/>
    </row>
    <row r="95" spans="1:16" hidden="1" x14ac:dyDescent="0.25">
      <c r="D95" s="31"/>
      <c r="E95" s="31"/>
      <c r="F95" s="31"/>
      <c r="G95" s="31"/>
      <c r="H95" s="31"/>
      <c r="I95" s="31"/>
      <c r="J95" s="31"/>
      <c r="L95" s="29"/>
      <c r="O95" s="31"/>
    </row>
    <row r="96" spans="1:16" hidden="1" x14ac:dyDescent="0.25">
      <c r="D96" s="31"/>
      <c r="E96" s="31"/>
      <c r="F96" s="31"/>
      <c r="G96" s="31"/>
      <c r="H96" s="31"/>
      <c r="I96" s="31"/>
      <c r="J96" s="31"/>
      <c r="O96" s="31"/>
    </row>
    <row r="97" spans="4:15" hidden="1" x14ac:dyDescent="0.25">
      <c r="D97" s="31"/>
      <c r="E97" s="31"/>
      <c r="F97" s="31"/>
      <c r="G97" s="31"/>
      <c r="H97" s="31"/>
      <c r="I97" s="31"/>
      <c r="J97" s="31"/>
      <c r="O97" s="31"/>
    </row>
    <row r="98" spans="4:15" hidden="1" x14ac:dyDescent="0.25">
      <c r="D98" s="31"/>
      <c r="E98" s="31"/>
      <c r="F98" s="31"/>
      <c r="G98" s="31"/>
      <c r="H98" s="31"/>
      <c r="I98" s="31"/>
      <c r="J98" s="31"/>
      <c r="O98" s="31"/>
    </row>
    <row r="99" spans="4:15" hidden="1" x14ac:dyDescent="0.25">
      <c r="D99" s="31"/>
      <c r="E99" s="31"/>
      <c r="F99" s="31"/>
      <c r="G99" s="31"/>
      <c r="H99" s="31"/>
      <c r="I99" s="31"/>
      <c r="J99" s="31"/>
      <c r="O99" s="31"/>
    </row>
    <row r="100" spans="4:15" hidden="1" x14ac:dyDescent="0.25">
      <c r="D100" s="31"/>
      <c r="E100" s="31"/>
      <c r="F100" s="31"/>
      <c r="G100" s="31"/>
      <c r="H100" s="31"/>
      <c r="I100" s="31"/>
      <c r="J100" s="31"/>
      <c r="O100" s="31"/>
    </row>
    <row r="101" spans="4:15" hidden="1" x14ac:dyDescent="0.25">
      <c r="D101" s="31"/>
      <c r="E101" s="31"/>
      <c r="F101" s="31"/>
      <c r="G101" s="31"/>
      <c r="H101" s="31"/>
      <c r="I101" s="31"/>
      <c r="J101" s="31"/>
      <c r="O101" s="31"/>
    </row>
    <row r="102" spans="4:15" hidden="1" x14ac:dyDescent="0.25">
      <c r="D102" s="31"/>
      <c r="E102" s="31"/>
      <c r="F102" s="31"/>
      <c r="G102" s="31"/>
      <c r="H102" s="31"/>
      <c r="I102" s="31"/>
      <c r="J102" s="31"/>
      <c r="O102" s="31"/>
    </row>
    <row r="103" spans="4:15" hidden="1" x14ac:dyDescent="0.25">
      <c r="D103" s="31"/>
      <c r="E103" s="31"/>
      <c r="F103" s="31"/>
      <c r="G103" s="31"/>
      <c r="H103" s="31"/>
      <c r="I103" s="31"/>
      <c r="J103" s="31"/>
      <c r="L103" s="31"/>
      <c r="N103" s="31"/>
      <c r="O103" s="31"/>
    </row>
    <row r="104" spans="4:15" hidden="1" x14ac:dyDescent="0.25">
      <c r="D104" s="31"/>
      <c r="E104" s="31"/>
      <c r="F104" s="31"/>
      <c r="G104" s="31"/>
      <c r="H104" s="31"/>
      <c r="I104" s="31"/>
      <c r="J104" s="31"/>
      <c r="L104" s="31"/>
      <c r="N104" s="31"/>
      <c r="O104" s="31"/>
    </row>
    <row r="105" spans="4:15" hidden="1" x14ac:dyDescent="0.25">
      <c r="D105" s="31"/>
      <c r="E105" s="31"/>
      <c r="F105" s="31"/>
      <c r="G105" s="31"/>
      <c r="H105" s="31"/>
      <c r="I105" s="31"/>
      <c r="J105" s="31"/>
      <c r="L105" s="31"/>
      <c r="N105" s="31"/>
      <c r="O105" s="31"/>
    </row>
    <row r="106" spans="4:15" hidden="1" x14ac:dyDescent="0.25">
      <c r="D106" s="31"/>
      <c r="E106" s="31"/>
      <c r="F106" s="31"/>
      <c r="G106" s="31"/>
      <c r="H106" s="31"/>
      <c r="I106" s="31"/>
      <c r="J106" s="31"/>
      <c r="L106" s="31"/>
      <c r="N106" s="31"/>
      <c r="O106" s="31"/>
    </row>
    <row r="107" spans="4:15" hidden="1" x14ac:dyDescent="0.25">
      <c r="D107" s="31"/>
      <c r="E107" s="31"/>
      <c r="F107" s="31"/>
      <c r="G107" s="31"/>
      <c r="H107" s="31"/>
      <c r="I107" s="31"/>
      <c r="J107" s="31"/>
      <c r="L107" s="31"/>
      <c r="N107" s="31"/>
      <c r="O107" s="31"/>
    </row>
    <row r="108" spans="4:15" hidden="1" x14ac:dyDescent="0.25">
      <c r="D108" s="31"/>
      <c r="E108" s="31"/>
      <c r="F108" s="31"/>
      <c r="G108" s="31"/>
      <c r="H108" s="31"/>
      <c r="I108" s="31"/>
      <c r="J108" s="31"/>
      <c r="L108" s="31"/>
      <c r="N108" s="31"/>
      <c r="O108" s="31"/>
    </row>
  </sheetData>
  <sheetProtection algorithmName="SHA-512" hashValue="guD67v4ImnuMhLrSjt2Egq+0tmPZFh16MsNOQUTo2TKYj5g617MMDGEv39w9tSTNFfx8auy+gNIzfwR2LYXRxA==" saltValue="0kjTg8C1L6BXsRA3R895lg==" spinCount="100000" sheet="1" objects="1" scenarios="1"/>
  <customSheetViews>
    <customSheetView guid="{4F086A74-5B38-4260-ADA5-6DF5C2FBAB93}" showGridLines="0" showRowCol="0" fitToPage="1" hiddenRows="1" hiddenColumns="1">
      <pane ySplit="5" topLeftCell="A42" activePane="bottomLeft" state="frozen"/>
      <selection pane="bottomLeft"/>
      <pageMargins left="0.23622047244094491" right="0.23622047244094491" top="0.59055118110236227" bottom="0.59055118110236227" header="0.31496062992125984" footer="0.31496062992125984"/>
      <printOptions horizontalCentered="1"/>
      <pageSetup paperSize="8" scale="71" orientation="portrait" r:id="rId1"/>
      <headerFooter>
        <oddFooter>&amp;L&amp;D&amp;C- Page &amp;P / &amp;N -
&amp;R&amp;8
&amp;Z&amp;F</oddFooter>
      </headerFooter>
    </customSheetView>
  </customSheetViews>
  <mergeCells count="31">
    <mergeCell ref="F58:O58"/>
    <mergeCell ref="D21:O21"/>
    <mergeCell ref="F72:G72"/>
    <mergeCell ref="F73:G73"/>
    <mergeCell ref="F71:G71"/>
    <mergeCell ref="G44:J44"/>
    <mergeCell ref="B46:D46"/>
    <mergeCell ref="F59:O59"/>
    <mergeCell ref="F60:O60"/>
    <mergeCell ref="L71:O71"/>
    <mergeCell ref="B30:O30"/>
    <mergeCell ref="F55:O57"/>
    <mergeCell ref="B48:D48"/>
    <mergeCell ref="C42:C44"/>
    <mergeCell ref="B51:D51"/>
    <mergeCell ref="B55:D55"/>
    <mergeCell ref="F68:H68"/>
    <mergeCell ref="F69:H69"/>
    <mergeCell ref="D79:E79"/>
    <mergeCell ref="F62:O64"/>
    <mergeCell ref="B76:C86"/>
    <mergeCell ref="F81:O81"/>
    <mergeCell ref="D81:E81"/>
    <mergeCell ref="D84:O84"/>
    <mergeCell ref="D83:O83"/>
    <mergeCell ref="D85:O85"/>
    <mergeCell ref="F78:G78"/>
    <mergeCell ref="F79:G79"/>
    <mergeCell ref="F76:H76"/>
    <mergeCell ref="L68:O70"/>
    <mergeCell ref="B69:E69"/>
  </mergeCells>
  <conditionalFormatting sqref="E52 N52">
    <cfRule type="cellIs" dxfId="5" priority="3" operator="notEqual">
      <formula>"ok"</formula>
    </cfRule>
  </conditionalFormatting>
  <conditionalFormatting sqref="E57">
    <cfRule type="cellIs" dxfId="4" priority="1" operator="notEqual">
      <formula>"ok"</formula>
    </cfRule>
  </conditionalFormatting>
  <conditionalFormatting sqref="G44:J44">
    <cfRule type="cellIs" dxfId="3" priority="2" operator="notEqual">
      <formula>"Préciser ici"</formula>
    </cfRule>
  </conditionalFormatting>
  <hyperlinks>
    <hyperlink ref="F59" r:id="rId2" xr:uid="{78833562-9F24-45CC-8D32-5C44C84860A1}"/>
    <hyperlink ref="D84" r:id="rId3" xr:uid="{29BBBC9A-39AC-4855-923F-3A1237F02B3E}"/>
    <hyperlink ref="D85" r:id="rId4" xr:uid="{55E87FD8-0E9F-48CD-BFF5-E0C24D7D11D2}"/>
  </hyperlinks>
  <printOptions horizontalCentered="1"/>
  <pageMargins left="0.23622047244094491" right="0.23622047244094491" top="0.59055118110236227" bottom="0.59055118110236227" header="0.31496062992125984" footer="0.31496062992125984"/>
  <pageSetup paperSize="8" scale="58" orientation="portrait" r:id="rId5"/>
  <headerFooter>
    <oddFooter xml:space="preserve">&amp;L&amp;D&amp;C- Page &amp;P / &amp;N -
</oddFooter>
  </headerFooter>
  <drawing r:id="rId6"/>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listes!$Q$5:$Q$6</xm:f>
          </x14:formula1>
          <xm:sqref>G36:G39 G42:G43</xm:sqref>
        </x14:dataValidation>
        <x14:dataValidation type="list" allowBlank="1" showInputMessage="1" showErrorMessage="1" xr:uid="{00000000-0002-0000-0D00-000001000000}">
          <x14:formula1>
            <xm:f>listes!$M$5:$M$6</xm:f>
          </x14:formula1>
          <xm:sqref>B15 B18 B10:B12</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7"/>
  <dimension ref="A1:AD46"/>
  <sheetViews>
    <sheetView showGridLines="0" showRowColHeaders="0" defaultGridColor="0" colorId="23" zoomScale="110" zoomScaleNormal="110" zoomScaleSheetLayoutView="100" workbookViewId="0">
      <pane ySplit="5" topLeftCell="A6" activePane="bottomLeft" state="frozen"/>
      <selection activeCell="I11" sqref="I11"/>
      <selection pane="bottomLeft"/>
    </sheetView>
  </sheetViews>
  <sheetFormatPr baseColWidth="10" defaultColWidth="0" defaultRowHeight="15" zeroHeight="1" x14ac:dyDescent="0.25"/>
  <cols>
    <col min="1" max="1" width="2.7109375" style="54" customWidth="1"/>
    <col min="2" max="2" width="3.7109375" style="54" customWidth="1"/>
    <col min="3" max="3" width="10.7109375" style="54" customWidth="1"/>
    <col min="4" max="18" width="10.7109375" style="55" customWidth="1"/>
    <col min="19" max="20" width="2.7109375" style="55" customWidth="1"/>
    <col min="21" max="16384" width="11.42578125" style="55" hidden="1"/>
  </cols>
  <sheetData>
    <row r="1" spans="1:30" s="411" customFormat="1" ht="23.25" x14ac:dyDescent="0.25">
      <c r="A1" s="306" t="str">
        <f>'1_Présentation'!$A$1</f>
        <v>Demande d’aide à l’investissement immobilier</v>
      </c>
      <c r="B1" s="409"/>
      <c r="C1" s="409"/>
      <c r="D1" s="409"/>
      <c r="E1" s="409"/>
      <c r="F1" s="409"/>
      <c r="G1" s="409"/>
      <c r="H1" s="409"/>
      <c r="I1" s="409"/>
      <c r="J1" s="409"/>
      <c r="K1" s="409"/>
      <c r="L1" s="409"/>
      <c r="M1" s="409"/>
      <c r="N1" s="409"/>
      <c r="O1" s="409"/>
      <c r="P1" s="409"/>
      <c r="Q1" s="409"/>
      <c r="R1" s="409"/>
      <c r="S1" s="410"/>
      <c r="U1" s="412"/>
      <c r="V1" s="412"/>
      <c r="W1" s="412"/>
      <c r="X1" s="412"/>
      <c r="Y1" s="412"/>
      <c r="Z1" s="412"/>
      <c r="AA1" s="412"/>
      <c r="AB1" s="412"/>
      <c r="AC1" s="412"/>
      <c r="AD1" s="412"/>
    </row>
    <row r="2" spans="1:30" s="407" customFormat="1" ht="21.75" thickBot="1" x14ac:dyDescent="0.3">
      <c r="A2" s="303" t="s">
        <v>257</v>
      </c>
      <c r="B2" s="405"/>
      <c r="C2" s="405"/>
      <c r="D2" s="405"/>
      <c r="E2" s="405"/>
      <c r="F2" s="405"/>
      <c r="G2" s="405"/>
      <c r="H2" s="405"/>
      <c r="I2" s="405"/>
      <c r="J2" s="405"/>
      <c r="K2" s="405"/>
      <c r="L2" s="405"/>
      <c r="M2" s="405"/>
      <c r="N2" s="405"/>
      <c r="O2" s="405"/>
      <c r="P2" s="405"/>
      <c r="Q2" s="405"/>
      <c r="R2" s="405"/>
      <c r="S2" s="406"/>
      <c r="U2" s="408"/>
      <c r="V2" s="408"/>
      <c r="W2" s="408"/>
      <c r="X2" s="408"/>
      <c r="Y2" s="408"/>
      <c r="Z2" s="408"/>
      <c r="AA2" s="408"/>
      <c r="AB2" s="408"/>
      <c r="AC2" s="408"/>
      <c r="AD2" s="408"/>
    </row>
    <row r="3" spans="1:30" ht="6" customHeight="1" x14ac:dyDescent="0.25">
      <c r="A3" s="167"/>
      <c r="B3" s="57"/>
      <c r="C3" s="57"/>
      <c r="D3" s="168"/>
      <c r="E3" s="57"/>
      <c r="F3" s="57"/>
      <c r="G3" s="57"/>
      <c r="H3" s="57"/>
      <c r="I3" s="57"/>
      <c r="J3" s="57"/>
      <c r="K3" s="57"/>
      <c r="L3" s="57"/>
      <c r="M3" s="57"/>
      <c r="N3" s="57"/>
      <c r="O3" s="57"/>
      <c r="P3" s="57"/>
      <c r="Q3" s="57"/>
      <c r="R3" s="57"/>
      <c r="S3" s="168"/>
    </row>
    <row r="4" spans="1:30" ht="132" customHeight="1" x14ac:dyDescent="0.25">
      <c r="A4" s="160"/>
      <c r="B4" s="37"/>
      <c r="C4" s="37"/>
      <c r="D4" s="38"/>
      <c r="E4" s="37"/>
      <c r="F4" s="37"/>
      <c r="G4" s="37"/>
      <c r="H4" s="37"/>
      <c r="I4" s="37"/>
      <c r="J4" s="37"/>
      <c r="K4" s="37"/>
      <c r="L4" s="37"/>
      <c r="M4" s="37"/>
      <c r="N4" s="37"/>
      <c r="O4" s="37"/>
      <c r="P4" s="37"/>
      <c r="Q4" s="37"/>
      <c r="R4" s="37"/>
      <c r="S4" s="38"/>
    </row>
    <row r="5" spans="1:30" ht="6" customHeight="1" thickBot="1" x14ac:dyDescent="0.3">
      <c r="A5" s="169"/>
      <c r="B5" s="308"/>
      <c r="C5" s="308"/>
      <c r="D5" s="309"/>
      <c r="E5" s="308"/>
      <c r="F5" s="308"/>
      <c r="G5" s="308"/>
      <c r="H5" s="308"/>
      <c r="I5" s="308"/>
      <c r="J5" s="308"/>
      <c r="K5" s="308"/>
      <c r="L5" s="308"/>
      <c r="M5" s="308"/>
      <c r="N5" s="308"/>
      <c r="O5" s="308"/>
      <c r="P5" s="308"/>
      <c r="Q5" s="308"/>
      <c r="R5" s="308"/>
      <c r="S5" s="309"/>
    </row>
    <row r="6" spans="1:30" ht="6" customHeight="1" x14ac:dyDescent="0.25">
      <c r="A6" s="478"/>
      <c r="B6" s="479"/>
      <c r="C6" s="479"/>
      <c r="D6" s="479"/>
      <c r="E6" s="479"/>
      <c r="F6" s="479"/>
      <c r="G6" s="479"/>
      <c r="H6" s="479"/>
      <c r="I6" s="479"/>
      <c r="J6" s="479"/>
      <c r="K6" s="479"/>
      <c r="L6" s="479"/>
      <c r="M6" s="479"/>
      <c r="N6" s="479"/>
      <c r="O6" s="479"/>
      <c r="P6" s="479"/>
      <c r="Q6" s="479"/>
      <c r="R6" s="479"/>
      <c r="S6" s="480"/>
    </row>
    <row r="7" spans="1:30" ht="21" x14ac:dyDescent="0.25">
      <c r="A7" s="481"/>
      <c r="B7" s="687" t="s">
        <v>752</v>
      </c>
      <c r="C7" s="427"/>
      <c r="D7" s="482"/>
      <c r="E7" s="482"/>
      <c r="F7" s="482"/>
      <c r="G7" s="482"/>
      <c r="H7" s="482"/>
      <c r="I7" s="482"/>
      <c r="J7" s="482"/>
      <c r="K7" s="482"/>
      <c r="L7" s="482"/>
      <c r="M7" s="482"/>
      <c r="N7" s="482"/>
      <c r="O7" s="482"/>
      <c r="P7" s="482"/>
      <c r="Q7" s="482"/>
      <c r="R7" s="482"/>
      <c r="S7" s="483"/>
    </row>
    <row r="8" spans="1:30" ht="18.75" x14ac:dyDescent="0.25">
      <c r="A8" s="481"/>
      <c r="B8" s="688"/>
      <c r="C8" s="482"/>
      <c r="D8" s="482"/>
      <c r="E8" s="482"/>
      <c r="F8" s="482"/>
      <c r="G8" s="482"/>
      <c r="H8" s="482"/>
      <c r="I8" s="482"/>
      <c r="J8" s="482"/>
      <c r="K8" s="482"/>
      <c r="L8" s="482"/>
      <c r="M8" s="482"/>
      <c r="N8" s="482"/>
      <c r="O8" s="482"/>
      <c r="P8" s="482"/>
      <c r="Q8" s="482"/>
      <c r="R8" s="482"/>
      <c r="S8" s="483"/>
    </row>
    <row r="9" spans="1:30" ht="18.75" x14ac:dyDescent="0.25">
      <c r="A9" s="481"/>
      <c r="B9" s="424" t="s">
        <v>200</v>
      </c>
      <c r="C9" s="424"/>
      <c r="D9" s="482"/>
      <c r="E9" s="482"/>
      <c r="F9" s="482"/>
      <c r="G9" s="482"/>
      <c r="H9" s="482"/>
      <c r="I9" s="482"/>
      <c r="J9" s="482"/>
      <c r="K9" s="482"/>
      <c r="L9" s="482"/>
      <c r="M9" s="482"/>
      <c r="N9" s="482"/>
      <c r="O9" s="482"/>
      <c r="P9" s="482"/>
      <c r="Q9" s="482"/>
      <c r="R9" s="482"/>
      <c r="S9" s="483"/>
    </row>
    <row r="10" spans="1:30" x14ac:dyDescent="0.25">
      <c r="A10" s="481"/>
      <c r="B10" s="239"/>
      <c r="C10" s="673" t="s">
        <v>217</v>
      </c>
      <c r="D10" s="482"/>
      <c r="E10" s="482"/>
      <c r="F10" s="482"/>
      <c r="G10" s="482"/>
      <c r="H10" s="482"/>
      <c r="I10" s="482"/>
      <c r="J10" s="482"/>
      <c r="K10" s="482"/>
      <c r="L10" s="482"/>
      <c r="M10" s="482"/>
      <c r="N10" s="482"/>
      <c r="O10" s="482"/>
      <c r="P10" s="482"/>
      <c r="Q10" s="482"/>
      <c r="R10" s="482"/>
      <c r="S10" s="483"/>
    </row>
    <row r="11" spans="1:30" ht="6" customHeight="1" thickBot="1" x14ac:dyDescent="0.3">
      <c r="A11" s="484"/>
      <c r="B11" s="485"/>
      <c r="C11" s="485"/>
      <c r="D11" s="485"/>
      <c r="E11" s="485"/>
      <c r="F11" s="485"/>
      <c r="G11" s="485"/>
      <c r="H11" s="485"/>
      <c r="I11" s="485"/>
      <c r="J11" s="485"/>
      <c r="K11" s="485"/>
      <c r="L11" s="485"/>
      <c r="M11" s="485"/>
      <c r="N11" s="485"/>
      <c r="O11" s="485"/>
      <c r="P11" s="485"/>
      <c r="Q11" s="485"/>
      <c r="R11" s="485"/>
      <c r="S11" s="486"/>
    </row>
    <row r="12" spans="1:30" x14ac:dyDescent="0.25">
      <c r="A12" s="160"/>
      <c r="B12" s="37"/>
      <c r="C12" s="37"/>
      <c r="D12" s="37"/>
      <c r="E12" s="37"/>
      <c r="F12" s="37"/>
      <c r="G12" s="37"/>
      <c r="H12" s="37"/>
      <c r="I12" s="37"/>
      <c r="J12" s="37"/>
      <c r="K12" s="37"/>
      <c r="L12" s="37"/>
      <c r="M12" s="37"/>
      <c r="N12" s="37"/>
      <c r="O12" s="37"/>
      <c r="P12" s="37"/>
      <c r="Q12" s="37"/>
      <c r="R12" s="37"/>
      <c r="S12" s="38"/>
    </row>
    <row r="13" spans="1:30" ht="18.75" x14ac:dyDescent="0.25">
      <c r="A13" s="160"/>
      <c r="B13" s="37"/>
      <c r="C13" s="39" t="s">
        <v>31</v>
      </c>
      <c r="D13" s="1133" t="str">
        <f>IF('1_Présentation'!$G$24="","",VLOOKUP('1_Présentation'!$G$16,listes!$H:$I,COLUMNS(listes!$H:$I),FALSE)&amp;" - "&amp;IF('1_Présentation'!$G$20="","",LEFT('1_Présentation'!$G$20,2)&amp;" ")&amp;IF('1_Présentation'!$G$22="","",UPPER('1_Présentation'!$G$22)&amp;" - ")&amp;IF('1_Présentation'!$G$24="","",'1_Présentation'!$G$24))</f>
        <v/>
      </c>
      <c r="E13" s="1133"/>
      <c r="F13" s="1133"/>
      <c r="G13" s="1133"/>
      <c r="H13" s="1133"/>
      <c r="I13" s="1133"/>
      <c r="J13" s="1133"/>
      <c r="K13" s="1133"/>
      <c r="L13" s="1133"/>
      <c r="M13" s="1133"/>
      <c r="N13" s="1133"/>
      <c r="O13" s="1133"/>
      <c r="P13" s="1133"/>
      <c r="Q13" s="1133"/>
      <c r="R13" s="1133"/>
      <c r="S13" s="38"/>
    </row>
    <row r="14" spans="1:30" x14ac:dyDescent="0.25">
      <c r="A14" s="160"/>
      <c r="B14" s="37"/>
      <c r="C14" s="37"/>
      <c r="D14" s="37"/>
      <c r="E14" s="37"/>
      <c r="F14" s="37"/>
      <c r="G14" s="37"/>
      <c r="H14" s="37"/>
      <c r="I14" s="37"/>
      <c r="J14" s="37"/>
      <c r="K14" s="37"/>
      <c r="L14" s="37"/>
      <c r="M14" s="37"/>
      <c r="N14" s="37"/>
      <c r="O14" s="37"/>
      <c r="P14" s="37"/>
      <c r="Q14" s="37"/>
      <c r="R14" s="37"/>
      <c r="S14" s="38"/>
    </row>
    <row r="15" spans="1:30" x14ac:dyDescent="0.25">
      <c r="A15" s="160"/>
      <c r="B15" s="37"/>
      <c r="C15" s="37"/>
      <c r="D15" s="37"/>
      <c r="E15" s="37"/>
      <c r="F15" s="37"/>
      <c r="G15" s="37"/>
      <c r="H15" s="37"/>
      <c r="I15" s="37"/>
      <c r="J15" s="37"/>
      <c r="K15" s="37"/>
      <c r="L15" s="37"/>
      <c r="M15" s="37"/>
      <c r="N15" s="37"/>
      <c r="O15" s="37"/>
      <c r="P15" s="37"/>
      <c r="Q15" s="37"/>
      <c r="R15" s="37"/>
      <c r="S15" s="38"/>
    </row>
    <row r="16" spans="1:30" ht="30" customHeight="1" x14ac:dyDescent="0.25">
      <c r="A16" s="160"/>
      <c r="B16" s="147" t="s">
        <v>420</v>
      </c>
      <c r="C16" s="148"/>
      <c r="D16" s="148"/>
      <c r="E16" s="148"/>
      <c r="F16" s="148"/>
      <c r="G16" s="148"/>
      <c r="H16" s="148"/>
      <c r="I16" s="148"/>
      <c r="J16" s="148"/>
      <c r="K16" s="148"/>
      <c r="L16" s="148"/>
      <c r="M16" s="148"/>
      <c r="N16" s="148"/>
      <c r="O16" s="148"/>
      <c r="P16" s="148"/>
      <c r="Q16" s="148"/>
      <c r="R16" s="165"/>
      <c r="S16" s="38"/>
    </row>
    <row r="17" spans="1:19" x14ac:dyDescent="0.25">
      <c r="A17" s="160"/>
      <c r="B17" s="170"/>
      <c r="C17" s="170"/>
      <c r="D17" s="170"/>
      <c r="E17" s="170"/>
      <c r="F17" s="170"/>
      <c r="G17" s="170"/>
      <c r="H17" s="170"/>
      <c r="I17" s="170"/>
      <c r="J17" s="170"/>
      <c r="K17" s="170"/>
      <c r="L17" s="170"/>
      <c r="M17" s="170"/>
      <c r="N17" s="170"/>
      <c r="O17" s="170"/>
      <c r="P17" s="170"/>
      <c r="Q17" s="170"/>
      <c r="R17" s="170"/>
      <c r="S17" s="171"/>
    </row>
    <row r="18" spans="1:19" x14ac:dyDescent="0.25">
      <c r="A18" s="160"/>
      <c r="B18" s="170" t="s">
        <v>79</v>
      </c>
      <c r="C18" s="170"/>
      <c r="D18" s="1260" t="s">
        <v>80</v>
      </c>
      <c r="E18" s="1260"/>
      <c r="F18" s="1260"/>
      <c r="G18" s="1260"/>
      <c r="H18" s="170" t="s">
        <v>81</v>
      </c>
      <c r="I18" s="170"/>
      <c r="J18" s="1260" t="s">
        <v>80</v>
      </c>
      <c r="K18" s="1260"/>
      <c r="L18" s="1260"/>
      <c r="M18" s="170"/>
      <c r="N18" s="170"/>
      <c r="O18" s="170"/>
      <c r="P18" s="170"/>
      <c r="Q18" s="170"/>
      <c r="R18" s="170"/>
      <c r="S18" s="171"/>
    </row>
    <row r="19" spans="1:19" x14ac:dyDescent="0.25">
      <c r="A19" s="160"/>
      <c r="B19" s="170"/>
      <c r="C19" s="170"/>
      <c r="D19" s="170"/>
      <c r="E19" s="170"/>
      <c r="F19" s="170"/>
      <c r="G19" s="170"/>
      <c r="H19" s="170"/>
      <c r="I19" s="170"/>
      <c r="J19" s="170"/>
      <c r="K19" s="170"/>
      <c r="L19" s="170"/>
      <c r="M19" s="170"/>
      <c r="N19" s="170"/>
      <c r="O19" s="170"/>
      <c r="P19" s="170"/>
      <c r="Q19" s="170"/>
      <c r="R19" s="170"/>
      <c r="S19" s="171"/>
    </row>
    <row r="20" spans="1:19" x14ac:dyDescent="0.25">
      <c r="A20" s="160"/>
      <c r="B20" s="170" t="s">
        <v>222</v>
      </c>
      <c r="C20" s="170"/>
      <c r="D20" s="170"/>
      <c r="E20" s="170"/>
      <c r="F20" s="170"/>
      <c r="G20" s="170"/>
      <c r="H20" s="170"/>
      <c r="I20" s="170"/>
      <c r="J20" s="170"/>
      <c r="K20" s="170"/>
      <c r="L20" s="170"/>
      <c r="M20" s="170"/>
      <c r="N20" s="170"/>
      <c r="O20" s="170"/>
      <c r="P20" s="170"/>
      <c r="Q20" s="170"/>
      <c r="R20" s="170"/>
      <c r="S20" s="171"/>
    </row>
    <row r="21" spans="1:19" x14ac:dyDescent="0.25">
      <c r="A21" s="160"/>
      <c r="B21" s="170" t="s">
        <v>82</v>
      </c>
      <c r="C21" s="170"/>
      <c r="D21" s="170"/>
      <c r="E21" s="170"/>
      <c r="F21" s="170"/>
      <c r="G21" s="170"/>
      <c r="H21" s="170"/>
      <c r="I21" s="170"/>
      <c r="J21" s="170"/>
      <c r="K21" s="170"/>
      <c r="L21" s="170"/>
      <c r="M21" s="170"/>
      <c r="N21" s="170"/>
      <c r="O21" s="170"/>
      <c r="P21" s="170"/>
      <c r="Q21" s="170"/>
      <c r="R21" s="170"/>
      <c r="S21" s="171"/>
    </row>
    <row r="22" spans="1:19" x14ac:dyDescent="0.25">
      <c r="A22" s="160"/>
      <c r="B22" s="170"/>
      <c r="C22" s="170"/>
      <c r="D22" s="170"/>
      <c r="E22" s="170"/>
      <c r="F22" s="170"/>
      <c r="G22" s="170"/>
      <c r="H22" s="170"/>
      <c r="I22" s="170"/>
      <c r="J22" s="170"/>
      <c r="K22" s="170"/>
      <c r="L22" s="170"/>
      <c r="M22" s="170"/>
      <c r="N22" s="170"/>
      <c r="O22" s="170"/>
      <c r="P22" s="170"/>
      <c r="Q22" s="170"/>
      <c r="R22" s="170"/>
      <c r="S22" s="171"/>
    </row>
    <row r="23" spans="1:19" x14ac:dyDescent="0.25">
      <c r="A23" s="160"/>
      <c r="B23" s="170" t="s">
        <v>421</v>
      </c>
      <c r="C23" s="170"/>
      <c r="D23" s="1260" t="s">
        <v>80</v>
      </c>
      <c r="E23" s="1260"/>
      <c r="F23" s="1260"/>
      <c r="G23" s="1260"/>
      <c r="H23" s="170" t="s">
        <v>83</v>
      </c>
      <c r="I23" s="170"/>
      <c r="J23" s="170"/>
      <c r="K23" s="170"/>
      <c r="L23" s="170"/>
      <c r="M23" s="170"/>
      <c r="N23" s="170"/>
      <c r="O23" s="170"/>
      <c r="P23" s="170"/>
      <c r="Q23" s="170"/>
      <c r="R23" s="170"/>
      <c r="S23" s="171"/>
    </row>
    <row r="24" spans="1:19" x14ac:dyDescent="0.25">
      <c r="A24" s="160"/>
      <c r="B24" s="170"/>
      <c r="C24" s="170"/>
      <c r="D24" s="170"/>
      <c r="E24" s="170"/>
      <c r="F24" s="170"/>
      <c r="G24" s="170"/>
      <c r="H24" s="170"/>
      <c r="I24" s="170"/>
      <c r="J24" s="170"/>
      <c r="K24" s="170"/>
      <c r="L24" s="170"/>
      <c r="M24" s="170"/>
      <c r="N24" s="170"/>
      <c r="O24" s="170"/>
      <c r="P24" s="170"/>
      <c r="Q24" s="170"/>
      <c r="R24" s="170"/>
      <c r="S24" s="171"/>
    </row>
    <row r="25" spans="1:19" x14ac:dyDescent="0.25">
      <c r="A25" s="160"/>
      <c r="B25" s="170" t="s">
        <v>84</v>
      </c>
      <c r="C25" s="170"/>
      <c r="D25" s="170"/>
      <c r="E25" s="170"/>
      <c r="F25" s="170"/>
      <c r="G25" s="170"/>
      <c r="H25" s="170"/>
      <c r="I25" s="170"/>
      <c r="J25" s="170"/>
      <c r="K25" s="170"/>
      <c r="L25" s="1261" t="str">
        <f>IF('7_Financement'!$E$45=0,"......................................",'7_Financement'!$E$45)</f>
        <v>......................................</v>
      </c>
      <c r="M25" s="1261"/>
      <c r="N25" s="170" t="str">
        <f>"€ dans le cadre du plan d'aide à l’investissement "&amp;listes!$B$8</f>
        <v>€ dans le cadre du plan d'aide à l’investissement 2025</v>
      </c>
      <c r="O25" s="170"/>
      <c r="P25" s="170"/>
      <c r="Q25" s="170"/>
      <c r="R25" s="170"/>
      <c r="S25" s="171"/>
    </row>
    <row r="26" spans="1:19" x14ac:dyDescent="0.25">
      <c r="A26" s="160"/>
      <c r="B26" s="170" t="s">
        <v>231</v>
      </c>
      <c r="C26" s="170"/>
      <c r="D26" s="170"/>
      <c r="E26" s="170"/>
      <c r="F26" s="170"/>
      <c r="G26" s="170"/>
      <c r="H26" s="170"/>
      <c r="I26" s="170"/>
      <c r="J26" s="170"/>
      <c r="K26" s="170"/>
      <c r="L26" s="170"/>
      <c r="M26" s="170"/>
      <c r="N26" s="170"/>
      <c r="O26" s="170"/>
      <c r="P26" s="170"/>
      <c r="Q26" s="170"/>
      <c r="R26" s="170"/>
      <c r="S26" s="171"/>
    </row>
    <row r="27" spans="1:19" x14ac:dyDescent="0.25">
      <c r="A27" s="160"/>
      <c r="B27" s="170"/>
      <c r="C27" s="170"/>
      <c r="D27" s="170"/>
      <c r="E27" s="170"/>
      <c r="F27" s="170"/>
      <c r="G27" s="170"/>
      <c r="H27" s="170"/>
      <c r="I27" s="170"/>
      <c r="J27" s="170"/>
      <c r="K27" s="170"/>
      <c r="L27" s="170"/>
      <c r="M27" s="170"/>
      <c r="N27" s="170"/>
      <c r="O27" s="170"/>
      <c r="P27" s="170"/>
      <c r="Q27" s="170"/>
      <c r="R27" s="170"/>
      <c r="S27" s="171"/>
    </row>
    <row r="28" spans="1:19" ht="30" customHeight="1" x14ac:dyDescent="0.25">
      <c r="A28" s="160"/>
      <c r="B28" s="937" t="str">
        <f>"Je, soussigné "&amp;$D$18&amp;", représentant légal de "&amp;$J$18&amp;" déclare que ce dernier est en règle au regard de l'ensemble des déclarations sociales et fiscales ainsi que des cotisations et paiements y afférents."</f>
        <v>Je, soussigné ......................................, représentant légal de ...................................... déclare que ce dernier est en règle au regard de l'ensemble des déclarations sociales et fiscales ainsi que des cotisations et paiements y afférents.</v>
      </c>
      <c r="C28" s="937"/>
      <c r="D28" s="937"/>
      <c r="E28" s="937"/>
      <c r="F28" s="937"/>
      <c r="G28" s="937"/>
      <c r="H28" s="937"/>
      <c r="I28" s="937"/>
      <c r="J28" s="937"/>
      <c r="K28" s="937"/>
      <c r="L28" s="937"/>
      <c r="M28" s="937"/>
      <c r="N28" s="937"/>
      <c r="O28" s="937"/>
      <c r="P28" s="937"/>
      <c r="Q28" s="937"/>
      <c r="R28" s="937"/>
      <c r="S28" s="171"/>
    </row>
    <row r="29" spans="1:19" x14ac:dyDescent="0.25">
      <c r="A29" s="160"/>
      <c r="B29" s="170"/>
      <c r="C29" s="170"/>
      <c r="D29" s="170"/>
      <c r="E29" s="170"/>
      <c r="F29" s="170"/>
      <c r="G29" s="170"/>
      <c r="H29" s="170"/>
      <c r="I29" s="170"/>
      <c r="J29" s="170"/>
      <c r="K29" s="170"/>
      <c r="L29" s="170"/>
      <c r="M29" s="170"/>
      <c r="N29" s="170"/>
      <c r="O29" s="170"/>
      <c r="P29" s="170"/>
      <c r="Q29" s="170"/>
      <c r="R29" s="170"/>
      <c r="S29" s="171"/>
    </row>
    <row r="30" spans="1:19" ht="30" customHeight="1" x14ac:dyDescent="0.25">
      <c r="A30" s="160"/>
      <c r="B30" s="937" t="s">
        <v>85</v>
      </c>
      <c r="C30" s="937"/>
      <c r="D30" s="937"/>
      <c r="E30" s="937"/>
      <c r="F30" s="937"/>
      <c r="G30" s="937"/>
      <c r="H30" s="937"/>
      <c r="I30" s="937"/>
      <c r="J30" s="937"/>
      <c r="K30" s="937"/>
      <c r="L30" s="937"/>
      <c r="M30" s="937"/>
      <c r="N30" s="937"/>
      <c r="O30" s="937"/>
      <c r="P30" s="937"/>
      <c r="Q30" s="937"/>
      <c r="R30" s="937"/>
      <c r="S30" s="171"/>
    </row>
    <row r="31" spans="1:19" x14ac:dyDescent="0.25">
      <c r="A31" s="160"/>
      <c r="B31" s="170"/>
      <c r="C31" s="170"/>
      <c r="D31" s="170"/>
      <c r="E31" s="170"/>
      <c r="F31" s="170"/>
      <c r="G31" s="170"/>
      <c r="H31" s="170"/>
      <c r="I31" s="170"/>
      <c r="J31" s="170"/>
      <c r="K31" s="170"/>
      <c r="L31" s="170"/>
      <c r="M31" s="170"/>
      <c r="N31" s="170"/>
      <c r="O31" s="170"/>
      <c r="P31" s="170"/>
      <c r="Q31" s="170"/>
      <c r="R31" s="170"/>
      <c r="S31" s="171"/>
    </row>
    <row r="32" spans="1:19" ht="30" customHeight="1" x14ac:dyDescent="0.25">
      <c r="A32" s="160"/>
      <c r="B32" s="937" t="s">
        <v>86</v>
      </c>
      <c r="C32" s="937"/>
      <c r="D32" s="937"/>
      <c r="E32" s="937"/>
      <c r="F32" s="937"/>
      <c r="G32" s="937"/>
      <c r="H32" s="937"/>
      <c r="I32" s="937"/>
      <c r="J32" s="937"/>
      <c r="K32" s="937"/>
      <c r="L32" s="937"/>
      <c r="M32" s="937"/>
      <c r="N32" s="937"/>
      <c r="O32" s="937"/>
      <c r="P32" s="937"/>
      <c r="Q32" s="937"/>
      <c r="R32" s="937"/>
      <c r="S32" s="171"/>
    </row>
    <row r="33" spans="1:19" x14ac:dyDescent="0.25">
      <c r="A33" s="160"/>
      <c r="B33" s="170"/>
      <c r="C33" s="170"/>
      <c r="D33" s="170"/>
      <c r="E33" s="170"/>
      <c r="F33" s="170"/>
      <c r="G33" s="170"/>
      <c r="H33" s="170"/>
      <c r="I33" s="170"/>
      <c r="J33" s="170"/>
      <c r="K33" s="170"/>
      <c r="L33" s="170"/>
      <c r="M33" s="170"/>
      <c r="N33" s="170"/>
      <c r="O33" s="170"/>
      <c r="P33" s="170"/>
      <c r="Q33" s="170"/>
      <c r="R33" s="170"/>
      <c r="S33" s="171"/>
    </row>
    <row r="34" spans="1:19" x14ac:dyDescent="0.25">
      <c r="A34" s="160"/>
      <c r="B34" s="170" t="s">
        <v>87</v>
      </c>
      <c r="C34" s="170"/>
      <c r="D34" s="1259"/>
      <c r="E34" s="1259"/>
      <c r="F34" s="170"/>
      <c r="G34" s="170"/>
      <c r="H34" s="170"/>
      <c r="I34" s="170"/>
      <c r="J34" s="170"/>
      <c r="K34" s="170"/>
      <c r="L34" s="170"/>
      <c r="M34" s="170"/>
      <c r="N34" s="170"/>
      <c r="O34" s="170"/>
      <c r="P34" s="170"/>
      <c r="Q34" s="170"/>
      <c r="R34" s="170"/>
      <c r="S34" s="171"/>
    </row>
    <row r="35" spans="1:19" x14ac:dyDescent="0.25">
      <c r="A35" s="160"/>
      <c r="B35" s="170"/>
      <c r="C35" s="170"/>
      <c r="D35" s="170"/>
      <c r="E35" s="170"/>
      <c r="F35" s="170"/>
      <c r="G35" s="170"/>
      <c r="H35" s="170"/>
      <c r="I35" s="170"/>
      <c r="J35" s="170"/>
      <c r="K35" s="170"/>
      <c r="L35" s="170"/>
      <c r="M35" s="170"/>
      <c r="N35" s="170"/>
      <c r="O35" s="170"/>
      <c r="P35" s="170"/>
      <c r="Q35" s="170"/>
      <c r="R35" s="170"/>
      <c r="S35" s="171"/>
    </row>
    <row r="36" spans="1:19" x14ac:dyDescent="0.25">
      <c r="A36" s="160"/>
      <c r="B36" s="170" t="s">
        <v>88</v>
      </c>
      <c r="C36" s="170"/>
      <c r="D36" s="170"/>
      <c r="E36" s="170"/>
      <c r="F36" s="170"/>
      <c r="G36" s="170"/>
      <c r="H36" s="170"/>
      <c r="I36" s="170"/>
      <c r="J36" s="170"/>
      <c r="K36" s="170" t="s">
        <v>78</v>
      </c>
      <c r="L36" s="170"/>
      <c r="M36" s="170"/>
      <c r="N36" s="170"/>
      <c r="O36" s="170"/>
      <c r="P36" s="170"/>
      <c r="Q36" s="170"/>
      <c r="R36" s="170"/>
      <c r="S36" s="171"/>
    </row>
    <row r="37" spans="1:19" x14ac:dyDescent="0.25">
      <c r="A37" s="160"/>
      <c r="B37" s="170"/>
      <c r="C37" s="170"/>
      <c r="D37" s="170"/>
      <c r="E37" s="170"/>
      <c r="F37" s="170"/>
      <c r="G37" s="170"/>
      <c r="H37" s="170"/>
      <c r="I37" s="170"/>
      <c r="J37" s="170"/>
      <c r="K37" s="170" t="s">
        <v>89</v>
      </c>
      <c r="L37" s="170"/>
      <c r="M37" s="170"/>
      <c r="N37" s="170"/>
      <c r="O37" s="170"/>
      <c r="P37" s="170"/>
      <c r="Q37" s="170"/>
      <c r="R37" s="170"/>
      <c r="S37" s="171"/>
    </row>
    <row r="38" spans="1:19" x14ac:dyDescent="0.25">
      <c r="A38" s="160"/>
      <c r="B38" s="170"/>
      <c r="C38" s="170"/>
      <c r="D38" s="170"/>
      <c r="E38" s="170"/>
      <c r="F38" s="170"/>
      <c r="G38" s="170"/>
      <c r="H38" s="170"/>
      <c r="I38" s="170"/>
      <c r="J38" s="170"/>
      <c r="K38" s="170"/>
      <c r="L38" s="170"/>
      <c r="M38" s="170"/>
      <c r="N38" s="170"/>
      <c r="O38" s="170"/>
      <c r="P38" s="170"/>
      <c r="Q38" s="170"/>
      <c r="R38" s="170"/>
      <c r="S38" s="171"/>
    </row>
    <row r="39" spans="1:19" x14ac:dyDescent="0.25">
      <c r="A39" s="160"/>
      <c r="B39" s="170"/>
      <c r="C39" s="170"/>
      <c r="D39" s="170"/>
      <c r="E39" s="170"/>
      <c r="F39" s="170"/>
      <c r="G39" s="170"/>
      <c r="H39" s="170"/>
      <c r="I39" s="170"/>
      <c r="J39" s="170"/>
      <c r="K39" s="170"/>
      <c r="L39" s="170"/>
      <c r="M39" s="170"/>
      <c r="N39" s="170"/>
      <c r="O39" s="170"/>
      <c r="P39" s="170"/>
      <c r="Q39" s="170"/>
      <c r="R39" s="170"/>
      <c r="S39" s="171"/>
    </row>
    <row r="40" spans="1:19" x14ac:dyDescent="0.25">
      <c r="A40" s="160"/>
      <c r="B40" s="170"/>
      <c r="C40" s="170"/>
      <c r="D40" s="170"/>
      <c r="E40" s="170"/>
      <c r="F40" s="170"/>
      <c r="G40" s="170"/>
      <c r="H40" s="170"/>
      <c r="I40" s="170"/>
      <c r="J40" s="170"/>
      <c r="K40" s="170"/>
      <c r="L40" s="170"/>
      <c r="M40" s="170"/>
      <c r="N40" s="170"/>
      <c r="O40" s="170"/>
      <c r="P40" s="170"/>
      <c r="Q40" s="170"/>
      <c r="R40" s="170"/>
      <c r="S40" s="171"/>
    </row>
    <row r="41" spans="1:19" x14ac:dyDescent="0.25">
      <c r="A41" s="160"/>
      <c r="B41" s="170"/>
      <c r="C41" s="170"/>
      <c r="D41" s="170"/>
      <c r="E41" s="170"/>
      <c r="F41" s="170"/>
      <c r="G41" s="170"/>
      <c r="H41" s="170"/>
      <c r="I41" s="170"/>
      <c r="J41" s="170"/>
      <c r="K41" s="170"/>
      <c r="L41" s="170"/>
      <c r="M41" s="170"/>
      <c r="N41" s="170"/>
      <c r="O41" s="170"/>
      <c r="P41" s="170"/>
      <c r="Q41" s="170"/>
      <c r="R41" s="170"/>
      <c r="S41" s="171"/>
    </row>
    <row r="42" spans="1:19" x14ac:dyDescent="0.25">
      <c r="A42" s="160"/>
      <c r="B42" s="170"/>
      <c r="C42" s="170"/>
      <c r="D42" s="170"/>
      <c r="E42" s="170"/>
      <c r="F42" s="170"/>
      <c r="G42" s="170"/>
      <c r="H42" s="170"/>
      <c r="I42" s="170"/>
      <c r="J42" s="170"/>
      <c r="K42" s="170"/>
      <c r="L42" s="170"/>
      <c r="M42" s="170"/>
      <c r="N42" s="170"/>
      <c r="O42" s="170"/>
      <c r="P42" s="170"/>
      <c r="Q42" s="170"/>
      <c r="R42" s="170"/>
      <c r="S42" s="171"/>
    </row>
    <row r="43" spans="1:19" x14ac:dyDescent="0.25">
      <c r="A43" s="160"/>
      <c r="B43" s="170"/>
      <c r="C43" s="170"/>
      <c r="D43" s="170"/>
      <c r="E43" s="170"/>
      <c r="F43" s="170"/>
      <c r="G43" s="170"/>
      <c r="H43" s="170"/>
      <c r="I43" s="170"/>
      <c r="J43" s="170"/>
      <c r="K43" s="170"/>
      <c r="L43" s="170"/>
      <c r="M43" s="170"/>
      <c r="N43" s="170"/>
      <c r="O43" s="170"/>
      <c r="P43" s="170"/>
      <c r="Q43" s="170"/>
      <c r="R43" s="170"/>
      <c r="S43" s="171"/>
    </row>
    <row r="44" spans="1:19" ht="21" customHeight="1" x14ac:dyDescent="0.25">
      <c r="A44" s="160"/>
      <c r="B44" s="170"/>
      <c r="C44" s="170"/>
      <c r="D44" s="170"/>
      <c r="E44" s="170"/>
      <c r="F44" s="170"/>
      <c r="G44" s="170"/>
      <c r="H44" s="170"/>
      <c r="I44" s="170"/>
      <c r="J44" s="170"/>
      <c r="K44" s="170"/>
      <c r="L44" s="170"/>
      <c r="M44" s="170"/>
      <c r="N44" s="170"/>
      <c r="O44" s="170"/>
      <c r="P44" s="170"/>
      <c r="Q44" s="170"/>
      <c r="R44" s="170"/>
      <c r="S44" s="171"/>
    </row>
    <row r="45" spans="1:19" ht="15.75" thickBot="1" x14ac:dyDescent="0.3">
      <c r="A45" s="169"/>
      <c r="B45" s="172"/>
      <c r="C45" s="172"/>
      <c r="D45" s="172"/>
      <c r="E45" s="172"/>
      <c r="F45" s="172"/>
      <c r="G45" s="172"/>
      <c r="H45" s="172"/>
      <c r="I45" s="172"/>
      <c r="J45" s="172"/>
      <c r="K45" s="172"/>
      <c r="L45" s="172"/>
      <c r="M45" s="172"/>
      <c r="N45" s="172"/>
      <c r="O45" s="172"/>
      <c r="P45" s="172"/>
      <c r="Q45" s="172"/>
      <c r="R45" s="172"/>
      <c r="S45" s="173"/>
    </row>
    <row r="46" spans="1:19" x14ac:dyDescent="0.25"/>
  </sheetData>
  <sheetProtection algorithmName="SHA-512" hashValue="FOeikyU+0l+sxLf5cCMAXuE0bOLIsR4je37UDB1KMf3j13cb0TkByooc9mdq8qLAMwp+ACGfld2oqXLtdcdXDQ==" saltValue="gqYbJ4OJv6RSSSm3MiL81w==" spinCount="100000" sheet="1" objects="1" scenarios="1"/>
  <customSheetViews>
    <customSheetView guid="{4F086A74-5B38-4260-ADA5-6DF5C2FBAB93}" showGridLines="0" showRowCol="0" hiddenRows="1" hiddenColumns="1">
      <pane ySplit="5" topLeftCell="A54" activePane="bottomLeft" state="frozen"/>
      <selection pane="bottomLeft" activeCell="E58" sqref="E58"/>
      <rowBreaks count="1" manualBreakCount="1">
        <brk id="40" max="16383" man="1"/>
      </rowBreaks>
      <pageMargins left="0.23622047244094491" right="0.23622047244094491" top="0.39370078740157483" bottom="0.39370078740157483" header="0.31496062992125984" footer="0.31496062992125984"/>
      <printOptions horizontalCentered="1"/>
      <pageSetup paperSize="9" scale="70" fitToWidth="0" fitToHeight="0" orientation="landscape" r:id="rId1"/>
      <headerFooter>
        <oddFooter>&amp;L&amp;D&amp;C- Page &amp;P / &amp;N -
&amp;R&amp;8
&amp;Z&amp;F</oddFooter>
      </headerFooter>
    </customSheetView>
  </customSheetViews>
  <mergeCells count="9">
    <mergeCell ref="D13:R13"/>
    <mergeCell ref="B32:R32"/>
    <mergeCell ref="D34:E34"/>
    <mergeCell ref="B28:R28"/>
    <mergeCell ref="J18:L18"/>
    <mergeCell ref="L25:M25"/>
    <mergeCell ref="B30:R30"/>
    <mergeCell ref="D18:G18"/>
    <mergeCell ref="D23:G23"/>
  </mergeCells>
  <printOptions horizontalCentered="1"/>
  <pageMargins left="0.23622047244094491" right="0.23622047244094491" top="0.39370078740157483" bottom="0.39370078740157483" header="0.31496062992125984" footer="0.31496062992125984"/>
  <pageSetup paperSize="9" scale="70" fitToWidth="0" fitToHeight="0" orientation="landscape" r:id="rId2"/>
  <headerFooter>
    <oddFooter xml:space="preserve">&amp;L&amp;D&amp;C- Page &amp;P / &amp;N -
&amp;R&amp;8
</oddFooter>
  </headerFooter>
  <rowBreaks count="1" manualBreakCount="1">
    <brk id="40" max="16383" man="1"/>
  </rowBreak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listes!$M$5:$M$6</xm:f>
          </x14:formula1>
          <xm:sqref>B10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Y184"/>
  <sheetViews>
    <sheetView showGridLines="0" showRowColHeaders="0" zoomScaleNormal="100" zoomScaleSheetLayoutView="80" workbookViewId="0">
      <pane ySplit="5" topLeftCell="A6" activePane="bottomLeft" state="frozen"/>
      <selection activeCell="I11" sqref="I11"/>
      <selection pane="bottomLeft"/>
    </sheetView>
  </sheetViews>
  <sheetFormatPr baseColWidth="10" defaultColWidth="0" defaultRowHeight="0" customHeight="1" zeroHeight="1" x14ac:dyDescent="0.25"/>
  <cols>
    <col min="1" max="1" width="2.7109375" style="9" customWidth="1"/>
    <col min="2" max="3" width="25.7109375" style="9" customWidth="1"/>
    <col min="4" max="4" width="20.7109375" style="9" customWidth="1"/>
    <col min="5" max="5" width="2.7109375" style="9" customWidth="1"/>
    <col min="6" max="6" width="30.7109375" style="9" customWidth="1"/>
    <col min="7" max="7" width="20.7109375" style="9" customWidth="1"/>
    <col min="8" max="8" width="2.7109375" style="9" customWidth="1"/>
    <col min="9" max="9" width="16.28515625" style="9" customWidth="1"/>
    <col min="10" max="10" width="15.7109375" style="9" customWidth="1"/>
    <col min="11" max="11" width="20.7109375" style="9" customWidth="1"/>
    <col min="12" max="12" width="2.7109375" style="9" customWidth="1"/>
    <col min="13" max="13" width="2.7109375" style="802" customWidth="1"/>
    <col min="14" max="14" width="11.42578125" style="9" hidden="1" customWidth="1"/>
    <col min="15" max="25" width="0" style="9" hidden="1" customWidth="1"/>
    <col min="26" max="16384" width="11.42578125" style="9" hidden="1"/>
  </cols>
  <sheetData>
    <row r="1" spans="1:14" s="799" customFormat="1" ht="23.25" x14ac:dyDescent="0.25">
      <c r="A1" s="305" t="str">
        <f>'1_Présentation'!$A$1</f>
        <v>Demande d’aide à l’investissement immobilier</v>
      </c>
      <c r="B1" s="319"/>
      <c r="C1" s="319"/>
      <c r="D1" s="319"/>
      <c r="E1" s="319"/>
      <c r="F1" s="319"/>
      <c r="G1" s="319"/>
      <c r="H1" s="319"/>
      <c r="I1" s="319"/>
      <c r="J1" s="319"/>
      <c r="K1" s="319"/>
      <c r="L1" s="398"/>
    </row>
    <row r="2" spans="1:14" s="803" customFormat="1" ht="21.75" thickBot="1" x14ac:dyDescent="0.3">
      <c r="A2" s="302" t="s">
        <v>258</v>
      </c>
      <c r="B2" s="320"/>
      <c r="C2" s="320"/>
      <c r="D2" s="320"/>
      <c r="E2" s="320"/>
      <c r="F2" s="320"/>
      <c r="G2" s="320"/>
      <c r="H2" s="320"/>
      <c r="I2" s="320"/>
      <c r="J2" s="320"/>
      <c r="K2" s="320"/>
      <c r="L2" s="164"/>
      <c r="M2" s="800"/>
      <c r="N2" s="800"/>
    </row>
    <row r="3" spans="1:14" s="802" customFormat="1" ht="6" customHeight="1" x14ac:dyDescent="0.25">
      <c r="A3" s="128"/>
      <c r="B3" s="312"/>
      <c r="C3" s="158"/>
      <c r="D3" s="158"/>
      <c r="E3" s="158"/>
      <c r="F3" s="158"/>
      <c r="G3" s="158"/>
      <c r="H3" s="158"/>
      <c r="I3" s="158"/>
      <c r="J3" s="158"/>
      <c r="K3" s="158"/>
      <c r="L3" s="159"/>
      <c r="M3" s="794"/>
      <c r="N3" s="794"/>
    </row>
    <row r="4" spans="1:14" s="802" customFormat="1" ht="132" customHeight="1" x14ac:dyDescent="0.25">
      <c r="A4" s="3"/>
      <c r="B4" s="7"/>
      <c r="C4" s="5"/>
      <c r="D4" s="5"/>
      <c r="E4" s="5"/>
      <c r="F4" s="5"/>
      <c r="G4" s="5"/>
      <c r="H4" s="5"/>
      <c r="I4" s="5"/>
      <c r="J4" s="5"/>
      <c r="K4" s="5"/>
      <c r="L4" s="7"/>
      <c r="M4" s="794"/>
      <c r="N4" s="794"/>
    </row>
    <row r="5" spans="1:14" s="802" customFormat="1" ht="6" customHeight="1" thickBot="1" x14ac:dyDescent="0.3">
      <c r="A5" s="129"/>
      <c r="B5" s="26"/>
      <c r="C5" s="25"/>
      <c r="D5" s="25"/>
      <c r="E5" s="25"/>
      <c r="F5" s="25"/>
      <c r="G5" s="25"/>
      <c r="H5" s="25"/>
      <c r="I5" s="25"/>
      <c r="J5" s="25"/>
      <c r="K5" s="25"/>
      <c r="L5" s="26"/>
      <c r="M5" s="794"/>
      <c r="N5" s="794"/>
    </row>
    <row r="6" spans="1:14" s="802" customFormat="1" ht="6" customHeight="1" x14ac:dyDescent="0.25">
      <c r="A6" s="435"/>
      <c r="B6" s="443"/>
      <c r="C6" s="443"/>
      <c r="D6" s="443"/>
      <c r="E6" s="443"/>
      <c r="F6" s="443"/>
      <c r="G6" s="443"/>
      <c r="H6" s="443"/>
      <c r="I6" s="443"/>
      <c r="J6" s="443"/>
      <c r="K6" s="443"/>
      <c r="L6" s="437"/>
      <c r="M6" s="794"/>
      <c r="N6" s="794"/>
    </row>
    <row r="7" spans="1:14" s="802" customFormat="1" ht="24" customHeight="1" x14ac:dyDescent="0.25">
      <c r="A7" s="438"/>
      <c r="B7" s="461" t="s">
        <v>308</v>
      </c>
      <c r="C7" s="461"/>
      <c r="D7" s="444"/>
      <c r="E7" s="444"/>
      <c r="F7" s="444"/>
      <c r="G7" s="444"/>
      <c r="H7" s="444"/>
      <c r="I7" s="444"/>
      <c r="J7" s="444"/>
      <c r="K7" s="444"/>
      <c r="L7" s="439"/>
      <c r="M7" s="794"/>
      <c r="N7" s="794"/>
    </row>
    <row r="8" spans="1:14" s="802" customFormat="1" ht="24" customHeight="1" x14ac:dyDescent="0.25">
      <c r="A8" s="438"/>
      <c r="B8" s="461" t="s">
        <v>309</v>
      </c>
      <c r="C8" s="461"/>
      <c r="D8" s="444"/>
      <c r="E8" s="444"/>
      <c r="F8" s="444"/>
      <c r="G8" s="444"/>
      <c r="H8" s="444"/>
      <c r="I8" s="444"/>
      <c r="J8" s="444"/>
      <c r="K8" s="444"/>
      <c r="L8" s="439"/>
      <c r="M8" s="794"/>
      <c r="N8" s="794"/>
    </row>
    <row r="9" spans="1:14" s="802" customFormat="1" ht="6" customHeight="1" thickBot="1" x14ac:dyDescent="0.3">
      <c r="A9" s="440"/>
      <c r="B9" s="446"/>
      <c r="C9" s="446"/>
      <c r="D9" s="446"/>
      <c r="E9" s="446"/>
      <c r="F9" s="446"/>
      <c r="G9" s="446"/>
      <c r="H9" s="446"/>
      <c r="I9" s="446"/>
      <c r="J9" s="446"/>
      <c r="K9" s="446"/>
      <c r="L9" s="442"/>
      <c r="M9" s="794"/>
      <c r="N9" s="794"/>
    </row>
    <row r="10" spans="1:14" s="802" customFormat="1" ht="15" x14ac:dyDescent="0.25">
      <c r="A10" s="3"/>
      <c r="B10" s="5"/>
      <c r="C10" s="5"/>
      <c r="D10" s="5"/>
      <c r="E10" s="5"/>
      <c r="F10" s="5"/>
      <c r="G10" s="5"/>
      <c r="H10" s="5"/>
      <c r="I10" s="5"/>
      <c r="J10" s="5"/>
      <c r="K10" s="5"/>
      <c r="L10" s="7"/>
      <c r="M10" s="794"/>
      <c r="N10" s="794"/>
    </row>
    <row r="11" spans="1:14" s="802" customFormat="1" ht="18.75" x14ac:dyDescent="0.25">
      <c r="A11" s="3"/>
      <c r="B11" s="39" t="s">
        <v>31</v>
      </c>
      <c r="C11" s="1000" t="str">
        <f>IF('1_Présentation'!$G$24="","",VLOOKUP('1_Présentation'!$G$16,listes!$H:$I,COLUMNS(listes!$H:$I),FALSE)&amp;" - "&amp;IF('1_Présentation'!$G$20="","",LEFT('1_Présentation'!$G$20,2)&amp;" ")&amp;IF('1_Présentation'!$G$22="","",UPPER('1_Présentation'!$G$22)&amp;" - ")&amp;IF('1_Présentation'!$G$24="","",'1_Présentation'!$G$24))</f>
        <v/>
      </c>
      <c r="D11" s="1001"/>
      <c r="E11" s="1001"/>
      <c r="F11" s="1001"/>
      <c r="G11" s="1001"/>
      <c r="H11" s="1001"/>
      <c r="I11" s="1001"/>
      <c r="J11" s="1001"/>
      <c r="K11" s="1002"/>
      <c r="L11" s="7"/>
      <c r="M11" s="794"/>
      <c r="N11" s="794"/>
    </row>
    <row r="12" spans="1:14" s="802" customFormat="1" ht="15.75" customHeight="1" x14ac:dyDescent="0.25">
      <c r="A12" s="3"/>
      <c r="B12" s="39"/>
      <c r="C12" s="681"/>
      <c r="D12" s="681"/>
      <c r="E12" s="681"/>
      <c r="F12" s="681"/>
      <c r="G12" s="681"/>
      <c r="H12" s="681"/>
      <c r="I12" s="681"/>
      <c r="J12" s="681"/>
      <c r="K12" s="681"/>
      <c r="L12" s="7"/>
      <c r="M12" s="794"/>
      <c r="N12" s="794"/>
    </row>
    <row r="13" spans="1:14" s="802" customFormat="1" ht="18.75" x14ac:dyDescent="0.25">
      <c r="A13" s="3"/>
      <c r="B13" s="570" t="s">
        <v>419</v>
      </c>
      <c r="C13" s="881" t="str">
        <f>IF('2_Identité'!F57="","",'2_Identité'!F57)</f>
        <v/>
      </c>
      <c r="D13" s="39"/>
      <c r="E13" s="39"/>
      <c r="F13" s="882" t="s">
        <v>736</v>
      </c>
      <c r="G13" s="1262" t="str">
        <f>IF('1_Présentation'!E33="","",'1_Présentation'!E33)</f>
        <v/>
      </c>
      <c r="H13" s="1262"/>
      <c r="I13" s="1262"/>
      <c r="J13" s="1262"/>
      <c r="K13" s="1262"/>
      <c r="L13" s="7"/>
      <c r="M13" s="794"/>
      <c r="N13" s="794"/>
    </row>
    <row r="14" spans="1:14" s="802" customFormat="1" ht="14.45" customHeight="1" thickBot="1" x14ac:dyDescent="0.3">
      <c r="A14" s="3"/>
      <c r="B14" s="39"/>
      <c r="C14" s="569"/>
      <c r="D14" s="39"/>
      <c r="E14" s="39"/>
      <c r="F14" s="39"/>
      <c r="G14" s="39"/>
      <c r="H14" s="39"/>
      <c r="I14" s="39"/>
      <c r="J14" s="39"/>
      <c r="K14" s="39"/>
      <c r="L14" s="7"/>
      <c r="M14" s="794"/>
      <c r="N14" s="794"/>
    </row>
    <row r="15" spans="1:14" s="802" customFormat="1" ht="30" customHeight="1" thickBot="1" x14ac:dyDescent="0.3">
      <c r="A15" s="3"/>
      <c r="B15" s="919" t="s">
        <v>304</v>
      </c>
      <c r="C15" s="920"/>
      <c r="D15" s="920"/>
      <c r="E15" s="920"/>
      <c r="F15" s="920"/>
      <c r="G15" s="920"/>
      <c r="H15" s="920"/>
      <c r="I15" s="920"/>
      <c r="J15" s="920"/>
      <c r="K15" s="921"/>
      <c r="L15" s="7"/>
      <c r="M15" s="794"/>
      <c r="N15" s="794"/>
    </row>
    <row r="16" spans="1:14" s="802" customFormat="1" ht="14.45" customHeight="1" x14ac:dyDescent="0.25">
      <c r="A16" s="3"/>
      <c r="B16" s="1265"/>
      <c r="C16" s="1265"/>
      <c r="D16" s="1265"/>
      <c r="E16" s="1265"/>
      <c r="F16" s="1265"/>
      <c r="G16" s="1265"/>
      <c r="H16" s="1265"/>
      <c r="I16" s="1265"/>
      <c r="J16" s="1265"/>
      <c r="K16" s="1265"/>
      <c r="L16" s="7"/>
      <c r="M16" s="794"/>
      <c r="N16" s="794"/>
    </row>
    <row r="17" spans="1:14" s="802" customFormat="1" ht="30" customHeight="1" x14ac:dyDescent="0.25">
      <c r="A17" s="3"/>
      <c r="B17" s="5"/>
      <c r="C17" s="567" t="s">
        <v>416</v>
      </c>
      <c r="D17" s="1269" t="s">
        <v>412</v>
      </c>
      <c r="E17" s="1270"/>
      <c r="F17" s="565" t="s">
        <v>415</v>
      </c>
      <c r="G17" s="5"/>
      <c r="H17" s="1266" t="s">
        <v>685</v>
      </c>
      <c r="I17" s="1267"/>
      <c r="J17" s="5"/>
      <c r="K17" s="789" t="s">
        <v>686</v>
      </c>
      <c r="L17" s="154"/>
      <c r="M17" s="794"/>
      <c r="N17" s="794"/>
    </row>
    <row r="18" spans="1:14" s="802" customFormat="1" ht="30" customHeight="1" x14ac:dyDescent="0.25">
      <c r="A18" s="3"/>
      <c r="B18" s="563" t="str">
        <f>'5_CapacitaireEtSurfaces'!$G$68</f>
        <v xml:space="preserve">Nombre de places après opération : </v>
      </c>
      <c r="C18" s="321">
        <f>'5_CapacitaireEtSurfaces'!$P$68</f>
        <v>0</v>
      </c>
      <c r="D18" s="1271">
        <f>'5_CapacitaireEtSurfaces'!$N$68</f>
        <v>0</v>
      </c>
      <c r="E18" s="1272"/>
      <c r="F18" s="566">
        <f>'5_CapacitaireEtSurfaces'!$K$68</f>
        <v>0</v>
      </c>
      <c r="G18" s="780" t="s">
        <v>684</v>
      </c>
      <c r="H18" s="1268">
        <f>'5_CapacitaireEtSurfaces'!$J$68</f>
        <v>0</v>
      </c>
      <c r="I18" s="1268"/>
      <c r="J18" s="24" t="s">
        <v>687</v>
      </c>
      <c r="K18" s="246">
        <f>'5_CapacitaireEtSurfaces'!$H$68</f>
        <v>0</v>
      </c>
      <c r="L18" s="7"/>
      <c r="M18" s="794"/>
      <c r="N18" s="794"/>
    </row>
    <row r="19" spans="1:14" s="802" customFormat="1" ht="30" customHeight="1" x14ac:dyDescent="0.25">
      <c r="A19" s="3"/>
      <c r="B19" s="564" t="s">
        <v>414</v>
      </c>
      <c r="C19" s="322">
        <f>'5_CapacitaireEtSurfaces'!$P$69</f>
        <v>0</v>
      </c>
      <c r="D19" s="5"/>
      <c r="E19" s="5"/>
      <c r="F19" s="5"/>
      <c r="G19" s="5"/>
      <c r="H19" s="5"/>
      <c r="I19" s="41"/>
      <c r="J19" s="5"/>
      <c r="K19" s="5"/>
      <c r="L19" s="7"/>
      <c r="M19" s="794"/>
      <c r="N19" s="794"/>
    </row>
    <row r="20" spans="1:14" s="802" customFormat="1" ht="15" x14ac:dyDescent="0.25">
      <c r="A20" s="3"/>
      <c r="B20" s="5"/>
      <c r="C20" s="5"/>
      <c r="D20" s="5"/>
      <c r="E20" s="5"/>
      <c r="F20" s="149"/>
      <c r="G20" s="153"/>
      <c r="H20" s="153"/>
      <c r="I20" s="153"/>
      <c r="J20" s="153"/>
      <c r="K20" s="153"/>
      <c r="L20" s="154"/>
      <c r="M20" s="801"/>
      <c r="N20" s="801"/>
    </row>
    <row r="21" spans="1:14" s="802" customFormat="1" ht="15.75" thickBot="1" x14ac:dyDescent="0.3">
      <c r="A21" s="3"/>
      <c r="B21" s="5"/>
      <c r="C21" s="5"/>
      <c r="D21" s="5"/>
      <c r="E21" s="5"/>
      <c r="F21" s="149"/>
      <c r="G21" s="153"/>
      <c r="H21" s="153"/>
      <c r="I21" s="153"/>
      <c r="J21" s="153"/>
      <c r="K21" s="153"/>
      <c r="L21" s="154"/>
      <c r="M21" s="801"/>
      <c r="N21" s="801"/>
    </row>
    <row r="22" spans="1:14" s="802" customFormat="1" ht="30" customHeight="1" thickBot="1" x14ac:dyDescent="0.3">
      <c r="A22" s="3"/>
      <c r="B22" s="177" t="s">
        <v>307</v>
      </c>
      <c r="C22" s="178"/>
      <c r="D22" s="178"/>
      <c r="E22" s="178"/>
      <c r="F22" s="178"/>
      <c r="G22" s="179"/>
      <c r="H22" s="179"/>
      <c r="I22" s="179"/>
      <c r="J22" s="179"/>
      <c r="K22" s="180"/>
      <c r="L22" s="7"/>
      <c r="M22" s="794"/>
      <c r="N22" s="794"/>
    </row>
    <row r="23" spans="1:14" s="802" customFormat="1" ht="14.45" customHeight="1" x14ac:dyDescent="0.25">
      <c r="A23" s="3"/>
      <c r="B23" s="1265"/>
      <c r="C23" s="1265"/>
      <c r="D23" s="1265"/>
      <c r="E23" s="1265"/>
      <c r="F23" s="1265"/>
      <c r="G23" s="1265"/>
      <c r="H23" s="1265"/>
      <c r="I23" s="1265"/>
      <c r="J23" s="1265"/>
      <c r="K23" s="1265"/>
      <c r="L23" s="7"/>
      <c r="M23" s="794"/>
      <c r="N23" s="794"/>
    </row>
    <row r="24" spans="1:14" s="802" customFormat="1" ht="30" customHeight="1" x14ac:dyDescent="0.25">
      <c r="A24" s="3"/>
      <c r="B24" s="5"/>
      <c r="C24" s="567" t="s">
        <v>417</v>
      </c>
      <c r="D24" s="1269" t="s">
        <v>413</v>
      </c>
      <c r="E24" s="1270"/>
      <c r="F24" s="565" t="s">
        <v>415</v>
      </c>
      <c r="G24" s="153"/>
      <c r="H24" s="153"/>
      <c r="I24" s="789" t="s">
        <v>688</v>
      </c>
      <c r="J24" s="153"/>
      <c r="K24" s="789" t="s">
        <v>689</v>
      </c>
      <c r="L24" s="154"/>
      <c r="M24" s="801"/>
      <c r="N24" s="801"/>
    </row>
    <row r="25" spans="1:14" s="802" customFormat="1" ht="30" customHeight="1" x14ac:dyDescent="0.25">
      <c r="A25" s="3"/>
      <c r="B25" s="563" t="s">
        <v>259</v>
      </c>
      <c r="C25" s="323">
        <f>'5_CapacitaireEtSurfaces'!$P$99</f>
        <v>0</v>
      </c>
      <c r="D25" s="1273">
        <f>'5_CapacitaireEtSurfaces'!$N$99</f>
        <v>0</v>
      </c>
      <c r="E25" s="1274"/>
      <c r="F25" s="566">
        <f>'5_CapacitaireEtSurfaces'!$K$99</f>
        <v>0</v>
      </c>
      <c r="G25" s="1263" t="s">
        <v>687</v>
      </c>
      <c r="H25" s="1264"/>
      <c r="I25" s="246">
        <f>'5_CapacitaireEtSurfaces'!$J$99</f>
        <v>0</v>
      </c>
      <c r="J25" s="24" t="s">
        <v>687</v>
      </c>
      <c r="K25" s="246">
        <f>'5_CapacitaireEtSurfaces'!$H$99</f>
        <v>0</v>
      </c>
      <c r="L25" s="7"/>
      <c r="M25" s="794"/>
      <c r="N25" s="794"/>
    </row>
    <row r="26" spans="1:14" s="802" customFormat="1" ht="30" customHeight="1" x14ac:dyDescent="0.25">
      <c r="A26" s="3"/>
      <c r="B26" s="568" t="s">
        <v>418</v>
      </c>
      <c r="C26" s="324">
        <f>'5_CapacitaireEtSurfaces'!$P$100</f>
        <v>0</v>
      </c>
      <c r="D26" s="5"/>
      <c r="E26" s="5"/>
      <c r="F26" s="5"/>
      <c r="G26" s="5"/>
      <c r="H26" s="5"/>
      <c r="I26" s="5"/>
      <c r="J26" s="5"/>
      <c r="K26" s="5"/>
      <c r="L26" s="7"/>
      <c r="M26" s="794"/>
      <c r="N26" s="794"/>
    </row>
    <row r="27" spans="1:14" s="802" customFormat="1" ht="15" x14ac:dyDescent="0.25">
      <c r="A27" s="3"/>
      <c r="B27" s="149"/>
      <c r="C27" s="149"/>
      <c r="D27" s="149"/>
      <c r="E27" s="149"/>
      <c r="F27" s="149"/>
      <c r="G27" s="153"/>
      <c r="H27" s="153"/>
      <c r="I27" s="153"/>
      <c r="J27" s="153"/>
      <c r="K27" s="153"/>
      <c r="L27" s="7"/>
      <c r="M27" s="801"/>
      <c r="N27" s="801"/>
    </row>
    <row r="28" spans="1:14" s="802" customFormat="1" ht="15.75" thickBot="1" x14ac:dyDescent="0.3">
      <c r="A28" s="3"/>
      <c r="B28" s="149"/>
      <c r="C28" s="149"/>
      <c r="D28" s="149"/>
      <c r="E28" s="149"/>
      <c r="F28" s="149"/>
      <c r="G28" s="153"/>
      <c r="H28" s="153"/>
      <c r="I28" s="153"/>
      <c r="J28" s="153"/>
      <c r="K28" s="153"/>
      <c r="L28" s="7"/>
      <c r="M28" s="801"/>
      <c r="N28" s="801"/>
    </row>
    <row r="29" spans="1:14" s="802" customFormat="1" ht="30" customHeight="1" thickBot="1" x14ac:dyDescent="0.3">
      <c r="A29" s="3"/>
      <c r="B29" s="177" t="s">
        <v>306</v>
      </c>
      <c r="C29" s="178"/>
      <c r="D29" s="178"/>
      <c r="E29" s="178"/>
      <c r="F29" s="178"/>
      <c r="G29" s="179"/>
      <c r="H29" s="179"/>
      <c r="I29" s="179"/>
      <c r="J29" s="179"/>
      <c r="K29" s="180"/>
      <c r="L29" s="7"/>
      <c r="M29" s="794"/>
      <c r="N29" s="794"/>
    </row>
    <row r="30" spans="1:14" s="802" customFormat="1" ht="15" x14ac:dyDescent="0.25">
      <c r="A30" s="3"/>
      <c r="B30" s="1265"/>
      <c r="C30" s="1265"/>
      <c r="D30" s="1265"/>
      <c r="E30" s="1265"/>
      <c r="F30" s="1265"/>
      <c r="G30" s="1265"/>
      <c r="H30" s="1265"/>
      <c r="I30" s="1265"/>
      <c r="J30" s="1265"/>
      <c r="K30" s="1265"/>
      <c r="L30" s="7"/>
      <c r="M30" s="794"/>
      <c r="N30" s="794"/>
    </row>
    <row r="31" spans="1:14" s="802" customFormat="1" ht="30" customHeight="1" x14ac:dyDescent="0.25">
      <c r="A31" s="3"/>
      <c r="B31" s="1263" t="s">
        <v>264</v>
      </c>
      <c r="C31" s="1264"/>
      <c r="D31" s="325">
        <f>'6_Coûts'!$V$55</f>
        <v>0</v>
      </c>
      <c r="E31" s="5"/>
      <c r="F31" s="310" t="s">
        <v>265</v>
      </c>
      <c r="G31" s="325">
        <f>'6_Coûts'!$K$46</f>
        <v>0</v>
      </c>
      <c r="H31" s="5"/>
      <c r="I31" s="1263" t="s">
        <v>266</v>
      </c>
      <c r="J31" s="1264"/>
      <c r="K31" s="325">
        <f>'6_Coûts'!$G$46</f>
        <v>0</v>
      </c>
      <c r="L31" s="7"/>
      <c r="M31" s="794"/>
      <c r="N31" s="794"/>
    </row>
    <row r="32" spans="1:14" s="802" customFormat="1" ht="30" customHeight="1" x14ac:dyDescent="0.25">
      <c r="A32" s="3"/>
      <c r="B32" s="5"/>
      <c r="C32" s="5"/>
      <c r="D32" s="5"/>
      <c r="E32" s="5"/>
      <c r="F32" s="541"/>
      <c r="G32" s="542"/>
      <c r="H32" s="5"/>
      <c r="I32" s="541"/>
      <c r="J32" s="541"/>
      <c r="K32" s="542"/>
      <c r="L32" s="7"/>
      <c r="M32" s="794"/>
      <c r="N32" s="794"/>
    </row>
    <row r="33" spans="1:14" s="802" customFormat="1" ht="15.75" thickBot="1" x14ac:dyDescent="0.3">
      <c r="A33" s="3"/>
      <c r="B33" s="5"/>
      <c r="C33" s="5"/>
      <c r="D33" s="5"/>
      <c r="E33" s="5"/>
      <c r="F33" s="5"/>
      <c r="G33" s="5"/>
      <c r="H33" s="5"/>
      <c r="I33" s="5"/>
      <c r="J33" s="5"/>
      <c r="K33" s="5"/>
      <c r="L33" s="7"/>
      <c r="M33" s="794"/>
      <c r="N33" s="794"/>
    </row>
    <row r="34" spans="1:14" s="802" customFormat="1" ht="30" customHeight="1" thickBot="1" x14ac:dyDescent="0.3">
      <c r="A34" s="3"/>
      <c r="B34" s="177" t="s">
        <v>363</v>
      </c>
      <c r="C34" s="178"/>
      <c r="D34" s="178"/>
      <c r="E34" s="178"/>
      <c r="F34" s="178"/>
      <c r="G34" s="179"/>
      <c r="H34" s="179"/>
      <c r="I34" s="179"/>
      <c r="J34" s="179"/>
      <c r="K34" s="180"/>
      <c r="L34" s="7"/>
      <c r="M34" s="794"/>
      <c r="N34" s="794"/>
    </row>
    <row r="35" spans="1:14" s="802" customFormat="1" ht="15" x14ac:dyDescent="0.25">
      <c r="A35" s="3"/>
      <c r="B35" s="5"/>
      <c r="C35" s="5"/>
      <c r="D35" s="5"/>
      <c r="E35" s="5"/>
      <c r="F35" s="5"/>
      <c r="G35" s="5"/>
      <c r="H35" s="5"/>
      <c r="I35" s="5"/>
      <c r="J35" s="5"/>
      <c r="K35" s="5"/>
      <c r="L35" s="7"/>
      <c r="M35" s="794"/>
      <c r="N35" s="794"/>
    </row>
    <row r="36" spans="1:14" s="802" customFormat="1" ht="30" customHeight="1" x14ac:dyDescent="0.25">
      <c r="A36" s="3"/>
      <c r="B36" s="1263" t="s">
        <v>772</v>
      </c>
      <c r="C36" s="1264"/>
      <c r="D36" s="325">
        <f>'6_Coûts'!$O$46</f>
        <v>0</v>
      </c>
      <c r="E36" s="5"/>
      <c r="F36" s="539"/>
      <c r="G36" s="5"/>
      <c r="H36" s="5"/>
      <c r="I36" s="5"/>
      <c r="J36" s="5"/>
      <c r="K36" s="5"/>
      <c r="L36" s="7"/>
      <c r="M36" s="794"/>
      <c r="N36" s="794"/>
    </row>
    <row r="37" spans="1:14" s="802" customFormat="1" ht="30" customHeight="1" x14ac:dyDescent="0.25">
      <c r="A37" s="3"/>
      <c r="B37" s="541"/>
      <c r="C37" s="24" t="s">
        <v>352</v>
      </c>
      <c r="D37" s="326">
        <f>'6a_CléRépartition'!H43</f>
        <v>1</v>
      </c>
      <c r="E37" s="5"/>
      <c r="F37" s="772" t="s">
        <v>682</v>
      </c>
      <c r="G37" s="1280" t="str">
        <f>'6a_CléRépartition'!$L$43</f>
        <v>-</v>
      </c>
      <c r="H37" s="1281"/>
      <c r="I37" s="1282"/>
      <c r="J37" s="5"/>
      <c r="K37" s="5"/>
      <c r="L37" s="7"/>
      <c r="M37" s="794"/>
      <c r="N37" s="794"/>
    </row>
    <row r="38" spans="1:14" s="802" customFormat="1" ht="15.75" thickBot="1" x14ac:dyDescent="0.3">
      <c r="A38" s="3"/>
      <c r="B38" s="5"/>
      <c r="C38" s="5"/>
      <c r="D38" s="5"/>
      <c r="E38" s="5"/>
      <c r="F38" s="5"/>
      <c r="G38" s="5"/>
      <c r="H38" s="5"/>
      <c r="I38" s="5"/>
      <c r="J38" s="5"/>
      <c r="K38" s="5"/>
      <c r="L38" s="7"/>
      <c r="M38" s="794"/>
      <c r="N38" s="794"/>
    </row>
    <row r="39" spans="1:14" s="802" customFormat="1" ht="30" customHeight="1" thickBot="1" x14ac:dyDescent="0.3">
      <c r="A39" s="3"/>
      <c r="B39" s="177" t="s">
        <v>305</v>
      </c>
      <c r="C39" s="178"/>
      <c r="D39" s="178"/>
      <c r="E39" s="178"/>
      <c r="F39" s="178"/>
      <c r="G39" s="179"/>
      <c r="H39" s="179"/>
      <c r="I39" s="179"/>
      <c r="J39" s="179"/>
      <c r="K39" s="180"/>
      <c r="L39" s="7"/>
      <c r="M39" s="794"/>
      <c r="N39" s="794"/>
    </row>
    <row r="40" spans="1:14" s="802" customFormat="1" ht="15" x14ac:dyDescent="0.25">
      <c r="A40" s="3"/>
      <c r="B40" s="5"/>
      <c r="C40" s="5"/>
      <c r="D40" s="5"/>
      <c r="E40" s="5"/>
      <c r="F40" s="5"/>
      <c r="G40" s="5"/>
      <c r="H40" s="5"/>
      <c r="I40" s="5"/>
      <c r="J40" s="5"/>
      <c r="K40" s="5"/>
      <c r="L40" s="7"/>
      <c r="M40" s="794"/>
      <c r="N40" s="794"/>
    </row>
    <row r="41" spans="1:14" s="802" customFormat="1" ht="30" customHeight="1" x14ac:dyDescent="0.25">
      <c r="A41" s="3"/>
      <c r="B41" s="5"/>
      <c r="C41" s="24" t="s">
        <v>359</v>
      </c>
      <c r="D41" s="325">
        <f>'7_Financement'!$E$45</f>
        <v>0</v>
      </c>
      <c r="E41" s="5"/>
      <c r="F41" s="5"/>
      <c r="G41" s="5"/>
      <c r="H41" s="5"/>
      <c r="I41" s="5"/>
      <c r="J41" s="5"/>
      <c r="K41" s="5"/>
      <c r="L41" s="7"/>
      <c r="M41" s="794"/>
      <c r="N41" s="794"/>
    </row>
    <row r="42" spans="1:14" s="802" customFormat="1" ht="30" customHeight="1" x14ac:dyDescent="0.25">
      <c r="A42" s="3"/>
      <c r="B42" s="1263" t="s">
        <v>360</v>
      </c>
      <c r="C42" s="1264"/>
      <c r="D42" s="326" t="str">
        <f>'7_Financement'!$E$56</f>
        <v/>
      </c>
      <c r="E42" s="5"/>
      <c r="F42" s="539" t="str">
        <f>'7_Financement'!$E$57</f>
        <v>ok</v>
      </c>
      <c r="G42" s="5"/>
      <c r="H42" s="5"/>
      <c r="I42" s="5"/>
      <c r="J42" s="5"/>
      <c r="K42" s="5"/>
      <c r="L42" s="7"/>
      <c r="M42" s="794"/>
      <c r="N42" s="794"/>
    </row>
    <row r="43" spans="1:14" s="802" customFormat="1" ht="30" customHeight="1" x14ac:dyDescent="0.25">
      <c r="A43" s="3"/>
      <c r="B43" s="1263" t="s">
        <v>753</v>
      </c>
      <c r="C43" s="1264"/>
      <c r="D43" s="325" t="str">
        <f>'6_Coûts'!$O$107</f>
        <v/>
      </c>
      <c r="E43" s="5"/>
      <c r="F43" s="5"/>
      <c r="G43" s="5"/>
      <c r="H43" s="5"/>
      <c r="I43" s="5"/>
      <c r="J43" s="5"/>
      <c r="K43" s="5"/>
      <c r="L43" s="7"/>
      <c r="M43" s="794"/>
      <c r="N43" s="794"/>
    </row>
    <row r="44" spans="1:14" s="802" customFormat="1" ht="15" x14ac:dyDescent="0.25">
      <c r="A44" s="3"/>
      <c r="B44" s="5"/>
      <c r="C44" s="5"/>
      <c r="D44" s="5"/>
      <c r="E44" s="5"/>
      <c r="F44" s="5"/>
      <c r="G44" s="5"/>
      <c r="H44" s="5"/>
      <c r="I44" s="5"/>
      <c r="J44" s="5"/>
      <c r="K44" s="5"/>
      <c r="L44" s="7"/>
      <c r="M44" s="794"/>
      <c r="N44" s="794"/>
    </row>
    <row r="45" spans="1:14" s="802" customFormat="1" ht="30" customHeight="1" x14ac:dyDescent="0.25">
      <c r="A45" s="3"/>
      <c r="B45" s="1263" t="s">
        <v>364</v>
      </c>
      <c r="C45" s="1264"/>
      <c r="D45" s="325">
        <f>'7_Financement'!$E$48</f>
        <v>0</v>
      </c>
      <c r="E45" s="5"/>
      <c r="F45" s="540" t="str">
        <f>IF('7_Financement'!E52="ok","ok","Plan de financement non équilibré : les recettes ne sont pas égales aux dépenses")</f>
        <v>ok</v>
      </c>
      <c r="G45" s="5"/>
      <c r="H45" s="5"/>
      <c r="I45" s="5"/>
      <c r="J45" s="5"/>
      <c r="K45" s="5"/>
      <c r="L45" s="7"/>
      <c r="M45" s="794"/>
      <c r="N45" s="794"/>
    </row>
    <row r="46" spans="1:14" s="802" customFormat="1" ht="15.75" thickBot="1" x14ac:dyDescent="0.3">
      <c r="A46" s="3"/>
      <c r="B46" s="5"/>
      <c r="C46" s="5"/>
      <c r="D46" s="5"/>
      <c r="E46" s="5"/>
      <c r="F46" s="5"/>
      <c r="G46" s="5"/>
      <c r="H46" s="5"/>
      <c r="I46" s="5"/>
      <c r="J46" s="5"/>
      <c r="K46" s="5"/>
      <c r="L46" s="7"/>
      <c r="M46" s="794"/>
      <c r="N46" s="794"/>
    </row>
    <row r="47" spans="1:14" s="802" customFormat="1" ht="15.75" hidden="1" thickBot="1" x14ac:dyDescent="0.3">
      <c r="A47" s="3"/>
      <c r="B47" s="5"/>
      <c r="C47" s="5"/>
      <c r="D47" s="5"/>
      <c r="E47" s="5"/>
      <c r="F47" s="5"/>
      <c r="G47" s="5"/>
      <c r="H47" s="5"/>
      <c r="I47" s="5"/>
      <c r="J47" s="5"/>
      <c r="K47" s="5"/>
      <c r="L47" s="7"/>
      <c r="M47" s="794"/>
      <c r="N47" s="794"/>
    </row>
    <row r="48" spans="1:14" s="802" customFormat="1" ht="15" hidden="1" x14ac:dyDescent="0.25">
      <c r="A48" s="3"/>
      <c r="B48" s="5"/>
      <c r="C48" s="5"/>
      <c r="D48" s="5"/>
      <c r="E48" s="5"/>
      <c r="F48" s="5"/>
      <c r="G48" s="5"/>
      <c r="H48" s="5"/>
      <c r="I48" s="5"/>
      <c r="J48" s="5"/>
      <c r="K48" s="5"/>
      <c r="L48" s="7"/>
      <c r="M48" s="794"/>
      <c r="N48" s="794"/>
    </row>
    <row r="49" spans="1:14" s="802" customFormat="1" ht="15" hidden="1" x14ac:dyDescent="0.25">
      <c r="A49" s="3"/>
      <c r="B49" s="5"/>
      <c r="C49" s="5"/>
      <c r="D49" s="5"/>
      <c r="E49" s="5"/>
      <c r="F49" s="5"/>
      <c r="G49" s="5"/>
      <c r="H49" s="5"/>
      <c r="I49" s="5"/>
      <c r="J49" s="5"/>
      <c r="K49" s="5"/>
      <c r="L49" s="7"/>
      <c r="M49" s="794"/>
      <c r="N49" s="794"/>
    </row>
    <row r="50" spans="1:14" s="802" customFormat="1" ht="15" hidden="1" x14ac:dyDescent="0.25">
      <c r="A50" s="3"/>
      <c r="B50" s="5"/>
      <c r="C50" s="5"/>
      <c r="D50" s="5"/>
      <c r="E50" s="5"/>
      <c r="F50" s="5"/>
      <c r="G50" s="5"/>
      <c r="H50" s="5"/>
      <c r="I50" s="5"/>
      <c r="J50" s="5"/>
      <c r="K50" s="5"/>
      <c r="L50" s="7"/>
      <c r="M50" s="794"/>
      <c r="N50" s="794"/>
    </row>
    <row r="51" spans="1:14" s="802" customFormat="1" ht="15" hidden="1" x14ac:dyDescent="0.25">
      <c r="A51" s="3"/>
      <c r="B51" s="5"/>
      <c r="C51" s="5"/>
      <c r="D51" s="5"/>
      <c r="E51" s="5"/>
      <c r="F51" s="5"/>
      <c r="G51" s="5"/>
      <c r="H51" s="5"/>
      <c r="I51" s="5"/>
      <c r="J51" s="5"/>
      <c r="K51" s="5"/>
      <c r="L51" s="7"/>
      <c r="M51" s="794"/>
      <c r="N51" s="794"/>
    </row>
    <row r="52" spans="1:14" s="802" customFormat="1" ht="15" hidden="1" x14ac:dyDescent="0.25">
      <c r="A52" s="3"/>
      <c r="B52" s="5"/>
      <c r="C52" s="5"/>
      <c r="D52" s="5"/>
      <c r="E52" s="5"/>
      <c r="F52" s="5"/>
      <c r="G52" s="5"/>
      <c r="H52" s="5"/>
      <c r="I52" s="5"/>
      <c r="J52" s="5"/>
      <c r="K52" s="5"/>
      <c r="L52" s="7"/>
      <c r="M52" s="794"/>
      <c r="N52" s="794"/>
    </row>
    <row r="53" spans="1:14" s="802" customFormat="1" ht="15" hidden="1" x14ac:dyDescent="0.25">
      <c r="A53" s="3"/>
      <c r="B53" s="5"/>
      <c r="C53" s="5"/>
      <c r="D53" s="5"/>
      <c r="E53" s="5"/>
      <c r="F53" s="5"/>
      <c r="G53" s="5"/>
      <c r="H53" s="5"/>
      <c r="I53" s="5"/>
      <c r="J53" s="5"/>
      <c r="K53" s="5"/>
      <c r="L53" s="7"/>
      <c r="M53" s="794"/>
      <c r="N53" s="794"/>
    </row>
    <row r="54" spans="1:14" s="802" customFormat="1" ht="15" hidden="1" x14ac:dyDescent="0.25">
      <c r="A54" s="3"/>
      <c r="B54" s="5"/>
      <c r="C54" s="5"/>
      <c r="D54" s="5"/>
      <c r="E54" s="5"/>
      <c r="F54" s="5"/>
      <c r="G54" s="5"/>
      <c r="H54" s="5"/>
      <c r="I54" s="5"/>
      <c r="J54" s="5"/>
      <c r="K54" s="5"/>
      <c r="L54" s="7"/>
      <c r="M54" s="794"/>
      <c r="N54" s="794"/>
    </row>
    <row r="55" spans="1:14" s="802" customFormat="1" ht="15.75" hidden="1" thickBot="1" x14ac:dyDescent="0.3">
      <c r="A55" s="3"/>
      <c r="B55" s="5"/>
      <c r="C55" s="5"/>
      <c r="D55" s="5"/>
      <c r="E55" s="5"/>
      <c r="F55" s="5"/>
      <c r="G55" s="5"/>
      <c r="H55" s="5"/>
      <c r="I55" s="5"/>
      <c r="J55" s="5"/>
      <c r="K55" s="5"/>
      <c r="L55" s="7"/>
      <c r="M55" s="794"/>
      <c r="N55" s="794"/>
    </row>
    <row r="56" spans="1:14" s="802" customFormat="1" ht="30" customHeight="1" thickBot="1" x14ac:dyDescent="0.3">
      <c r="A56" s="3"/>
      <c r="B56" s="177" t="s">
        <v>302</v>
      </c>
      <c r="C56" s="178"/>
      <c r="D56" s="178"/>
      <c r="E56" s="178"/>
      <c r="F56" s="178"/>
      <c r="G56" s="179"/>
      <c r="H56" s="179"/>
      <c r="I56" s="179"/>
      <c r="J56" s="179"/>
      <c r="K56" s="180"/>
      <c r="L56" s="7"/>
      <c r="M56" s="794"/>
      <c r="N56" s="794"/>
    </row>
    <row r="57" spans="1:14" s="802" customFormat="1" ht="15" x14ac:dyDescent="0.25">
      <c r="A57" s="3"/>
      <c r="B57" s="5"/>
      <c r="C57" s="5"/>
      <c r="D57" s="5"/>
      <c r="E57" s="5"/>
      <c r="F57" s="5"/>
      <c r="G57" s="5"/>
      <c r="H57" s="5"/>
      <c r="I57" s="5"/>
      <c r="J57" s="5"/>
      <c r="K57" s="5"/>
      <c r="L57" s="7"/>
      <c r="M57" s="794"/>
      <c r="N57" s="794"/>
    </row>
    <row r="58" spans="1:14" s="802" customFormat="1" ht="36" customHeight="1" x14ac:dyDescent="0.25">
      <c r="A58" s="3"/>
      <c r="B58" s="1278" t="s">
        <v>351</v>
      </c>
      <c r="C58" s="1278"/>
      <c r="D58" s="1278"/>
      <c r="E58" s="1279"/>
      <c r="F58" s="704"/>
      <c r="G58" s="5"/>
      <c r="H58" s="5"/>
      <c r="I58" s="5"/>
      <c r="J58" s="5"/>
      <c r="K58" s="5"/>
      <c r="L58" s="7"/>
      <c r="M58" s="794"/>
      <c r="N58" s="794"/>
    </row>
    <row r="59" spans="1:14" s="802" customFormat="1" ht="15" x14ac:dyDescent="0.25">
      <c r="A59" s="3"/>
      <c r="B59" s="5"/>
      <c r="C59" s="5"/>
      <c r="D59" s="5"/>
      <c r="E59" s="5"/>
      <c r="F59" s="5"/>
      <c r="G59" s="5"/>
      <c r="H59" s="5"/>
      <c r="I59" s="5"/>
      <c r="J59" s="5"/>
      <c r="K59" s="5"/>
      <c r="L59" s="7"/>
      <c r="M59" s="794"/>
      <c r="N59" s="794"/>
    </row>
    <row r="60" spans="1:14" s="802" customFormat="1" ht="75" customHeight="1" x14ac:dyDescent="0.25">
      <c r="A60" s="3"/>
      <c r="B60" s="5" t="s">
        <v>303</v>
      </c>
      <c r="C60" s="5"/>
      <c r="D60" s="5"/>
      <c r="E60" s="5"/>
      <c r="F60" s="1275"/>
      <c r="G60" s="1276"/>
      <c r="H60" s="1276"/>
      <c r="I60" s="1276"/>
      <c r="J60" s="1276"/>
      <c r="K60" s="1277"/>
      <c r="L60" s="7"/>
      <c r="M60" s="794"/>
      <c r="N60" s="794"/>
    </row>
    <row r="61" spans="1:14" s="802" customFormat="1" ht="15" x14ac:dyDescent="0.25">
      <c r="A61" s="3"/>
      <c r="B61" s="5"/>
      <c r="C61" s="5"/>
      <c r="D61" s="5"/>
      <c r="E61" s="5"/>
      <c r="F61" s="5"/>
      <c r="G61" s="5"/>
      <c r="H61" s="5"/>
      <c r="I61" s="5"/>
      <c r="J61" s="5"/>
      <c r="K61" s="5"/>
      <c r="L61" s="7"/>
      <c r="M61" s="794"/>
      <c r="N61" s="794"/>
    </row>
    <row r="62" spans="1:14" s="802" customFormat="1" ht="75" customHeight="1" x14ac:dyDescent="0.25">
      <c r="A62" s="3"/>
      <c r="B62" s="1278" t="s">
        <v>361</v>
      </c>
      <c r="C62" s="1278"/>
      <c r="D62" s="1278"/>
      <c r="E62" s="1279"/>
      <c r="F62" s="1275"/>
      <c r="G62" s="1276"/>
      <c r="H62" s="1276"/>
      <c r="I62" s="1276"/>
      <c r="J62" s="1276"/>
      <c r="K62" s="1277"/>
      <c r="L62" s="7"/>
      <c r="M62" s="794"/>
      <c r="N62" s="794"/>
    </row>
    <row r="63" spans="1:14" s="802" customFormat="1" ht="15" x14ac:dyDescent="0.25">
      <c r="A63" s="3"/>
      <c r="B63" s="5"/>
      <c r="C63" s="5"/>
      <c r="D63" s="5"/>
      <c r="E63" s="5"/>
      <c r="F63" s="5"/>
      <c r="G63" s="5"/>
      <c r="H63" s="5"/>
      <c r="I63" s="5"/>
      <c r="J63" s="5"/>
      <c r="K63" s="5"/>
      <c r="L63" s="7"/>
      <c r="M63" s="794"/>
      <c r="N63" s="794"/>
    </row>
    <row r="64" spans="1:14" s="802" customFormat="1" ht="15" x14ac:dyDescent="0.25">
      <c r="A64" s="3"/>
      <c r="B64" s="5"/>
      <c r="C64" s="5"/>
      <c r="D64" s="5"/>
      <c r="E64" s="5"/>
      <c r="F64" s="5"/>
      <c r="G64" s="5"/>
      <c r="H64" s="5"/>
      <c r="I64" s="5"/>
      <c r="J64" s="5"/>
      <c r="K64" s="5"/>
      <c r="L64" s="7"/>
      <c r="M64" s="794"/>
      <c r="N64" s="794"/>
    </row>
    <row r="65" spans="1:14" s="802" customFormat="1" ht="15" x14ac:dyDescent="0.25">
      <c r="A65" s="3"/>
      <c r="B65" s="5"/>
      <c r="C65" s="5"/>
      <c r="D65" s="5"/>
      <c r="E65" s="5"/>
      <c r="F65" s="5"/>
      <c r="G65" s="5"/>
      <c r="H65" s="5"/>
      <c r="I65" s="5"/>
      <c r="J65" s="5"/>
      <c r="K65" s="5"/>
      <c r="L65" s="7"/>
      <c r="M65" s="794"/>
      <c r="N65" s="794"/>
    </row>
    <row r="66" spans="1:14" s="802" customFormat="1" ht="21" customHeight="1" x14ac:dyDescent="0.25">
      <c r="A66" s="3"/>
      <c r="B66" s="149"/>
      <c r="C66" s="149"/>
      <c r="D66" s="149"/>
      <c r="E66" s="149"/>
      <c r="F66" s="149"/>
      <c r="G66" s="153"/>
      <c r="H66" s="153"/>
      <c r="I66" s="153"/>
      <c r="J66" s="153"/>
      <c r="K66" s="153"/>
      <c r="L66" s="7"/>
      <c r="M66" s="801"/>
      <c r="N66" s="801"/>
    </row>
    <row r="67" spans="1:14" s="802" customFormat="1" ht="15.75" thickBot="1" x14ac:dyDescent="0.3">
      <c r="A67" s="129"/>
      <c r="B67" s="157"/>
      <c r="C67" s="157"/>
      <c r="D67" s="157"/>
      <c r="E67" s="157"/>
      <c r="F67" s="157"/>
      <c r="G67" s="157"/>
      <c r="H67" s="157"/>
      <c r="I67" s="157"/>
      <c r="J67" s="157"/>
      <c r="K67" s="157"/>
      <c r="L67" s="498" t="str">
        <f>LEFT('0_Accueil'!$H$1,29)</f>
        <v/>
      </c>
      <c r="M67" s="794"/>
      <c r="N67" s="794"/>
    </row>
    <row r="68" spans="1:14" s="802" customFormat="1" ht="15" x14ac:dyDescent="0.25"/>
    <row r="69" spans="1:14" ht="15" hidden="1" x14ac:dyDescent="0.25"/>
    <row r="70" spans="1:14" ht="15" hidden="1" x14ac:dyDescent="0.25"/>
    <row r="71" spans="1:14" ht="15" hidden="1" x14ac:dyDescent="0.25"/>
    <row r="72" spans="1:14" ht="15" hidden="1" x14ac:dyDescent="0.25"/>
    <row r="73" spans="1:14" ht="15" hidden="1" x14ac:dyDescent="0.25"/>
    <row r="74" spans="1:14" ht="15" hidden="1" x14ac:dyDescent="0.25"/>
    <row r="75" spans="1:14" ht="15" hidden="1" x14ac:dyDescent="0.25"/>
    <row r="76" spans="1:14" ht="15" hidden="1" x14ac:dyDescent="0.25"/>
    <row r="77" spans="1:14" ht="15" hidden="1" x14ac:dyDescent="0.25"/>
    <row r="78" spans="1:14" ht="15" hidden="1" x14ac:dyDescent="0.25"/>
    <row r="79" spans="1:14" ht="15" hidden="1" x14ac:dyDescent="0.25"/>
    <row r="80" spans="1:14" ht="15" hidden="1" x14ac:dyDescent="0.25"/>
    <row r="81" ht="15" hidden="1" x14ac:dyDescent="0.25"/>
    <row r="82" ht="15" hidden="1" x14ac:dyDescent="0.25"/>
    <row r="83" ht="15" hidden="1" x14ac:dyDescent="0.25"/>
    <row r="84" ht="15" hidden="1" x14ac:dyDescent="0.25"/>
    <row r="85" ht="15" hidden="1" x14ac:dyDescent="0.25"/>
    <row r="86" ht="15" hidden="1" x14ac:dyDescent="0.25"/>
    <row r="87" ht="15" hidden="1" x14ac:dyDescent="0.25"/>
    <row r="88" ht="15" hidden="1" x14ac:dyDescent="0.25"/>
    <row r="89" ht="15" hidden="1" x14ac:dyDescent="0.25"/>
    <row r="90" ht="15" hidden="1" x14ac:dyDescent="0.25"/>
    <row r="91" ht="15" hidden="1" x14ac:dyDescent="0.25"/>
    <row r="92" ht="15" hidden="1" x14ac:dyDescent="0.25"/>
    <row r="93" ht="15" hidden="1" x14ac:dyDescent="0.25"/>
    <row r="94" ht="15" hidden="1" x14ac:dyDescent="0.25"/>
    <row r="95" ht="15" hidden="1" x14ac:dyDescent="0.25"/>
    <row r="96" ht="15" hidden="1" x14ac:dyDescent="0.25"/>
    <row r="97" ht="15" hidden="1" x14ac:dyDescent="0.25"/>
    <row r="98" ht="15" hidden="1" x14ac:dyDescent="0.25"/>
    <row r="99" ht="15" hidden="1" x14ac:dyDescent="0.25"/>
    <row r="100" ht="15" hidden="1" x14ac:dyDescent="0.25"/>
    <row r="101" ht="15" hidden="1" x14ac:dyDescent="0.25"/>
    <row r="102" ht="15" hidden="1" x14ac:dyDescent="0.25"/>
    <row r="103" ht="15" hidden="1" x14ac:dyDescent="0.25"/>
    <row r="104" ht="15" hidden="1" x14ac:dyDescent="0.25"/>
    <row r="105" ht="15" hidden="1" x14ac:dyDescent="0.25"/>
    <row r="106" ht="15" hidden="1" x14ac:dyDescent="0.25"/>
    <row r="107" ht="15" hidden="1" x14ac:dyDescent="0.25"/>
    <row r="108" ht="15" hidden="1" x14ac:dyDescent="0.25"/>
    <row r="109" ht="15" hidden="1" x14ac:dyDescent="0.25"/>
    <row r="110" ht="15" hidden="1" x14ac:dyDescent="0.25"/>
    <row r="111" ht="15" hidden="1" x14ac:dyDescent="0.25"/>
    <row r="112" ht="15" hidden="1" x14ac:dyDescent="0.25"/>
    <row r="113" ht="15" hidden="1" x14ac:dyDescent="0.25"/>
    <row r="114" ht="15" hidden="1" x14ac:dyDescent="0.25"/>
    <row r="115" ht="15" hidden="1" x14ac:dyDescent="0.25"/>
    <row r="116" ht="15" hidden="1" x14ac:dyDescent="0.25"/>
    <row r="117" ht="15" hidden="1" x14ac:dyDescent="0.25"/>
    <row r="118" ht="15" hidden="1" x14ac:dyDescent="0.25"/>
    <row r="119" ht="15" hidden="1" x14ac:dyDescent="0.25"/>
    <row r="120" ht="15" hidden="1" x14ac:dyDescent="0.25"/>
    <row r="121" ht="15" hidden="1" x14ac:dyDescent="0.25"/>
    <row r="122" ht="15" hidden="1" x14ac:dyDescent="0.25"/>
    <row r="123" ht="15" hidden="1" x14ac:dyDescent="0.25"/>
    <row r="124" ht="15" hidden="1" x14ac:dyDescent="0.25"/>
    <row r="125" ht="15" hidden="1" x14ac:dyDescent="0.25"/>
    <row r="126" ht="15" hidden="1" x14ac:dyDescent="0.25"/>
    <row r="127" ht="15" hidden="1" x14ac:dyDescent="0.25"/>
    <row r="128" ht="15" hidden="1" x14ac:dyDescent="0.25"/>
    <row r="129" ht="15" hidden="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row r="135" ht="15" hidden="1" customHeight="1" x14ac:dyDescent="0.25"/>
    <row r="136" ht="15" hidden="1" customHeight="1" x14ac:dyDescent="0.25"/>
    <row r="137" ht="15" hidden="1" customHeight="1" x14ac:dyDescent="0.25"/>
    <row r="138" ht="15" hidden="1" customHeight="1" x14ac:dyDescent="0.25"/>
    <row r="139" ht="15" hidden="1" customHeight="1" x14ac:dyDescent="0.25"/>
    <row r="140" ht="15" hidden="1" customHeight="1" x14ac:dyDescent="0.25"/>
    <row r="141" ht="15" hidden="1" customHeight="1" x14ac:dyDescent="0.25"/>
    <row r="142" ht="15" hidden="1" customHeight="1" x14ac:dyDescent="0.25"/>
    <row r="143" ht="15" hidden="1" customHeight="1" x14ac:dyDescent="0.25"/>
    <row r="144" ht="15" hidden="1" customHeight="1" x14ac:dyDescent="0.25"/>
    <row r="145" ht="15" hidden="1" customHeight="1" x14ac:dyDescent="0.25"/>
    <row r="146" ht="15" hidden="1" customHeight="1" x14ac:dyDescent="0.25"/>
    <row r="147" ht="15" hidden="1" customHeight="1" x14ac:dyDescent="0.25"/>
    <row r="148" ht="15" hidden="1" customHeight="1" x14ac:dyDescent="0.25"/>
    <row r="149" ht="15" hidden="1" customHeight="1" x14ac:dyDescent="0.25"/>
    <row r="150" ht="15" hidden="1" customHeight="1" x14ac:dyDescent="0.25"/>
    <row r="151" ht="15" hidden="1" customHeight="1" x14ac:dyDescent="0.25"/>
    <row r="152" ht="15" hidden="1" customHeight="1" x14ac:dyDescent="0.25"/>
    <row r="153" ht="15" hidden="1" customHeight="1" x14ac:dyDescent="0.25"/>
    <row r="154" ht="15" hidden="1" customHeight="1" x14ac:dyDescent="0.25"/>
    <row r="155" ht="15" hidden="1" customHeight="1" x14ac:dyDescent="0.25"/>
    <row r="156" ht="15" hidden="1" customHeight="1" x14ac:dyDescent="0.25"/>
    <row r="157" ht="15" hidden="1" customHeight="1" x14ac:dyDescent="0.25"/>
    <row r="158" ht="15" hidden="1" customHeight="1" x14ac:dyDescent="0.25"/>
    <row r="159" ht="15" hidden="1" customHeight="1" x14ac:dyDescent="0.25"/>
    <row r="160" ht="15" hidden="1" customHeight="1" x14ac:dyDescent="0.25"/>
    <row r="161" ht="15" hidden="1" customHeight="1" x14ac:dyDescent="0.25"/>
    <row r="162" ht="15" hidden="1" customHeight="1" x14ac:dyDescent="0.25"/>
    <row r="163" ht="15" hidden="1" customHeight="1" x14ac:dyDescent="0.25"/>
    <row r="164" ht="15" hidden="1" customHeight="1" x14ac:dyDescent="0.25"/>
    <row r="165" ht="15" hidden="1" customHeight="1" x14ac:dyDescent="0.25"/>
    <row r="166" ht="15" hidden="1" customHeight="1" x14ac:dyDescent="0.25"/>
    <row r="167" ht="15" hidden="1" customHeight="1" x14ac:dyDescent="0.25"/>
    <row r="168" ht="15" hidden="1" customHeight="1" x14ac:dyDescent="0.25"/>
    <row r="169" ht="15" hidden="1" customHeight="1" x14ac:dyDescent="0.25"/>
    <row r="170" ht="15" hidden="1" customHeight="1" x14ac:dyDescent="0.25"/>
    <row r="171" ht="15" hidden="1" customHeight="1" x14ac:dyDescent="0.25"/>
    <row r="172" ht="15" hidden="1" customHeight="1" x14ac:dyDescent="0.25"/>
    <row r="173" ht="15" hidden="1" customHeight="1" x14ac:dyDescent="0.25"/>
    <row r="174" ht="15" hidden="1" customHeight="1" x14ac:dyDescent="0.25"/>
    <row r="175" ht="15" hidden="1" customHeight="1" x14ac:dyDescent="0.25"/>
    <row r="176" ht="15" hidden="1" customHeight="1" x14ac:dyDescent="0.25"/>
    <row r="177" ht="15" hidden="1" customHeight="1" x14ac:dyDescent="0.25"/>
    <row r="178" ht="15" hidden="1" customHeight="1" x14ac:dyDescent="0.25"/>
    <row r="179" ht="15" hidden="1" customHeight="1" x14ac:dyDescent="0.25"/>
    <row r="180" ht="15" hidden="1" customHeight="1" x14ac:dyDescent="0.25"/>
    <row r="181" ht="15" hidden="1" customHeight="1" x14ac:dyDescent="0.25"/>
    <row r="182" ht="15" hidden="1" customHeight="1" x14ac:dyDescent="0.25"/>
    <row r="183" ht="15" hidden="1" customHeight="1" x14ac:dyDescent="0.25"/>
    <row r="184" ht="15" hidden="1" customHeight="1" x14ac:dyDescent="0.25"/>
  </sheetData>
  <sheetProtection algorithmName="SHA-512" hashValue="TtZkRX1apNHHt592rm5Hay+bQlnHhFuF4SwlTESdjEegSd1N4E29KpwEW1Ae82beH4sw6jPMHXjvfs66aDo+Hg==" saltValue="Zmbu3W98sI7DDtvciJYSgQ==" spinCount="100000" sheet="1" objects="1" scenarios="1"/>
  <customSheetViews>
    <customSheetView guid="{4F086A74-5B38-4260-ADA5-6DF5C2FBAB93}" showGridLines="0" fitToPage="1" hiddenRows="1" hiddenColumns="1">
      <pane ySplit="5" topLeftCell="A63" activePane="bottomLeft" state="frozen"/>
      <selection pane="bottomLeft" activeCell="B21" sqref="B21"/>
      <rowBreaks count="2" manualBreakCount="2">
        <brk id="26" max="10" man="1"/>
        <brk id="54" max="10" man="1"/>
      </rowBreaks>
      <pageMargins left="0.23622047244094491" right="0.23622047244094491" top="0.74803149606299213" bottom="0.74803149606299213" header="0.31496062992125984" footer="0.31496062992125984"/>
      <printOptions horizontalCentered="1"/>
      <pageSetup paperSize="9" scale="76" fitToHeight="0" orientation="landscape" r:id="rId1"/>
      <headerFooter>
        <oddFooter>&amp;L&amp;D&amp;C- Page &amp;P / &amp;N -
&amp;R&amp;8
&amp;Z&amp;F</oddFooter>
      </headerFooter>
    </customSheetView>
  </customSheetViews>
  <mergeCells count="24">
    <mergeCell ref="F60:K60"/>
    <mergeCell ref="B58:E58"/>
    <mergeCell ref="I31:J31"/>
    <mergeCell ref="F62:K62"/>
    <mergeCell ref="B62:E62"/>
    <mergeCell ref="B45:C45"/>
    <mergeCell ref="G37:I37"/>
    <mergeCell ref="B43:C43"/>
    <mergeCell ref="G13:K13"/>
    <mergeCell ref="C11:K11"/>
    <mergeCell ref="B31:C31"/>
    <mergeCell ref="B36:C36"/>
    <mergeCell ref="B42:C42"/>
    <mergeCell ref="B30:K30"/>
    <mergeCell ref="B16:K16"/>
    <mergeCell ref="B23:K23"/>
    <mergeCell ref="H17:I17"/>
    <mergeCell ref="H18:I18"/>
    <mergeCell ref="B15:K15"/>
    <mergeCell ref="G25:H25"/>
    <mergeCell ref="D17:E17"/>
    <mergeCell ref="D18:E18"/>
    <mergeCell ref="D24:E24"/>
    <mergeCell ref="D25:E25"/>
  </mergeCells>
  <conditionalFormatting sqref="F36:I36">
    <cfRule type="expression" dxfId="2" priority="1">
      <formula>IF($F36&lt;&gt;"",1)</formula>
    </cfRule>
  </conditionalFormatting>
  <conditionalFormatting sqref="F42:I42">
    <cfRule type="expression" dxfId="1" priority="3">
      <formula>IF($F42&lt;&gt;"ok",1)</formula>
    </cfRule>
  </conditionalFormatting>
  <conditionalFormatting sqref="F45:I45">
    <cfRule type="expression" dxfId="0" priority="4">
      <formula>IF($F45&lt;&gt;"ok",1)</formula>
    </cfRule>
  </conditionalFormatting>
  <printOptions horizontalCentered="1"/>
  <pageMargins left="0.23622047244094491" right="0.23622047244094491" top="0.74803149606299213" bottom="0.74803149606299213" header="0.31496062992125984" footer="0.31496062992125984"/>
  <pageSetup paperSize="9" scale="76" fitToHeight="0" orientation="landscape" r:id="rId2"/>
  <headerFooter>
    <oddFooter xml:space="preserve">&amp;L&amp;D&amp;C- Page &amp;P / &amp;N -
&amp;R&amp;8
</oddFooter>
  </headerFooter>
  <rowBreaks count="2" manualBreakCount="2">
    <brk id="21" max="11" man="1"/>
    <brk id="45" max="11" man="1"/>
  </rowBreaks>
  <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F00-000000000000}">
          <x14:formula1>
            <xm:f>listes!$S$5:$S$10</xm:f>
          </x14:formula1>
          <xm:sqref>F58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5"/>
  <sheetViews>
    <sheetView showGridLines="0" showRowColHeaders="0" tabSelected="1" zoomScaleNormal="100" zoomScaleSheetLayoutView="80" workbookViewId="0">
      <selection sqref="A1:I1"/>
    </sheetView>
  </sheetViews>
  <sheetFormatPr baseColWidth="10" defaultColWidth="0" defaultRowHeight="15" customHeight="1" zeroHeight="1" x14ac:dyDescent="0.25"/>
  <cols>
    <col min="1" max="1" width="2.7109375" style="9" customWidth="1"/>
    <col min="2" max="2" width="16.42578125" style="9" customWidth="1"/>
    <col min="3" max="3" width="5.7109375" style="9" customWidth="1"/>
    <col min="4" max="4" width="30.7109375" style="9" customWidth="1"/>
    <col min="5" max="5" width="100.7109375" style="9" customWidth="1"/>
    <col min="6" max="8" width="10.7109375" style="9" customWidth="1"/>
    <col min="9" max="10" width="2.7109375" style="9" customWidth="1"/>
    <col min="11" max="16384" width="11.42578125" style="9" hidden="1"/>
  </cols>
  <sheetData>
    <row r="1" spans="1:11" s="31" customFormat="1" ht="14.45" customHeight="1" x14ac:dyDescent="0.25">
      <c r="A1" s="900" t="s">
        <v>781</v>
      </c>
      <c r="B1" s="901"/>
      <c r="C1" s="901"/>
      <c r="D1" s="901"/>
      <c r="E1" s="901"/>
      <c r="F1" s="901"/>
      <c r="G1" s="901"/>
      <c r="H1" s="901"/>
      <c r="I1" s="902"/>
      <c r="J1" s="710"/>
    </row>
    <row r="2" spans="1:11" s="400" customFormat="1" ht="18" customHeight="1" x14ac:dyDescent="0.25">
      <c r="A2" s="711"/>
      <c r="B2" s="712"/>
      <c r="C2" s="712"/>
      <c r="D2" s="712"/>
      <c r="E2" s="713" t="s">
        <v>729</v>
      </c>
      <c r="F2" s="712"/>
      <c r="G2" s="712"/>
      <c r="H2" s="712"/>
      <c r="I2" s="714"/>
      <c r="J2" s="715"/>
      <c r="K2" s="417"/>
    </row>
    <row r="3" spans="1:11" s="404" customFormat="1" ht="18" customHeight="1" thickBot="1" x14ac:dyDescent="0.3">
      <c r="A3" s="303" t="s">
        <v>260</v>
      </c>
      <c r="B3" s="415"/>
      <c r="C3" s="415"/>
      <c r="D3" s="415"/>
      <c r="E3" s="415"/>
      <c r="F3" s="415"/>
      <c r="G3" s="415"/>
      <c r="H3" s="415"/>
      <c r="I3" s="716"/>
      <c r="J3" s="717"/>
      <c r="K3" s="151"/>
    </row>
    <row r="4" spans="1:11" ht="6" customHeight="1" x14ac:dyDescent="0.25">
      <c r="A4" s="478"/>
      <c r="B4" s="718"/>
      <c r="C4" s="718"/>
      <c r="D4" s="718"/>
      <c r="E4" s="718"/>
      <c r="F4" s="718"/>
      <c r="G4" s="718"/>
      <c r="H4" s="718"/>
      <c r="I4" s="480"/>
      <c r="J4" s="719"/>
      <c r="K4" s="150"/>
    </row>
    <row r="5" spans="1:11" ht="30" customHeight="1" x14ac:dyDescent="0.25">
      <c r="A5" s="481"/>
      <c r="B5" s="904" t="s">
        <v>318</v>
      </c>
      <c r="C5" s="904"/>
      <c r="D5" s="904"/>
      <c r="E5" s="904"/>
      <c r="F5" s="904"/>
      <c r="G5" s="904"/>
      <c r="H5" s="904"/>
      <c r="I5" s="483"/>
      <c r="J5" s="719"/>
      <c r="K5" s="150"/>
    </row>
    <row r="6" spans="1:11" ht="21" customHeight="1" x14ac:dyDescent="0.25">
      <c r="A6" s="481"/>
      <c r="B6" s="906" t="s">
        <v>724</v>
      </c>
      <c r="C6" s="906"/>
      <c r="D6" s="906"/>
      <c r="E6" s="906"/>
      <c r="F6" s="906"/>
      <c r="G6" s="906"/>
      <c r="H6" s="906"/>
      <c r="I6" s="483"/>
      <c r="J6" s="719"/>
      <c r="K6" s="150"/>
    </row>
    <row r="7" spans="1:11" ht="21" customHeight="1" x14ac:dyDescent="0.25">
      <c r="A7" s="481"/>
      <c r="B7" s="907" t="s">
        <v>726</v>
      </c>
      <c r="C7" s="907"/>
      <c r="D7" s="907"/>
      <c r="E7" s="907"/>
      <c r="F7" s="907"/>
      <c r="G7" s="907"/>
      <c r="H7" s="907"/>
      <c r="I7" s="483"/>
      <c r="J7" s="719"/>
      <c r="K7" s="150"/>
    </row>
    <row r="8" spans="1:11" ht="30" customHeight="1" x14ac:dyDescent="0.25">
      <c r="A8" s="481"/>
      <c r="B8" s="904" t="s">
        <v>319</v>
      </c>
      <c r="C8" s="904"/>
      <c r="D8" s="904"/>
      <c r="E8" s="904"/>
      <c r="F8" s="904"/>
      <c r="G8" s="904"/>
      <c r="H8" s="904"/>
      <c r="I8" s="483"/>
      <c r="J8" s="719"/>
      <c r="K8" s="150"/>
    </row>
    <row r="9" spans="1:11" ht="71.25" customHeight="1" x14ac:dyDescent="0.25">
      <c r="A9" s="481"/>
      <c r="B9" s="905" t="s">
        <v>410</v>
      </c>
      <c r="C9" s="905"/>
      <c r="D9" s="905"/>
      <c r="E9" s="905"/>
      <c r="F9" s="905"/>
      <c r="G9" s="905"/>
      <c r="H9" s="905"/>
      <c r="I9" s="483"/>
      <c r="J9" s="719"/>
      <c r="K9" s="150"/>
    </row>
    <row r="10" spans="1:11" ht="188.25" customHeight="1" x14ac:dyDescent="0.25">
      <c r="A10" s="481"/>
      <c r="B10" s="904" t="s">
        <v>755</v>
      </c>
      <c r="C10" s="904"/>
      <c r="D10" s="904"/>
      <c r="E10" s="904"/>
      <c r="F10" s="904"/>
      <c r="G10" s="904"/>
      <c r="H10" s="904"/>
      <c r="I10" s="483"/>
      <c r="J10" s="719"/>
      <c r="K10" s="150"/>
    </row>
    <row r="11" spans="1:11" ht="6" customHeight="1" thickBot="1" x14ac:dyDescent="0.3">
      <c r="A11" s="484"/>
      <c r="B11" s="485"/>
      <c r="C11" s="485"/>
      <c r="D11" s="485"/>
      <c r="E11" s="485"/>
      <c r="F11" s="485"/>
      <c r="G11" s="485"/>
      <c r="H11" s="485"/>
      <c r="I11" s="486"/>
      <c r="J11" s="719"/>
      <c r="K11" s="150"/>
    </row>
    <row r="12" spans="1:11" x14ac:dyDescent="0.25">
      <c r="A12" s="160"/>
      <c r="B12" s="37"/>
      <c r="C12" s="37"/>
      <c r="D12" s="37"/>
      <c r="E12" s="37"/>
      <c r="F12" s="37"/>
      <c r="G12" s="37"/>
      <c r="H12" s="37"/>
      <c r="I12" s="38"/>
      <c r="J12" s="719"/>
      <c r="K12" s="150"/>
    </row>
    <row r="13" spans="1:11" ht="60" customHeight="1" x14ac:dyDescent="0.25">
      <c r="A13" s="160"/>
      <c r="B13" s="37"/>
      <c r="C13" s="37"/>
      <c r="D13" s="37"/>
      <c r="E13" s="37"/>
      <c r="F13" s="37"/>
      <c r="G13" s="37"/>
      <c r="H13" s="37"/>
      <c r="I13" s="38"/>
      <c r="J13" s="719"/>
      <c r="K13" s="150"/>
    </row>
    <row r="14" spans="1:11" ht="15.75" hidden="1" thickBot="1" x14ac:dyDescent="0.3">
      <c r="A14" s="160"/>
      <c r="B14" s="37"/>
      <c r="C14" s="37"/>
      <c r="D14" s="37"/>
      <c r="E14" s="37"/>
      <c r="F14" s="37"/>
      <c r="G14" s="37"/>
      <c r="H14" s="37"/>
      <c r="I14" s="38"/>
      <c r="J14" s="719"/>
      <c r="K14" s="150"/>
    </row>
    <row r="15" spans="1:11" ht="30" hidden="1" customHeight="1" thickBot="1" x14ac:dyDescent="0.3">
      <c r="A15" s="160"/>
      <c r="B15" s="177" t="s">
        <v>262</v>
      </c>
      <c r="C15" s="178"/>
      <c r="D15" s="178"/>
      <c r="E15" s="178"/>
      <c r="F15" s="179"/>
      <c r="G15" s="179"/>
      <c r="H15" s="180"/>
      <c r="I15" s="38"/>
      <c r="J15" s="719"/>
      <c r="K15" s="150"/>
    </row>
    <row r="16" spans="1:11" hidden="1" x14ac:dyDescent="0.25">
      <c r="A16" s="160"/>
      <c r="B16" s="37"/>
      <c r="C16" s="37"/>
      <c r="D16" s="37"/>
      <c r="E16" s="37"/>
      <c r="F16" s="37"/>
      <c r="G16" s="37"/>
      <c r="H16" s="37"/>
      <c r="I16" s="38"/>
      <c r="J16" s="719"/>
      <c r="K16" s="150"/>
    </row>
    <row r="17" spans="1:11" x14ac:dyDescent="0.25">
      <c r="A17" s="160"/>
      <c r="B17" s="37"/>
      <c r="C17" s="37"/>
      <c r="D17" s="37"/>
      <c r="E17" s="37"/>
      <c r="F17" s="37"/>
      <c r="G17" s="37"/>
      <c r="H17" s="37"/>
      <c r="I17" s="38"/>
      <c r="J17" s="719"/>
      <c r="K17" s="150"/>
    </row>
    <row r="18" spans="1:11" x14ac:dyDescent="0.25">
      <c r="A18" s="160"/>
      <c r="B18" s="37"/>
      <c r="C18" s="37"/>
      <c r="D18" s="903" t="s">
        <v>362</v>
      </c>
      <c r="E18" s="903"/>
      <c r="F18" s="37"/>
      <c r="G18" s="37"/>
      <c r="H18" s="37"/>
      <c r="I18" s="38"/>
      <c r="J18" s="719"/>
      <c r="K18" s="150"/>
    </row>
    <row r="19" spans="1:11" ht="105" customHeight="1" x14ac:dyDescent="0.25">
      <c r="A19" s="160"/>
      <c r="B19" s="37"/>
      <c r="C19" s="37"/>
      <c r="D19" s="37"/>
      <c r="E19" s="37"/>
      <c r="F19" s="37"/>
      <c r="G19" s="37"/>
      <c r="H19" s="37"/>
      <c r="I19" s="38"/>
      <c r="J19" s="719"/>
      <c r="K19" s="150"/>
    </row>
    <row r="20" spans="1:11" ht="15" customHeight="1" x14ac:dyDescent="0.25">
      <c r="A20" s="160"/>
      <c r="B20" s="37"/>
      <c r="C20" s="37"/>
      <c r="D20" s="37"/>
      <c r="E20" s="37"/>
      <c r="F20" s="37"/>
      <c r="G20" s="37"/>
      <c r="H20" s="37"/>
      <c r="I20" s="38"/>
      <c r="J20" s="719"/>
      <c r="K20" s="150"/>
    </row>
    <row r="21" spans="1:11" ht="15.75" thickBot="1" x14ac:dyDescent="0.3">
      <c r="A21" s="169"/>
      <c r="B21" s="172"/>
      <c r="C21" s="172"/>
      <c r="D21" s="172"/>
      <c r="E21" s="172"/>
      <c r="F21" s="172"/>
      <c r="G21" s="172"/>
      <c r="H21" s="172"/>
      <c r="I21" s="309"/>
      <c r="J21" s="719"/>
      <c r="K21" s="150"/>
    </row>
    <row r="22" spans="1:11" x14ac:dyDescent="0.25">
      <c r="A22" s="54"/>
      <c r="B22" s="54"/>
      <c r="C22" s="54"/>
      <c r="D22" s="54"/>
      <c r="E22" s="54"/>
      <c r="F22" s="54"/>
      <c r="G22" s="54"/>
      <c r="H22" s="54"/>
      <c r="I22" s="54"/>
      <c r="J22" s="54"/>
    </row>
    <row r="23" spans="1:11" hidden="1" x14ac:dyDescent="0.25"/>
    <row r="24" spans="1:11" hidden="1" x14ac:dyDescent="0.25"/>
    <row r="25" spans="1:11" hidden="1" x14ac:dyDescent="0.25"/>
  </sheetData>
  <sheetProtection algorithmName="SHA-512" hashValue="pkm27anPQ4NT6gOxemSkKcGxfEtBGNlBGoDZJkX/lB8KxVNrLE3vryU8VlcYQVNOVI0fQY7ZCuU+nf9BMBzqBQ==" saltValue="abewLwiMGCz/dJOjsXHU9g==" spinCount="100000" sheet="1" objects="1" scenarios="1"/>
  <customSheetViews>
    <customSheetView guid="{4F086A74-5B38-4260-ADA5-6DF5C2FBAB93}" showPageBreaks="1" showGridLines="0" fitToPage="1" printArea="1" hiddenRows="1" hiddenColumns="1" topLeftCell="A7">
      <selection activeCell="B9" sqref="B9:H9"/>
      <pageMargins left="0.23622047244094491" right="0.23622047244094491" top="0.74803149606299213" bottom="0.74803149606299213" header="0.31496062992125984" footer="0.31496062992125984"/>
      <printOptions horizontalCentered="1"/>
      <pageSetup paperSize="9" scale="80" fitToHeight="0" orientation="landscape" r:id="rId1"/>
      <headerFooter>
        <oddFooter>&amp;L&amp;D&amp;C- Page &amp;P / &amp;N -
&amp;R&amp;8
&amp;Z&amp;F</oddFooter>
      </headerFooter>
    </customSheetView>
  </customSheetViews>
  <mergeCells count="8">
    <mergeCell ref="A1:I1"/>
    <mergeCell ref="D18:E18"/>
    <mergeCell ref="B5:H5"/>
    <mergeCell ref="B8:H8"/>
    <mergeCell ref="B10:H10"/>
    <mergeCell ref="B9:H9"/>
    <mergeCell ref="B6:H6"/>
    <mergeCell ref="B7:H7"/>
  </mergeCells>
  <printOptions horizontalCentered="1"/>
  <pageMargins left="0.23622047244094491" right="0.23622047244094491" top="0.74803149606299213" bottom="0.74803149606299213" header="0.31496062992125984" footer="0.31496062992125984"/>
  <pageSetup paperSize="9" scale="75" fitToHeight="0" orientation="landscape" r:id="rId2"/>
  <headerFooter>
    <oddFooter xml:space="preserve">&amp;L&amp;D&amp;C- Page &amp;P / &amp;N -
&amp;R&amp;8
</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Y103"/>
  <sheetViews>
    <sheetView showGridLines="0" showRowColHeaders="0" defaultGridColor="0" colorId="22" zoomScaleNormal="100" zoomScaleSheetLayoutView="85" workbookViewId="0">
      <pane ySplit="5" topLeftCell="A6" activePane="bottomLeft" state="frozen"/>
      <selection activeCell="I11" sqref="I11"/>
      <selection pane="bottomLeft"/>
    </sheetView>
  </sheetViews>
  <sheetFormatPr baseColWidth="10" defaultColWidth="0" defaultRowHeight="0" customHeight="1" zeroHeight="1" x14ac:dyDescent="0.25"/>
  <cols>
    <col min="1" max="1" width="2.7109375" style="561" customWidth="1"/>
    <col min="2" max="2" width="3.28515625" style="150" customWidth="1"/>
    <col min="3" max="3" width="3.28515625" style="560" customWidth="1"/>
    <col min="4" max="4" width="5.7109375" style="560" customWidth="1"/>
    <col min="5" max="5" width="20.7109375" style="560" customWidth="1"/>
    <col min="6" max="7" width="30.7109375" style="560" customWidth="1"/>
    <col min="8" max="9" width="20.7109375" style="560" customWidth="1"/>
    <col min="10" max="10" width="50.7109375" style="560" customWidth="1"/>
    <col min="11" max="11" width="2.7109375" style="562" customWidth="1"/>
    <col min="12" max="12" width="2.7109375" style="9" customWidth="1"/>
    <col min="13" max="24" width="11.42578125" style="9" hidden="1" customWidth="1"/>
    <col min="25" max="25" width="13.7109375" style="9" hidden="1" customWidth="1"/>
    <col min="26" max="16384" width="11.42578125" style="9" hidden="1"/>
  </cols>
  <sheetData>
    <row r="1" spans="1:13" s="400" customFormat="1" ht="23.25" x14ac:dyDescent="0.25">
      <c r="A1" s="305" t="s">
        <v>281</v>
      </c>
      <c r="B1" s="319"/>
      <c r="C1" s="319"/>
      <c r="D1" s="319"/>
      <c r="E1" s="319"/>
      <c r="F1" s="319"/>
      <c r="G1" s="319"/>
      <c r="H1" s="319"/>
      <c r="I1" s="319"/>
      <c r="J1" s="319"/>
      <c r="K1" s="398"/>
    </row>
    <row r="2" spans="1:13" s="404" customFormat="1" ht="21.75" thickBot="1" x14ac:dyDescent="0.3">
      <c r="A2" s="302" t="s">
        <v>239</v>
      </c>
      <c r="B2" s="401"/>
      <c r="C2" s="320"/>
      <c r="D2" s="320"/>
      <c r="E2" s="320"/>
      <c r="F2" s="320"/>
      <c r="G2" s="320"/>
      <c r="H2" s="320"/>
      <c r="I2" s="320"/>
      <c r="J2" s="320"/>
      <c r="K2" s="164"/>
      <c r="L2" s="151"/>
      <c r="M2" s="151"/>
    </row>
    <row r="3" spans="1:13" ht="6" customHeight="1" x14ac:dyDescent="0.25">
      <c r="A3" s="128"/>
      <c r="B3" s="119"/>
      <c r="C3" s="158"/>
      <c r="D3" s="158"/>
      <c r="E3" s="312"/>
      <c r="F3" s="158"/>
      <c r="G3" s="158"/>
      <c r="H3" s="158"/>
      <c r="I3" s="158"/>
      <c r="J3" s="158"/>
      <c r="K3" s="159"/>
      <c r="L3" s="150"/>
      <c r="M3" s="150"/>
    </row>
    <row r="4" spans="1:13" ht="132" customHeight="1" x14ac:dyDescent="0.25">
      <c r="A4" s="3"/>
      <c r="B4" s="5"/>
      <c r="C4" s="153"/>
      <c r="D4" s="153"/>
      <c r="E4" s="154"/>
      <c r="F4" s="153"/>
      <c r="G4" s="153"/>
      <c r="H4" s="153"/>
      <c r="I4" s="153"/>
      <c r="J4" s="153"/>
      <c r="K4" s="7"/>
      <c r="L4" s="150"/>
      <c r="M4" s="150"/>
    </row>
    <row r="5" spans="1:13" ht="6" customHeight="1" thickBot="1" x14ac:dyDescent="0.3">
      <c r="A5" s="129"/>
      <c r="B5" s="25"/>
      <c r="C5" s="157"/>
      <c r="D5" s="157"/>
      <c r="E5" s="534"/>
      <c r="F5" s="157"/>
      <c r="G5" s="157"/>
      <c r="H5" s="157"/>
      <c r="I5" s="157"/>
      <c r="J5" s="157"/>
      <c r="K5" s="26"/>
      <c r="L5" s="150"/>
      <c r="M5" s="150"/>
    </row>
    <row r="6" spans="1:13" ht="15" x14ac:dyDescent="0.25">
      <c r="A6" s="674"/>
      <c r="B6" s="511"/>
      <c r="C6" s="675"/>
      <c r="D6" s="675"/>
      <c r="E6" s="675"/>
      <c r="F6" s="675"/>
      <c r="G6" s="675"/>
      <c r="H6" s="675"/>
      <c r="I6" s="675"/>
      <c r="J6" s="675"/>
      <c r="K6" s="676"/>
      <c r="L6" s="150"/>
      <c r="M6" s="150"/>
    </row>
    <row r="7" spans="1:13" ht="15" x14ac:dyDescent="0.25">
      <c r="A7" s="592"/>
      <c r="B7" s="461"/>
      <c r="C7" s="461" t="s">
        <v>683</v>
      </c>
      <c r="D7" s="461"/>
      <c r="E7" s="461"/>
      <c r="F7" s="461"/>
      <c r="G7" s="461"/>
      <c r="H7" s="461"/>
      <c r="I7" s="461"/>
      <c r="J7" s="461"/>
      <c r="K7" s="677"/>
      <c r="L7" s="150"/>
      <c r="M7" s="150"/>
    </row>
    <row r="8" spans="1:13" ht="15" x14ac:dyDescent="0.25">
      <c r="A8" s="592"/>
      <c r="B8" s="461"/>
      <c r="C8" s="461" t="s">
        <v>370</v>
      </c>
      <c r="D8" s="461"/>
      <c r="E8" s="461"/>
      <c r="F8" s="461"/>
      <c r="G8" s="461"/>
      <c r="H8" s="461"/>
      <c r="I8" s="461"/>
      <c r="J8" s="461"/>
      <c r="K8" s="677"/>
      <c r="L8" s="150"/>
      <c r="M8" s="150"/>
    </row>
    <row r="9" spans="1:13" ht="15.75" thickBot="1" x14ac:dyDescent="0.3">
      <c r="A9" s="678"/>
      <c r="B9" s="512"/>
      <c r="C9" s="512"/>
      <c r="D9" s="512"/>
      <c r="E9" s="512"/>
      <c r="F9" s="512"/>
      <c r="G9" s="512"/>
      <c r="H9" s="512"/>
      <c r="I9" s="512"/>
      <c r="J9" s="512"/>
      <c r="K9" s="679"/>
      <c r="L9" s="150"/>
      <c r="M9" s="150"/>
    </row>
    <row r="10" spans="1:13" ht="15.75" thickBot="1" x14ac:dyDescent="0.3">
      <c r="A10" s="128"/>
      <c r="B10" s="119"/>
      <c r="C10" s="119"/>
      <c r="D10" s="119"/>
      <c r="E10" s="119"/>
      <c r="F10" s="119"/>
      <c r="G10" s="119"/>
      <c r="H10" s="119"/>
      <c r="I10" s="119"/>
      <c r="J10" s="119"/>
      <c r="K10" s="159"/>
      <c r="L10" s="150"/>
      <c r="M10" s="150"/>
    </row>
    <row r="11" spans="1:13" ht="30" customHeight="1" thickBot="1" x14ac:dyDescent="0.3">
      <c r="A11" s="3"/>
      <c r="B11" s="919" t="s">
        <v>505</v>
      </c>
      <c r="C11" s="920"/>
      <c r="D11" s="920"/>
      <c r="E11" s="920"/>
      <c r="F11" s="920"/>
      <c r="G11" s="920"/>
      <c r="H11" s="920"/>
      <c r="I11" s="920"/>
      <c r="J11" s="921"/>
      <c r="K11" s="7"/>
      <c r="L11" s="150"/>
      <c r="M11" s="150"/>
    </row>
    <row r="12" spans="1:13" ht="15" x14ac:dyDescent="0.25">
      <c r="A12" s="3"/>
      <c r="B12" s="5"/>
      <c r="C12" s="315"/>
      <c r="D12" s="315"/>
      <c r="E12" s="315"/>
      <c r="F12" s="315"/>
      <c r="G12" s="119"/>
      <c r="H12" s="119"/>
      <c r="I12" s="119"/>
      <c r="J12" s="119"/>
      <c r="K12" s="7"/>
      <c r="L12" s="150"/>
      <c r="M12" s="150"/>
    </row>
    <row r="13" spans="1:13" ht="15.75" x14ac:dyDescent="0.25">
      <c r="A13" s="3"/>
      <c r="B13" s="5"/>
      <c r="C13" s="234" t="s">
        <v>499</v>
      </c>
      <c r="D13" s="238"/>
      <c r="E13" s="238"/>
      <c r="F13" s="238"/>
      <c r="G13" s="174"/>
      <c r="H13" s="174"/>
      <c r="I13" s="174"/>
      <c r="J13" s="174"/>
      <c r="K13" s="7"/>
      <c r="L13" s="150"/>
      <c r="M13" s="150"/>
    </row>
    <row r="14" spans="1:13" ht="15" x14ac:dyDescent="0.25">
      <c r="A14" s="3"/>
      <c r="B14" s="5"/>
      <c r="C14" s="174"/>
      <c r="D14" s="174"/>
      <c r="E14" s="174"/>
      <c r="F14" s="174"/>
      <c r="G14" s="174"/>
      <c r="H14" s="174"/>
      <c r="I14" s="174"/>
      <c r="J14" s="174"/>
      <c r="K14" s="7"/>
      <c r="L14" s="150"/>
      <c r="M14" s="150"/>
    </row>
    <row r="15" spans="1:13" ht="30" customHeight="1" x14ac:dyDescent="0.25">
      <c r="A15" s="3"/>
      <c r="B15" s="5"/>
      <c r="C15" s="596" t="s">
        <v>500</v>
      </c>
      <c r="D15" s="925" t="s">
        <v>756</v>
      </c>
      <c r="E15" s="911"/>
      <c r="F15" s="911"/>
      <c r="G15" s="911"/>
      <c r="H15" s="911"/>
      <c r="I15" s="911"/>
      <c r="J15" s="911"/>
      <c r="K15" s="7"/>
      <c r="L15" s="150"/>
      <c r="M15" s="150"/>
    </row>
    <row r="16" spans="1:13" ht="15" x14ac:dyDescent="0.25">
      <c r="A16" s="3"/>
      <c r="B16" s="5"/>
      <c r="C16" s="5"/>
      <c r="D16" s="218"/>
      <c r="E16" s="218" t="s">
        <v>59</v>
      </c>
      <c r="F16" s="235"/>
      <c r="G16" s="174"/>
      <c r="H16" s="174"/>
      <c r="I16" s="174"/>
      <c r="J16" s="174"/>
      <c r="K16" s="7"/>
      <c r="L16" s="150"/>
      <c r="M16" s="150"/>
    </row>
    <row r="17" spans="1:13" ht="15" x14ac:dyDescent="0.25">
      <c r="A17" s="3"/>
      <c r="B17" s="5"/>
      <c r="C17" s="235"/>
      <c r="D17" s="218"/>
      <c r="E17" s="218" t="s">
        <v>68</v>
      </c>
      <c r="F17" s="235"/>
      <c r="G17" s="174"/>
      <c r="H17" s="174"/>
      <c r="I17" s="174"/>
      <c r="J17" s="174"/>
      <c r="K17" s="7"/>
      <c r="L17" s="150"/>
      <c r="M17" s="150"/>
    </row>
    <row r="18" spans="1:13" ht="29.45" customHeight="1" x14ac:dyDescent="0.25">
      <c r="A18" s="3"/>
      <c r="B18" s="5"/>
      <c r="C18" s="235"/>
      <c r="D18" s="932" t="s">
        <v>757</v>
      </c>
      <c r="E18" s="932"/>
      <c r="F18" s="932"/>
      <c r="G18" s="932"/>
      <c r="H18" s="932"/>
      <c r="I18" s="932"/>
      <c r="J18" s="932"/>
      <c r="K18" s="7"/>
      <c r="L18" s="150"/>
      <c r="M18" s="150"/>
    </row>
    <row r="19" spans="1:13" ht="15" x14ac:dyDescent="0.25">
      <c r="A19" s="3"/>
      <c r="B19" s="5"/>
      <c r="C19" s="235"/>
      <c r="D19" s="218"/>
      <c r="E19" s="235"/>
      <c r="F19" s="235"/>
      <c r="G19" s="215"/>
      <c r="H19" s="215"/>
      <c r="I19" s="215"/>
      <c r="J19" s="215"/>
      <c r="K19" s="7"/>
      <c r="L19" s="150"/>
      <c r="M19" s="150"/>
    </row>
    <row r="20" spans="1:13" ht="30" customHeight="1" x14ac:dyDescent="0.25">
      <c r="A20" s="3"/>
      <c r="B20" s="23" t="s">
        <v>501</v>
      </c>
      <c r="C20" s="596" t="s">
        <v>500</v>
      </c>
      <c r="D20" s="240" t="s">
        <v>578</v>
      </c>
      <c r="E20" s="104"/>
      <c r="F20" s="104"/>
      <c r="G20" s="104"/>
      <c r="H20" s="104"/>
      <c r="I20" s="104"/>
      <c r="J20" s="104"/>
      <c r="K20" s="7"/>
      <c r="L20" s="150"/>
      <c r="M20" s="150"/>
    </row>
    <row r="21" spans="1:13" ht="15" x14ac:dyDescent="0.25">
      <c r="A21" s="3"/>
      <c r="B21" s="5"/>
      <c r="C21" s="786"/>
      <c r="D21" s="218"/>
      <c r="E21" s="910" t="s">
        <v>287</v>
      </c>
      <c r="F21" s="910"/>
      <c r="G21" s="910"/>
      <c r="H21" s="910"/>
      <c r="I21" s="910"/>
      <c r="J21" s="910"/>
      <c r="K21" s="7"/>
      <c r="L21" s="150"/>
      <c r="M21" s="150"/>
    </row>
    <row r="22" spans="1:13" ht="15" customHeight="1" x14ac:dyDescent="0.25">
      <c r="A22" s="3"/>
      <c r="B22" s="5"/>
      <c r="C22" s="786"/>
      <c r="D22" s="218"/>
      <c r="E22" s="910" t="s">
        <v>411</v>
      </c>
      <c r="F22" s="910"/>
      <c r="G22" s="910"/>
      <c r="H22" s="910"/>
      <c r="I22" s="910"/>
      <c r="J22" s="910"/>
      <c r="K22" s="7"/>
      <c r="L22" s="150"/>
      <c r="M22" s="150"/>
    </row>
    <row r="23" spans="1:13" ht="15" customHeight="1" x14ac:dyDescent="0.25">
      <c r="A23" s="3"/>
      <c r="B23" s="5"/>
      <c r="C23" s="786"/>
      <c r="D23" s="294"/>
      <c r="E23" s="294"/>
      <c r="F23" s="294"/>
      <c r="G23" s="294"/>
      <c r="H23" s="294"/>
      <c r="I23" s="294"/>
      <c r="J23" s="294"/>
      <c r="K23" s="7"/>
      <c r="L23" s="150"/>
      <c r="M23" s="150"/>
    </row>
    <row r="24" spans="1:13" ht="30" customHeight="1" x14ac:dyDescent="0.25">
      <c r="A24" s="3"/>
      <c r="B24" s="23"/>
      <c r="C24" s="23"/>
      <c r="D24" s="911" t="s">
        <v>504</v>
      </c>
      <c r="E24" s="911"/>
      <c r="F24" s="911"/>
      <c r="G24" s="911"/>
      <c r="H24" s="911"/>
      <c r="I24" s="911"/>
      <c r="J24" s="911"/>
      <c r="K24" s="7"/>
      <c r="L24" s="150"/>
      <c r="M24" s="150"/>
    </row>
    <row r="25" spans="1:13" ht="30" customHeight="1" x14ac:dyDescent="0.25">
      <c r="A25" s="3"/>
      <c r="B25" s="23" t="s">
        <v>501</v>
      </c>
      <c r="C25" s="596" t="s">
        <v>500</v>
      </c>
      <c r="D25" s="218"/>
      <c r="E25" s="218" t="s">
        <v>758</v>
      </c>
      <c r="F25" s="235"/>
      <c r="G25" s="174"/>
      <c r="H25" s="174"/>
      <c r="I25" s="174"/>
      <c r="J25" s="174"/>
      <c r="K25" s="7"/>
      <c r="L25" s="150"/>
      <c r="M25" s="150"/>
    </row>
    <row r="26" spans="1:13" ht="30" customHeight="1" x14ac:dyDescent="0.25">
      <c r="A26" s="3"/>
      <c r="B26" s="23" t="s">
        <v>503</v>
      </c>
      <c r="C26" s="596" t="s">
        <v>500</v>
      </c>
      <c r="D26" s="218"/>
      <c r="E26" s="910" t="s">
        <v>576</v>
      </c>
      <c r="F26" s="910"/>
      <c r="G26" s="910"/>
      <c r="H26" s="910"/>
      <c r="I26" s="910"/>
      <c r="J26" s="910"/>
      <c r="K26" s="7"/>
      <c r="L26" s="150"/>
      <c r="M26" s="150"/>
    </row>
    <row r="27" spans="1:13" ht="30" customHeight="1" x14ac:dyDescent="0.25">
      <c r="A27" s="3"/>
      <c r="B27" s="23" t="s">
        <v>501</v>
      </c>
      <c r="C27" s="596" t="s">
        <v>500</v>
      </c>
      <c r="D27" s="218"/>
      <c r="E27" s="218" t="s">
        <v>577</v>
      </c>
      <c r="F27" s="235"/>
      <c r="G27" s="174"/>
      <c r="H27" s="174"/>
      <c r="I27" s="174"/>
      <c r="J27" s="174"/>
      <c r="K27" s="7"/>
      <c r="L27" s="150"/>
      <c r="M27" s="150"/>
    </row>
    <row r="28" spans="1:13" ht="15" customHeight="1" x14ac:dyDescent="0.25">
      <c r="A28" s="3"/>
      <c r="B28" s="928" t="s">
        <v>501</v>
      </c>
      <c r="C28" s="926" t="s">
        <v>500</v>
      </c>
      <c r="D28" s="218"/>
      <c r="E28" s="218" t="s">
        <v>707</v>
      </c>
      <c r="F28" s="235"/>
      <c r="G28" s="174"/>
      <c r="H28" s="174"/>
      <c r="I28" s="174"/>
      <c r="J28" s="174"/>
      <c r="K28" s="7"/>
      <c r="L28" s="150"/>
      <c r="M28" s="150"/>
    </row>
    <row r="29" spans="1:13" ht="30" customHeight="1" x14ac:dyDescent="0.25">
      <c r="A29" s="3"/>
      <c r="B29" s="928"/>
      <c r="C29" s="927"/>
      <c r="D29" s="218"/>
      <c r="E29" s="911" t="s">
        <v>708</v>
      </c>
      <c r="F29" s="911"/>
      <c r="G29" s="911"/>
      <c r="H29" s="911"/>
      <c r="I29" s="911"/>
      <c r="J29" s="911"/>
      <c r="K29" s="7"/>
      <c r="L29" s="150"/>
      <c r="M29" s="150"/>
    </row>
    <row r="30" spans="1:13" ht="30" customHeight="1" x14ac:dyDescent="0.25">
      <c r="A30" s="3"/>
      <c r="B30" s="23" t="s">
        <v>501</v>
      </c>
      <c r="C30" s="596" t="s">
        <v>500</v>
      </c>
      <c r="D30" s="218"/>
      <c r="E30" s="218" t="s">
        <v>759</v>
      </c>
      <c r="F30" s="235"/>
      <c r="G30" s="174"/>
      <c r="H30" s="174"/>
      <c r="I30" s="174"/>
      <c r="J30" s="174"/>
      <c r="K30" s="7"/>
      <c r="L30" s="150"/>
      <c r="M30" s="150"/>
    </row>
    <row r="31" spans="1:13" ht="30" customHeight="1" x14ac:dyDescent="0.25">
      <c r="A31" s="3"/>
      <c r="B31" s="23" t="s">
        <v>501</v>
      </c>
      <c r="C31" s="596" t="s">
        <v>500</v>
      </c>
      <c r="D31" s="218"/>
      <c r="E31" s="218" t="s">
        <v>690</v>
      </c>
      <c r="F31" s="235"/>
      <c r="G31" s="174"/>
      <c r="H31" s="174"/>
      <c r="I31" s="174"/>
      <c r="J31" s="174"/>
      <c r="K31" s="7"/>
      <c r="L31" s="150"/>
      <c r="M31" s="150"/>
    </row>
    <row r="32" spans="1:13" ht="30" customHeight="1" x14ac:dyDescent="0.25">
      <c r="A32" s="3"/>
      <c r="B32" s="23" t="s">
        <v>501</v>
      </c>
      <c r="C32" s="596" t="s">
        <v>500</v>
      </c>
      <c r="D32" s="218"/>
      <c r="E32" s="218" t="s">
        <v>727</v>
      </c>
      <c r="F32" s="235"/>
      <c r="G32" s="215"/>
      <c r="H32" s="215"/>
      <c r="I32" s="215"/>
      <c r="J32" s="215"/>
      <c r="K32" s="7"/>
      <c r="L32" s="150"/>
      <c r="M32" s="150"/>
    </row>
    <row r="33" spans="1:13" ht="30" customHeight="1" x14ac:dyDescent="0.25">
      <c r="A33" s="3"/>
      <c r="B33" s="23" t="s">
        <v>501</v>
      </c>
      <c r="C33" s="596" t="s">
        <v>500</v>
      </c>
      <c r="D33" s="218"/>
      <c r="E33" s="218" t="s">
        <v>579</v>
      </c>
      <c r="F33" s="235"/>
      <c r="G33" s="215"/>
      <c r="H33" s="215"/>
      <c r="I33" s="215"/>
      <c r="J33" s="215"/>
      <c r="K33" s="7"/>
      <c r="L33" s="150"/>
      <c r="M33" s="150"/>
    </row>
    <row r="34" spans="1:13" s="63" customFormat="1" ht="15.75" thickBot="1" x14ac:dyDescent="0.3">
      <c r="A34" s="236"/>
      <c r="B34" s="174"/>
      <c r="C34" s="174"/>
      <c r="D34" s="174"/>
      <c r="E34" s="174"/>
      <c r="F34" s="174"/>
      <c r="G34" s="174"/>
      <c r="H34" s="174"/>
      <c r="I34" s="174"/>
      <c r="J34" s="174"/>
      <c r="K34" s="237"/>
      <c r="L34" s="224"/>
      <c r="M34" s="224"/>
    </row>
    <row r="35" spans="1:13" ht="15.75" thickBot="1" x14ac:dyDescent="0.3">
      <c r="A35" s="929"/>
      <c r="B35" s="930"/>
      <c r="C35" s="930"/>
      <c r="D35" s="930"/>
      <c r="E35" s="930"/>
      <c r="F35" s="930"/>
      <c r="G35" s="930"/>
      <c r="H35" s="930"/>
      <c r="I35" s="930"/>
      <c r="J35" s="930"/>
      <c r="K35" s="931"/>
      <c r="L35" s="150"/>
      <c r="M35" s="150"/>
    </row>
    <row r="36" spans="1:13" ht="30" customHeight="1" thickBot="1" x14ac:dyDescent="0.3">
      <c r="A36" s="558"/>
      <c r="B36" s="922" t="s">
        <v>502</v>
      </c>
      <c r="C36" s="923"/>
      <c r="D36" s="923"/>
      <c r="E36" s="923"/>
      <c r="F36" s="923"/>
      <c r="G36" s="923"/>
      <c r="H36" s="923"/>
      <c r="I36" s="923"/>
      <c r="J36" s="924"/>
      <c r="K36" s="559"/>
      <c r="L36" s="150"/>
      <c r="M36" s="150"/>
    </row>
    <row r="37" spans="1:13" ht="68.25" hidden="1" customHeight="1" x14ac:dyDescent="0.25">
      <c r="A37" s="558"/>
      <c r="B37" s="560"/>
      <c r="C37" s="909" t="s">
        <v>709</v>
      </c>
      <c r="D37" s="909"/>
      <c r="E37" s="909"/>
      <c r="F37" s="909"/>
      <c r="G37" s="909"/>
      <c r="H37" s="909"/>
      <c r="I37" s="909"/>
      <c r="J37" s="909"/>
      <c r="K37" s="559"/>
      <c r="L37" s="150"/>
      <c r="M37" s="150"/>
    </row>
    <row r="38" spans="1:13" s="63" customFormat="1" ht="30" hidden="1" customHeight="1" x14ac:dyDescent="0.25">
      <c r="A38" s="558"/>
      <c r="B38" s="915" t="s">
        <v>728</v>
      </c>
      <c r="C38" s="916"/>
      <c r="D38" s="916"/>
      <c r="E38" s="916"/>
      <c r="F38" s="916"/>
      <c r="G38" s="916"/>
      <c r="H38" s="916"/>
      <c r="I38" s="916"/>
      <c r="J38" s="916"/>
      <c r="K38" s="559"/>
      <c r="L38" s="224"/>
      <c r="M38" s="224"/>
    </row>
    <row r="39" spans="1:13" ht="15" customHeight="1" x14ac:dyDescent="0.25">
      <c r="A39" s="558"/>
      <c r="B39" s="560"/>
      <c r="C39" s="781"/>
      <c r="D39" s="781"/>
      <c r="E39" s="781"/>
      <c r="F39" s="781"/>
      <c r="G39" s="781"/>
      <c r="H39" s="781"/>
      <c r="I39" s="781"/>
      <c r="J39" s="781"/>
      <c r="K39" s="559"/>
      <c r="L39" s="150"/>
      <c r="M39" s="150"/>
    </row>
    <row r="40" spans="1:13" s="601" customFormat="1" ht="57" customHeight="1" thickBot="1" x14ac:dyDescent="0.3">
      <c r="A40" s="598"/>
      <c r="B40" s="599"/>
      <c r="C40" s="912" t="str">
        <f>CONCATENATE(C37,listes!D7,B38)</f>
        <v xml:space="preserve">Un projet démarré en amont de la demande d'aide à l'investissement immobilier n'est pas éligible pour un financement PAI immobilier :
L’instruction PAI précise que les actes juridiques engageant les travaux  (actes d'engagement des marchés de travaux ou ordres de service travaux co-signés maître d'œuvre / maître d'ouvrage)  ne doivent pas être émis avant la date de notification de la subvention, sous peine de caducité de la subvention mobilisée dans le cadre des crédits d'investissements </v>
      </c>
      <c r="D40" s="912"/>
      <c r="E40" s="912"/>
      <c r="F40" s="912"/>
      <c r="G40" s="912"/>
      <c r="H40" s="912"/>
      <c r="I40" s="912"/>
      <c r="J40" s="912"/>
      <c r="K40" s="600"/>
      <c r="L40" s="152"/>
      <c r="M40" s="152"/>
    </row>
    <row r="41" spans="1:13" ht="15" hidden="1" x14ac:dyDescent="0.25">
      <c r="A41" s="558"/>
      <c r="B41" s="560"/>
      <c r="K41" s="559"/>
      <c r="L41" s="150"/>
      <c r="M41" s="150"/>
    </row>
    <row r="42" spans="1:13" s="623" customFormat="1" ht="60" hidden="1" customHeight="1" thickBot="1" x14ac:dyDescent="0.3">
      <c r="A42" s="558"/>
      <c r="B42" s="560"/>
      <c r="C42" s="913"/>
      <c r="D42" s="913"/>
      <c r="E42" s="913"/>
      <c r="F42" s="913"/>
      <c r="G42" s="913"/>
      <c r="H42" s="913"/>
      <c r="I42" s="913"/>
      <c r="J42" s="913"/>
      <c r="K42" s="559"/>
      <c r="L42" s="622"/>
      <c r="M42" s="622"/>
    </row>
    <row r="43" spans="1:13" s="623" customFormat="1" ht="15" customHeight="1" thickBot="1" x14ac:dyDescent="0.3">
      <c r="A43" s="128"/>
      <c r="B43" s="119"/>
      <c r="C43" s="119"/>
      <c r="D43" s="119"/>
      <c r="E43" s="119"/>
      <c r="F43" s="119"/>
      <c r="G43" s="119"/>
      <c r="H43" s="119"/>
      <c r="I43" s="119"/>
      <c r="J43" s="119"/>
      <c r="K43" s="159"/>
      <c r="L43" s="622"/>
      <c r="M43" s="622"/>
    </row>
    <row r="44" spans="1:13" s="603" customFormat="1" ht="30" customHeight="1" thickBot="1" x14ac:dyDescent="0.3">
      <c r="A44" s="604"/>
      <c r="B44" s="605" t="s">
        <v>550</v>
      </c>
      <c r="C44" s="606"/>
      <c r="D44" s="606"/>
      <c r="E44" s="606"/>
      <c r="F44" s="606"/>
      <c r="G44" s="606"/>
      <c r="H44" s="606"/>
      <c r="I44" s="606"/>
      <c r="J44" s="607"/>
      <c r="K44" s="608"/>
      <c r="L44" s="602"/>
      <c r="M44" s="602"/>
    </row>
    <row r="45" spans="1:13" s="603" customFormat="1" ht="15" customHeight="1" x14ac:dyDescent="0.25">
      <c r="A45" s="3"/>
      <c r="B45" s="5"/>
      <c r="C45" s="315"/>
      <c r="D45" s="315"/>
      <c r="E45" s="315"/>
      <c r="F45" s="315"/>
      <c r="G45" s="119"/>
      <c r="H45" s="119"/>
      <c r="I45" s="119"/>
      <c r="J45" s="119"/>
      <c r="K45" s="7"/>
      <c r="L45" s="602"/>
      <c r="M45" s="602"/>
    </row>
    <row r="46" spans="1:13" s="603" customFormat="1" ht="15" customHeight="1" x14ac:dyDescent="0.25">
      <c r="A46" s="609"/>
      <c r="B46" s="610"/>
      <c r="C46" s="611" t="s">
        <v>607</v>
      </c>
      <c r="D46" s="612"/>
      <c r="E46" s="610"/>
      <c r="F46" s="610"/>
      <c r="G46" s="610"/>
      <c r="H46" s="610"/>
      <c r="I46" s="613"/>
      <c r="J46" s="613"/>
      <c r="K46" s="608"/>
      <c r="L46" s="602"/>
      <c r="M46" s="602"/>
    </row>
    <row r="47" spans="1:13" s="603" customFormat="1" ht="15" customHeight="1" x14ac:dyDescent="0.25">
      <c r="A47" s="609"/>
      <c r="B47" s="610"/>
      <c r="C47" s="610" t="s">
        <v>549</v>
      </c>
      <c r="D47" s="610"/>
      <c r="E47" s="610"/>
      <c r="F47" s="610"/>
      <c r="G47" s="610"/>
      <c r="H47" s="610"/>
      <c r="I47" s="613"/>
      <c r="J47" s="613"/>
      <c r="K47" s="608"/>
      <c r="L47" s="602"/>
      <c r="M47" s="602"/>
    </row>
    <row r="48" spans="1:13" s="603" customFormat="1" ht="15" customHeight="1" x14ac:dyDescent="0.25">
      <c r="A48" s="609"/>
      <c r="B48" s="610"/>
      <c r="C48" s="610" t="s">
        <v>608</v>
      </c>
      <c r="D48" s="610"/>
      <c r="E48" s="610"/>
      <c r="F48" s="610"/>
      <c r="G48" s="610"/>
      <c r="H48" s="610"/>
      <c r="I48" s="613"/>
      <c r="J48" s="613"/>
      <c r="K48" s="608"/>
      <c r="L48" s="602"/>
      <c r="M48" s="602"/>
    </row>
    <row r="49" spans="1:13" s="603" customFormat="1" ht="30" customHeight="1" x14ac:dyDescent="0.25">
      <c r="A49" s="609"/>
      <c r="B49" s="610"/>
      <c r="C49" s="914" t="s">
        <v>551</v>
      </c>
      <c r="D49" s="914"/>
      <c r="E49" s="914"/>
      <c r="F49" s="914"/>
      <c r="G49" s="914"/>
      <c r="H49" s="914"/>
      <c r="I49" s="914"/>
      <c r="J49" s="914"/>
      <c r="K49" s="608"/>
      <c r="L49" s="602"/>
      <c r="M49" s="602"/>
    </row>
    <row r="50" spans="1:13" s="603" customFormat="1" ht="13.9" customHeight="1" x14ac:dyDescent="0.25">
      <c r="A50" s="609"/>
      <c r="B50" s="610"/>
      <c r="C50" s="614"/>
      <c r="D50" s="614"/>
      <c r="E50" s="610"/>
      <c r="F50" s="610"/>
      <c r="G50" s="610"/>
      <c r="H50" s="610"/>
      <c r="I50" s="610"/>
      <c r="J50" s="610"/>
      <c r="K50" s="608"/>
      <c r="L50" s="602"/>
      <c r="M50" s="602"/>
    </row>
    <row r="51" spans="1:13" s="603" customFormat="1" ht="30" customHeight="1" x14ac:dyDescent="0.25">
      <c r="A51" s="609"/>
      <c r="B51" s="610"/>
      <c r="C51" s="917" t="s">
        <v>733</v>
      </c>
      <c r="D51" s="917"/>
      <c r="E51" s="917"/>
      <c r="F51" s="917"/>
      <c r="G51" s="917"/>
      <c r="H51" s="917"/>
      <c r="I51" s="917"/>
      <c r="J51" s="917"/>
      <c r="K51" s="608"/>
      <c r="L51" s="602"/>
      <c r="M51" s="602"/>
    </row>
    <row r="52" spans="1:13" s="603" customFormat="1" ht="15" customHeight="1" x14ac:dyDescent="0.25">
      <c r="A52" s="844"/>
      <c r="B52" s="844"/>
      <c r="C52" s="918" t="s">
        <v>773</v>
      </c>
      <c r="D52" s="918"/>
      <c r="E52" s="918"/>
      <c r="F52" s="918"/>
      <c r="G52" s="918"/>
      <c r="H52" s="918"/>
      <c r="I52" s="918"/>
      <c r="J52" s="918"/>
      <c r="K52" s="608"/>
      <c r="L52" s="602"/>
      <c r="M52" s="602"/>
    </row>
    <row r="53" spans="1:13" s="603" customFormat="1" ht="15" x14ac:dyDescent="0.25">
      <c r="A53" s="609"/>
      <c r="B53" s="610"/>
      <c r="C53" s="843"/>
      <c r="D53" s="615"/>
      <c r="E53" s="615"/>
      <c r="F53" s="616"/>
      <c r="G53" s="613"/>
      <c r="H53" s="610"/>
      <c r="I53" s="610"/>
      <c r="J53" s="613"/>
      <c r="K53" s="608"/>
      <c r="L53" s="602"/>
      <c r="M53" s="602"/>
    </row>
    <row r="54" spans="1:13" s="603" customFormat="1" ht="15.75" thickBot="1" x14ac:dyDescent="0.3">
      <c r="A54" s="617"/>
      <c r="B54" s="618"/>
      <c r="C54" s="621"/>
      <c r="D54" s="621"/>
      <c r="E54" s="621"/>
      <c r="F54" s="621"/>
      <c r="G54" s="621"/>
      <c r="H54" s="621"/>
      <c r="I54" s="619"/>
      <c r="J54" s="619"/>
      <c r="K54" s="620"/>
      <c r="L54" s="602"/>
      <c r="M54" s="602"/>
    </row>
    <row r="55" spans="1:13" ht="15" x14ac:dyDescent="0.25">
      <c r="A55" s="9"/>
      <c r="B55" s="9"/>
      <c r="C55" s="9"/>
      <c r="D55" s="9"/>
      <c r="E55" s="9"/>
      <c r="F55" s="9"/>
      <c r="G55" s="9"/>
      <c r="H55" s="9"/>
      <c r="I55" s="9"/>
      <c r="J55" s="9"/>
      <c r="K55" s="9"/>
    </row>
    <row r="56" spans="1:13" ht="14.45" hidden="1" customHeight="1" x14ac:dyDescent="0.25">
      <c r="A56" s="908" t="s">
        <v>273</v>
      </c>
      <c r="B56" s="908"/>
      <c r="C56" s="908"/>
      <c r="D56" s="908"/>
      <c r="E56" s="908"/>
      <c r="F56" s="908"/>
      <c r="G56" s="908"/>
      <c r="H56" s="908"/>
    </row>
    <row r="57" spans="1:13" ht="14.45" hidden="1" customHeight="1" x14ac:dyDescent="0.25"/>
    <row r="58" spans="1:13" ht="14.45" hidden="1" customHeight="1" x14ac:dyDescent="0.25"/>
    <row r="59" spans="1:13" ht="15" hidden="1" customHeight="1" x14ac:dyDescent="0.25"/>
    <row r="60" spans="1:13" ht="15" hidden="1" customHeight="1" x14ac:dyDescent="0.25"/>
    <row r="61" spans="1:13" ht="15" hidden="1" customHeight="1" x14ac:dyDescent="0.25"/>
    <row r="62" spans="1:13" ht="15" hidden="1" customHeight="1" x14ac:dyDescent="0.25"/>
    <row r="63" spans="1:13" ht="15" hidden="1" customHeight="1" x14ac:dyDescent="0.25"/>
    <row r="64" spans="1:13" ht="15" hidden="1" customHeight="1" x14ac:dyDescent="0.25">
      <c r="A64" s="9"/>
      <c r="B64" s="9"/>
      <c r="C64" s="9"/>
      <c r="D64" s="9"/>
      <c r="E64" s="9"/>
      <c r="F64" s="9"/>
      <c r="G64" s="9"/>
      <c r="H64" s="9"/>
      <c r="I64" s="9"/>
      <c r="J64" s="9"/>
      <c r="K64" s="9"/>
    </row>
    <row r="65" s="9" customFormat="1" ht="15" hidden="1" customHeight="1" x14ac:dyDescent="0.25"/>
    <row r="66" s="9" customFormat="1" ht="15" hidden="1" customHeight="1" x14ac:dyDescent="0.25"/>
    <row r="67" s="9" customFormat="1" ht="15" hidden="1" customHeight="1" x14ac:dyDescent="0.25"/>
    <row r="68" s="9" customFormat="1" ht="15" hidden="1" customHeight="1" x14ac:dyDescent="0.25"/>
    <row r="69" s="9" customFormat="1" ht="15" hidden="1" customHeight="1" x14ac:dyDescent="0.25"/>
    <row r="70" s="9" customFormat="1" ht="15" hidden="1" customHeight="1" x14ac:dyDescent="0.25"/>
    <row r="71" s="9" customFormat="1" ht="15" hidden="1" customHeight="1" x14ac:dyDescent="0.25"/>
    <row r="72" s="9" customFormat="1" ht="15" hidden="1" customHeight="1" x14ac:dyDescent="0.25"/>
    <row r="73" s="9" customFormat="1" ht="15" hidden="1" customHeight="1" x14ac:dyDescent="0.25"/>
    <row r="74" s="9" customFormat="1" ht="15" hidden="1" customHeight="1" x14ac:dyDescent="0.25"/>
    <row r="75" s="9" customFormat="1" ht="15" hidden="1" customHeight="1" x14ac:dyDescent="0.25"/>
    <row r="76" s="9" customFormat="1" ht="15" hidden="1" customHeight="1" x14ac:dyDescent="0.25"/>
    <row r="77" s="9" customFormat="1" ht="15" hidden="1" customHeight="1" x14ac:dyDescent="0.25"/>
    <row r="78" s="9" customFormat="1" ht="15" hidden="1" customHeight="1" x14ac:dyDescent="0.25"/>
    <row r="79" s="9" customFormat="1" ht="15" hidden="1" customHeight="1" x14ac:dyDescent="0.25"/>
    <row r="80" s="9" customFormat="1" ht="15" hidden="1" customHeight="1" x14ac:dyDescent="0.25"/>
    <row r="81" s="9" customFormat="1" ht="15" hidden="1" customHeight="1" x14ac:dyDescent="0.25"/>
    <row r="82" s="9" customFormat="1" ht="15" hidden="1" customHeight="1" x14ac:dyDescent="0.25"/>
    <row r="83" s="9" customFormat="1" ht="15" hidden="1" customHeight="1" x14ac:dyDescent="0.25"/>
    <row r="84" s="9" customFormat="1" ht="15" hidden="1" customHeight="1" x14ac:dyDescent="0.25"/>
    <row r="85" s="9" customFormat="1" ht="15" hidden="1" customHeight="1" x14ac:dyDescent="0.25"/>
    <row r="86" s="9" customFormat="1" ht="15" hidden="1" customHeight="1" x14ac:dyDescent="0.25"/>
    <row r="87" s="9" customFormat="1" ht="15" hidden="1" customHeight="1" x14ac:dyDescent="0.25"/>
    <row r="88" s="9" customFormat="1" ht="15" hidden="1" customHeight="1" x14ac:dyDescent="0.25"/>
    <row r="89" s="9" customFormat="1" ht="15" hidden="1" customHeight="1" x14ac:dyDescent="0.25"/>
    <row r="90" s="9" customFormat="1" ht="15" hidden="1" customHeight="1" x14ac:dyDescent="0.25"/>
    <row r="91" s="9" customFormat="1" ht="15" hidden="1" customHeight="1" x14ac:dyDescent="0.25"/>
    <row r="92" s="9" customFormat="1" ht="15" hidden="1" customHeight="1" x14ac:dyDescent="0.25"/>
    <row r="93" s="9" customFormat="1" ht="15" hidden="1" customHeight="1" x14ac:dyDescent="0.25"/>
    <row r="94" s="9" customFormat="1" ht="15" hidden="1" customHeight="1" x14ac:dyDescent="0.25"/>
    <row r="95" s="9" customFormat="1" ht="15" hidden="1" customHeight="1" x14ac:dyDescent="0.25"/>
    <row r="96" s="9" customFormat="1" ht="15" hidden="1" customHeight="1" x14ac:dyDescent="0.25"/>
    <row r="97" s="9" customFormat="1" ht="15" hidden="1" customHeight="1" x14ac:dyDescent="0.25"/>
    <row r="98" s="9" customFormat="1" ht="15" hidden="1" customHeight="1" x14ac:dyDescent="0.25"/>
    <row r="99" s="9" customFormat="1" ht="15" hidden="1" customHeight="1" x14ac:dyDescent="0.25"/>
    <row r="100" s="9" customFormat="1" ht="15" hidden="1" customHeight="1" x14ac:dyDescent="0.25"/>
    <row r="101" s="9" customFormat="1" ht="15" hidden="1" customHeight="1" x14ac:dyDescent="0.25"/>
    <row r="102" s="9" customFormat="1" ht="15" hidden="1" customHeight="1" x14ac:dyDescent="0.25"/>
    <row r="103" s="9" customFormat="1" ht="15" hidden="1" customHeight="1" x14ac:dyDescent="0.25"/>
  </sheetData>
  <sheetProtection algorithmName="SHA-512" hashValue="jSkW7riIfbSNbw9AFVs2egrXwrZiyzCfCpOZXMpz79H0//8G52OhG58hAuey9tmm9mcz22SlBs/m6AXEbzlwng==" saltValue="ymO8aLBzxcn/tjlkeMDasQ==" spinCount="100000" sheet="1" objects="1" scenarios="1"/>
  <customSheetViews>
    <customSheetView guid="{4F086A74-5B38-4260-ADA5-6DF5C2FBAB93}" showPageBreaks="1" fitToPage="1" printArea="1" hiddenRows="1">
      <pane ySplit="5" topLeftCell="A6" activePane="bottomLeft" state="frozen"/>
      <selection pane="bottomLeft"/>
      <rowBreaks count="1" manualBreakCount="1">
        <brk id="28" max="9" man="1"/>
      </rowBreaks>
      <pageMargins left="0.23622047244094491" right="0.23622047244094491" top="0.74803149606299213" bottom="0.74803149606299213" header="0.31496062992125984" footer="0.31496062992125984"/>
      <printOptions horizontalCentered="1"/>
      <pageSetup paperSize="9" scale="75" fitToHeight="0" orientation="landscape" r:id="rId1"/>
      <headerFooter>
        <oddFooter>&amp;L&amp;D&amp;C- Page &amp;P / &amp;N -
&amp;R&amp;8
&amp;Z&amp;F</oddFooter>
      </headerFooter>
    </customSheetView>
  </customSheetViews>
  <mergeCells count="20">
    <mergeCell ref="B11:J11"/>
    <mergeCell ref="B36:J36"/>
    <mergeCell ref="D15:J15"/>
    <mergeCell ref="C28:C29"/>
    <mergeCell ref="B28:B29"/>
    <mergeCell ref="A35:K35"/>
    <mergeCell ref="D18:J18"/>
    <mergeCell ref="A56:H56"/>
    <mergeCell ref="C37:J37"/>
    <mergeCell ref="E21:J21"/>
    <mergeCell ref="E22:J22"/>
    <mergeCell ref="D24:J24"/>
    <mergeCell ref="C40:J40"/>
    <mergeCell ref="C42:J42"/>
    <mergeCell ref="C49:J49"/>
    <mergeCell ref="B38:J38"/>
    <mergeCell ref="E26:J26"/>
    <mergeCell ref="E29:J29"/>
    <mergeCell ref="C51:J51"/>
    <mergeCell ref="C52:J52"/>
  </mergeCells>
  <hyperlinks>
    <hyperlink ref="A56" r:id="rId2" xr:uid="{00000000-0004-0000-0200-000000000000}"/>
    <hyperlink ref="C52:J52" r:id="rId3" location=":~:text=Le%20plan%20d'aide%20%C3%A0,%2C%20secteur%20%C2%AB%20personnes%20%C3%A2g%C3%A9es%20%C2%BB." display="Plan d'aide à l'investissement (PAI) immobilier 2025 à destination des ESMS accueillant des personnes âgées | Agence régionale de santé Pays de la Loire" xr:uid="{EC9E4EA0-E1FF-44FE-88F2-4F9EBE653948}"/>
  </hyperlinks>
  <printOptions horizontalCentered="1"/>
  <pageMargins left="0.23622047244094491" right="0.23622047244094491" top="0.74803149606299213" bottom="0.74803149606299213" header="0.31496062992125984" footer="0.31496062992125984"/>
  <pageSetup paperSize="8" scale="73" orientation="portrait" r:id="rId4"/>
  <headerFooter>
    <oddFooter xml:space="preserve">&amp;L&amp;D&amp;C- Page &amp;P / &amp;N -
</oddFooter>
  </headerFooter>
  <rowBreaks count="1" manualBreakCount="1">
    <brk id="37" max="11"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U112"/>
  <sheetViews>
    <sheetView showGridLines="0" showRowColHeaders="0" zoomScaleNormal="100" zoomScaleSheetLayoutView="80" workbookViewId="0">
      <pane ySplit="5" topLeftCell="A6" activePane="bottomLeft" state="frozen"/>
      <selection activeCell="I11" sqref="I11"/>
      <selection pane="bottomLeft"/>
    </sheetView>
  </sheetViews>
  <sheetFormatPr baseColWidth="10" defaultColWidth="0" defaultRowHeight="0" customHeight="1" zeroHeight="1" x14ac:dyDescent="0.25"/>
  <cols>
    <col min="1" max="2" width="2.7109375" style="9" customWidth="1"/>
    <col min="3" max="3" width="23.7109375" style="9" customWidth="1"/>
    <col min="4" max="4" width="160.7109375" style="9" customWidth="1"/>
    <col min="5" max="6" width="2.7109375" style="9" customWidth="1"/>
    <col min="7" max="7" width="11.42578125" style="9" hidden="1" customWidth="1"/>
    <col min="8" max="21" width="0" style="9" hidden="1" customWidth="1"/>
    <col min="22" max="16384" width="11.42578125" style="9" hidden="1"/>
  </cols>
  <sheetData>
    <row r="1" spans="1:20" s="400" customFormat="1" ht="23.25" x14ac:dyDescent="0.25">
      <c r="A1" s="651" t="s">
        <v>281</v>
      </c>
      <c r="B1" s="652"/>
      <c r="C1" s="652"/>
      <c r="D1" s="652"/>
      <c r="E1" s="653"/>
      <c r="F1" s="654"/>
    </row>
    <row r="2" spans="1:20" s="404" customFormat="1" ht="21.75" thickBot="1" x14ac:dyDescent="0.3">
      <c r="A2" s="655" t="s">
        <v>263</v>
      </c>
      <c r="B2" s="656"/>
      <c r="C2" s="656"/>
      <c r="D2" s="656"/>
      <c r="E2" s="657"/>
      <c r="F2" s="658"/>
      <c r="G2" s="151"/>
    </row>
    <row r="3" spans="1:20" ht="6" customHeight="1" x14ac:dyDescent="0.25">
      <c r="A3" s="659"/>
      <c r="B3" s="660"/>
      <c r="C3" s="661"/>
      <c r="D3" s="660"/>
      <c r="E3" s="662"/>
      <c r="F3" s="602"/>
      <c r="G3" s="150"/>
    </row>
    <row r="4" spans="1:20" ht="132" customHeight="1" x14ac:dyDescent="0.25">
      <c r="A4" s="604"/>
      <c r="B4" s="633"/>
      <c r="C4" s="663"/>
      <c r="D4" s="633"/>
      <c r="E4" s="608"/>
      <c r="F4" s="602"/>
      <c r="G4" s="150"/>
    </row>
    <row r="5" spans="1:20" ht="6" customHeight="1" thickBot="1" x14ac:dyDescent="0.3">
      <c r="A5" s="664"/>
      <c r="B5" s="665"/>
      <c r="C5" s="666"/>
      <c r="D5" s="665"/>
      <c r="E5" s="620"/>
      <c r="F5" s="602"/>
      <c r="G5" s="150"/>
    </row>
    <row r="6" spans="1:20" ht="15.75" thickBot="1" x14ac:dyDescent="0.3">
      <c r="A6" s="604"/>
      <c r="B6" s="633"/>
      <c r="C6" s="633"/>
      <c r="D6" s="633"/>
      <c r="E6" s="608"/>
      <c r="F6" s="602"/>
      <c r="G6" s="150"/>
    </row>
    <row r="7" spans="1:20" ht="30" customHeight="1" thickBot="1" x14ac:dyDescent="0.3">
      <c r="A7" s="604"/>
      <c r="B7" s="667" t="s">
        <v>238</v>
      </c>
      <c r="C7" s="668"/>
      <c r="D7" s="669"/>
      <c r="E7" s="608"/>
      <c r="F7" s="602"/>
      <c r="G7" s="150"/>
    </row>
    <row r="8" spans="1:20" ht="15" x14ac:dyDescent="0.25">
      <c r="A8" s="604"/>
      <c r="B8" s="613"/>
      <c r="C8" s="613"/>
      <c r="D8" s="613"/>
      <c r="E8" s="608"/>
      <c r="F8" s="602"/>
      <c r="G8" s="150"/>
    </row>
    <row r="9" spans="1:20" ht="34.5" customHeight="1" x14ac:dyDescent="0.25">
      <c r="A9" s="604"/>
      <c r="B9" s="934" t="s">
        <v>754</v>
      </c>
      <c r="C9" s="934"/>
      <c r="D9" s="934"/>
      <c r="E9" s="608"/>
      <c r="F9" s="602"/>
      <c r="G9" s="150"/>
    </row>
    <row r="10" spans="1:20" ht="60" customHeight="1" x14ac:dyDescent="0.25">
      <c r="A10" s="604"/>
      <c r="B10" s="934" t="s">
        <v>609</v>
      </c>
      <c r="C10" s="934"/>
      <c r="D10" s="934"/>
      <c r="E10" s="608"/>
      <c r="F10" s="602"/>
      <c r="G10" s="150"/>
    </row>
    <row r="11" spans="1:20" ht="45" customHeight="1" x14ac:dyDescent="0.25">
      <c r="A11" s="604"/>
      <c r="B11" s="934" t="s">
        <v>760</v>
      </c>
      <c r="C11" s="934"/>
      <c r="D11" s="934"/>
      <c r="E11" s="608"/>
      <c r="F11" s="602"/>
      <c r="G11" s="150"/>
    </row>
    <row r="12" spans="1:20" ht="60" customHeight="1" x14ac:dyDescent="0.25">
      <c r="A12" s="604"/>
      <c r="B12" s="934" t="s">
        <v>610</v>
      </c>
      <c r="C12" s="934"/>
      <c r="D12" s="934"/>
      <c r="E12" s="608"/>
      <c r="F12" s="602"/>
      <c r="G12" s="150"/>
    </row>
    <row r="13" spans="1:20" ht="15" x14ac:dyDescent="0.25">
      <c r="A13" s="604"/>
      <c r="B13" s="613" t="s">
        <v>316</v>
      </c>
      <c r="C13" s="832"/>
      <c r="D13" s="832"/>
      <c r="E13" s="608"/>
      <c r="F13" s="602"/>
      <c r="G13" s="150"/>
    </row>
    <row r="14" spans="1:20" ht="30" customHeight="1" x14ac:dyDescent="0.25">
      <c r="A14" s="604"/>
      <c r="B14" s="613" t="s">
        <v>317</v>
      </c>
      <c r="C14" s="832"/>
      <c r="D14" s="832"/>
      <c r="E14" s="608"/>
      <c r="F14" s="602"/>
      <c r="G14" s="150"/>
    </row>
    <row r="15" spans="1:20" s="2" customFormat="1" ht="15" x14ac:dyDescent="0.25">
      <c r="A15" s="3"/>
      <c r="B15" s="500" t="s">
        <v>660</v>
      </c>
      <c r="C15" s="500"/>
      <c r="D15" s="500"/>
      <c r="E15" s="608"/>
      <c r="F15" s="602"/>
      <c r="G15" s="425"/>
      <c r="H15" s="425"/>
      <c r="I15" s="425"/>
      <c r="J15" s="425"/>
      <c r="K15" s="425"/>
      <c r="L15" s="425"/>
      <c r="M15" s="425"/>
      <c r="N15" s="425"/>
      <c r="O15" s="425"/>
      <c r="P15" s="514"/>
      <c r="Q15" s="514"/>
      <c r="R15" s="684"/>
      <c r="S15" s="684"/>
      <c r="T15" s="7"/>
    </row>
    <row r="16" spans="1:20" s="2" customFormat="1" ht="15" x14ac:dyDescent="0.25">
      <c r="A16" s="3"/>
      <c r="B16" s="935" t="s">
        <v>774</v>
      </c>
      <c r="C16" s="935"/>
      <c r="D16" s="935"/>
      <c r="E16" s="608"/>
      <c r="F16" s="602"/>
      <c r="G16" s="425"/>
      <c r="H16" s="425"/>
      <c r="I16" s="425"/>
      <c r="J16" s="425"/>
      <c r="K16" s="425"/>
      <c r="L16" s="425"/>
      <c r="M16" s="425"/>
      <c r="N16" s="425"/>
      <c r="O16" s="425"/>
      <c r="P16" s="514"/>
      <c r="Q16" s="514"/>
      <c r="R16" s="684"/>
      <c r="S16" s="684"/>
      <c r="T16" s="7"/>
    </row>
    <row r="17" spans="1:20" s="2" customFormat="1" ht="15" x14ac:dyDescent="0.25">
      <c r="A17" s="3"/>
      <c r="B17" s="487" t="s">
        <v>734</v>
      </c>
      <c r="C17" s="883"/>
      <c r="D17" s="883"/>
      <c r="E17" s="608"/>
      <c r="F17" s="602"/>
      <c r="G17" s="444"/>
      <c r="H17" s="444"/>
      <c r="I17" s="444"/>
      <c r="J17" s="444"/>
      <c r="K17" s="444"/>
      <c r="L17" s="444"/>
      <c r="M17" s="444"/>
      <c r="N17" s="444"/>
      <c r="O17" s="444"/>
      <c r="P17" s="444"/>
      <c r="Q17" s="444"/>
      <c r="R17" s="444"/>
      <c r="S17" s="444"/>
      <c r="T17" s="7"/>
    </row>
    <row r="18" spans="1:20" s="2" customFormat="1" ht="15" customHeight="1" x14ac:dyDescent="0.25">
      <c r="A18" s="3"/>
      <c r="B18" s="933" t="s">
        <v>773</v>
      </c>
      <c r="C18" s="933"/>
      <c r="D18" s="933"/>
      <c r="E18" s="608"/>
      <c r="F18" s="602"/>
      <c r="G18" s="602"/>
      <c r="H18" s="602"/>
      <c r="I18" s="602"/>
      <c r="J18" s="444"/>
      <c r="K18" s="444"/>
      <c r="L18" s="444"/>
      <c r="M18" s="444"/>
      <c r="N18" s="444"/>
      <c r="O18" s="444"/>
      <c r="P18" s="444"/>
      <c r="Q18" s="444"/>
      <c r="R18" s="444"/>
      <c r="S18" s="444"/>
      <c r="T18" s="5"/>
    </row>
    <row r="19" spans="1:20" ht="15.75" thickBot="1" x14ac:dyDescent="0.3">
      <c r="A19" s="664"/>
      <c r="B19" s="665"/>
      <c r="C19" s="665"/>
      <c r="D19" s="665"/>
      <c r="E19" s="620"/>
      <c r="F19" s="602"/>
      <c r="G19" s="150"/>
    </row>
    <row r="20" spans="1:20" ht="15" x14ac:dyDescent="0.25">
      <c r="A20" s="603"/>
      <c r="B20" s="603"/>
      <c r="C20" s="603"/>
      <c r="D20" s="603"/>
      <c r="E20" s="603"/>
      <c r="F20" s="603"/>
    </row>
    <row r="21" spans="1:20" ht="15" hidden="1" x14ac:dyDescent="0.25"/>
    <row r="22" spans="1:20" ht="15" hidden="1" x14ac:dyDescent="0.25"/>
    <row r="23" spans="1:20" ht="15" hidden="1" x14ac:dyDescent="0.25"/>
    <row r="24" spans="1:20" ht="15" hidden="1" customHeight="1" x14ac:dyDescent="0.25"/>
    <row r="25" spans="1:20" ht="15" hidden="1" customHeight="1" x14ac:dyDescent="0.25"/>
    <row r="26" spans="1:20" ht="15" hidden="1" customHeight="1" x14ac:dyDescent="0.25"/>
    <row r="27" spans="1:20" ht="15" hidden="1" customHeight="1" x14ac:dyDescent="0.25"/>
    <row r="28" spans="1:20" ht="15" hidden="1" customHeight="1" x14ac:dyDescent="0.25"/>
    <row r="29" spans="1:20" ht="15" hidden="1" customHeight="1" x14ac:dyDescent="0.25"/>
    <row r="30" spans="1:20" ht="15" hidden="1" customHeight="1" x14ac:dyDescent="0.25"/>
    <row r="31" spans="1:20" ht="15" hidden="1" customHeight="1" x14ac:dyDescent="0.25"/>
    <row r="32" spans="1:20" ht="15" hidden="1" customHeight="1" x14ac:dyDescent="0.25"/>
    <row r="33" s="9" customFormat="1" ht="15" hidden="1" customHeight="1" x14ac:dyDescent="0.25"/>
    <row r="34" s="9" customFormat="1" ht="15" hidden="1" customHeight="1" x14ac:dyDescent="0.25"/>
    <row r="35" s="9" customFormat="1" ht="15" hidden="1" customHeight="1" x14ac:dyDescent="0.25"/>
    <row r="36" s="9" customFormat="1" ht="15" hidden="1" customHeight="1" x14ac:dyDescent="0.25"/>
    <row r="37" s="9" customFormat="1" ht="15" hidden="1" customHeight="1" x14ac:dyDescent="0.25"/>
    <row r="38" s="9" customFormat="1" ht="15" hidden="1" customHeight="1" x14ac:dyDescent="0.25"/>
    <row r="39" s="9" customFormat="1" ht="15" hidden="1" customHeight="1" x14ac:dyDescent="0.25"/>
    <row r="40" s="9" customFormat="1" ht="15" hidden="1" customHeight="1" x14ac:dyDescent="0.25"/>
    <row r="41" s="9" customFormat="1" ht="15" hidden="1" customHeight="1" x14ac:dyDescent="0.25"/>
    <row r="42" s="9" customFormat="1" ht="15" hidden="1" customHeight="1" x14ac:dyDescent="0.25"/>
    <row r="43" s="9" customFormat="1" ht="15" hidden="1" customHeight="1" x14ac:dyDescent="0.25"/>
    <row r="44" s="9" customFormat="1" ht="15" hidden="1" customHeight="1" x14ac:dyDescent="0.25"/>
    <row r="45" s="9" customFormat="1" ht="15" hidden="1" customHeight="1" x14ac:dyDescent="0.25"/>
    <row r="46" s="9" customFormat="1" ht="15" hidden="1" customHeight="1" x14ac:dyDescent="0.25"/>
    <row r="47" s="9" customFormat="1" ht="15" hidden="1" customHeight="1" x14ac:dyDescent="0.25"/>
    <row r="48" s="9" customFormat="1" ht="15" hidden="1" customHeight="1" x14ac:dyDescent="0.25"/>
    <row r="49" s="9" customFormat="1" ht="15" hidden="1" customHeight="1" x14ac:dyDescent="0.25"/>
    <row r="50" s="9" customFormat="1" ht="15" hidden="1" customHeight="1" x14ac:dyDescent="0.25"/>
    <row r="51" s="9" customFormat="1" ht="15" hidden="1" customHeight="1" x14ac:dyDescent="0.25"/>
    <row r="52" s="9" customFormat="1" ht="15" hidden="1" customHeight="1" x14ac:dyDescent="0.25"/>
    <row r="53" s="9" customFormat="1" ht="15" hidden="1" customHeight="1" x14ac:dyDescent="0.25"/>
    <row r="54" s="9" customFormat="1" ht="15" hidden="1" customHeight="1" x14ac:dyDescent="0.25"/>
    <row r="55" s="9" customFormat="1" ht="15" hidden="1" customHeight="1" x14ac:dyDescent="0.25"/>
    <row r="56" s="9" customFormat="1" ht="15" hidden="1" customHeight="1" x14ac:dyDescent="0.25"/>
    <row r="57" s="9" customFormat="1" ht="15" hidden="1" customHeight="1" x14ac:dyDescent="0.25"/>
    <row r="58" s="9" customFormat="1" ht="15" hidden="1" customHeight="1" x14ac:dyDescent="0.25"/>
    <row r="59" s="9" customFormat="1" ht="15" hidden="1" customHeight="1" x14ac:dyDescent="0.25"/>
    <row r="60" s="9" customFormat="1" ht="15" hidden="1" customHeight="1" x14ac:dyDescent="0.25"/>
    <row r="61" s="9" customFormat="1" ht="15" hidden="1" customHeight="1" x14ac:dyDescent="0.25"/>
    <row r="62" s="9" customFormat="1" ht="15" hidden="1" customHeight="1" x14ac:dyDescent="0.25"/>
    <row r="63" s="9" customFormat="1" ht="15" hidden="1" customHeight="1" x14ac:dyDescent="0.25"/>
    <row r="64" s="9" customFormat="1" ht="15" hidden="1" customHeight="1" x14ac:dyDescent="0.25"/>
    <row r="65" s="9" customFormat="1" ht="15" hidden="1" customHeight="1" x14ac:dyDescent="0.25"/>
    <row r="66" s="9" customFormat="1" ht="15" hidden="1" customHeight="1" x14ac:dyDescent="0.25"/>
    <row r="67" s="9" customFormat="1" ht="15" hidden="1" customHeight="1" x14ac:dyDescent="0.25"/>
    <row r="68" s="9" customFormat="1" ht="15" hidden="1" customHeight="1" x14ac:dyDescent="0.25"/>
    <row r="69" s="9" customFormat="1" ht="15" hidden="1" customHeight="1" x14ac:dyDescent="0.25"/>
    <row r="70" s="9" customFormat="1" ht="15" hidden="1" customHeight="1" x14ac:dyDescent="0.25"/>
    <row r="71" s="9" customFormat="1" ht="15" hidden="1" customHeight="1" x14ac:dyDescent="0.25"/>
    <row r="72" s="9" customFormat="1" ht="15" hidden="1" customHeight="1" x14ac:dyDescent="0.25"/>
    <row r="73" s="9" customFormat="1" ht="15" hidden="1" customHeight="1" x14ac:dyDescent="0.25"/>
    <row r="74" s="9" customFormat="1" ht="15" hidden="1" customHeight="1" x14ac:dyDescent="0.25"/>
    <row r="75" s="9" customFormat="1" ht="15" hidden="1" customHeight="1" x14ac:dyDescent="0.25"/>
    <row r="76" s="9" customFormat="1" ht="15" hidden="1" customHeight="1" x14ac:dyDescent="0.25"/>
    <row r="77" s="9" customFormat="1" ht="15" hidden="1" customHeight="1" x14ac:dyDescent="0.25"/>
    <row r="78" s="9" customFormat="1" ht="15" hidden="1" customHeight="1" x14ac:dyDescent="0.25"/>
    <row r="79" s="9" customFormat="1" ht="15" hidden="1" customHeight="1" x14ac:dyDescent="0.25"/>
    <row r="80" s="9" customFormat="1" ht="15" hidden="1" customHeight="1" x14ac:dyDescent="0.25"/>
    <row r="81" s="9" customFormat="1" ht="15" hidden="1" customHeight="1" x14ac:dyDescent="0.25"/>
    <row r="82" s="9" customFormat="1" ht="15" hidden="1" customHeight="1" x14ac:dyDescent="0.25"/>
    <row r="83" s="9" customFormat="1" ht="15" hidden="1" customHeight="1" x14ac:dyDescent="0.25"/>
    <row r="84" s="9" customFormat="1" ht="15" hidden="1" customHeight="1" x14ac:dyDescent="0.25"/>
    <row r="85" s="9" customFormat="1" ht="15" hidden="1" customHeight="1" x14ac:dyDescent="0.25"/>
    <row r="86" s="9" customFormat="1" ht="15" hidden="1" customHeight="1" x14ac:dyDescent="0.25"/>
    <row r="87" s="9" customFormat="1" ht="15" hidden="1" customHeight="1" x14ac:dyDescent="0.25"/>
    <row r="88" s="9" customFormat="1" ht="15" hidden="1" customHeight="1" x14ac:dyDescent="0.25"/>
    <row r="89" s="9" customFormat="1" ht="15" hidden="1" customHeight="1" x14ac:dyDescent="0.25"/>
    <row r="90" s="9" customFormat="1" ht="15" hidden="1" customHeight="1" x14ac:dyDescent="0.25"/>
    <row r="91" s="9" customFormat="1" ht="15" hidden="1" customHeight="1" x14ac:dyDescent="0.25"/>
    <row r="92" s="9" customFormat="1" ht="15" hidden="1" customHeight="1" x14ac:dyDescent="0.25"/>
    <row r="93" s="9" customFormat="1" ht="15" hidden="1" customHeight="1" x14ac:dyDescent="0.25"/>
    <row r="94" s="9" customFormat="1" ht="15" hidden="1" customHeight="1" x14ac:dyDescent="0.25"/>
    <row r="95" s="9" customFormat="1" ht="15" hidden="1" customHeight="1" x14ac:dyDescent="0.25"/>
    <row r="96" s="9" customFormat="1" ht="15" hidden="1" customHeight="1" x14ac:dyDescent="0.25"/>
    <row r="97" s="9" customFormat="1" ht="15" hidden="1" customHeight="1" x14ac:dyDescent="0.25"/>
    <row r="98" s="9" customFormat="1" ht="15" hidden="1" customHeight="1" x14ac:dyDescent="0.25"/>
    <row r="99" s="9" customFormat="1" ht="15" hidden="1" customHeight="1" x14ac:dyDescent="0.25"/>
    <row r="100" s="9" customFormat="1" ht="15" hidden="1" customHeight="1" x14ac:dyDescent="0.25"/>
    <row r="101" s="9" customFormat="1" ht="0" hidden="1" customHeight="1" x14ac:dyDescent="0.25"/>
    <row r="102" s="9" customFormat="1" ht="0" hidden="1" customHeight="1" x14ac:dyDescent="0.25"/>
    <row r="103" s="9" customFormat="1" ht="0" hidden="1" customHeight="1" x14ac:dyDescent="0.25"/>
    <row r="104" s="9" customFormat="1" ht="0" hidden="1" customHeight="1" x14ac:dyDescent="0.25"/>
    <row r="105" s="9" customFormat="1" ht="0" hidden="1" customHeight="1" x14ac:dyDescent="0.25"/>
    <row r="106" s="9" customFormat="1" ht="0" hidden="1" customHeight="1" x14ac:dyDescent="0.25"/>
    <row r="107" s="9" customFormat="1" ht="0" hidden="1" customHeight="1" x14ac:dyDescent="0.25"/>
    <row r="108" s="9" customFormat="1" ht="0" hidden="1" customHeight="1" x14ac:dyDescent="0.25"/>
    <row r="109" s="9" customFormat="1" ht="0" hidden="1" customHeight="1" x14ac:dyDescent="0.25"/>
    <row r="110" s="9" customFormat="1" ht="0" hidden="1" customHeight="1" x14ac:dyDescent="0.25"/>
    <row r="111" s="9" customFormat="1" ht="0" hidden="1" customHeight="1" x14ac:dyDescent="0.25"/>
    <row r="112" s="9" customFormat="1" ht="0" hidden="1" customHeight="1" x14ac:dyDescent="0.25"/>
  </sheetData>
  <sheetProtection algorithmName="SHA-512" hashValue="sJz8J26u75LtI6IO9T6lD668i6VQav3hVDU1jwVEhifDb/TFece5MsHzY7wfEnzDI9TdrYYyR4exZs3AUAd4DA==" saltValue="pqeFeCHuuTf9QTI4AqyGPg==" spinCount="100000" sheet="1" objects="1" scenarios="1"/>
  <customSheetViews>
    <customSheetView guid="{4F086A74-5B38-4260-ADA5-6DF5C2FBAB93}" showGridLines="0" showRowCol="0" fitToPage="1" hiddenRows="1" hiddenColumns="1">
      <pane ySplit="5" topLeftCell="A6" activePane="bottomLeft" state="frozen"/>
      <selection pane="bottomLeft" activeCell="B9" sqref="B9:D9"/>
      <pageMargins left="0.23622047244094491" right="0.23622047244094491" top="0.74803149606299213" bottom="0.74803149606299213" header="0.31496062992125984" footer="0.31496062992125984"/>
      <printOptions horizontalCentered="1"/>
      <pageSetup paperSize="9" scale="74" fitToHeight="0" orientation="landscape" r:id="rId1"/>
      <headerFooter>
        <oddFooter>&amp;L&amp;D&amp;C- Page &amp;P / &amp;N -
&amp;R&amp;8
&amp;Z&amp;F</oddFooter>
      </headerFooter>
    </customSheetView>
  </customSheetViews>
  <mergeCells count="6">
    <mergeCell ref="B18:D18"/>
    <mergeCell ref="B9:D9"/>
    <mergeCell ref="B10:D10"/>
    <mergeCell ref="B11:D11"/>
    <mergeCell ref="B12:D12"/>
    <mergeCell ref="B16:D16"/>
  </mergeCells>
  <hyperlinks>
    <hyperlink ref="B16" r:id="rId2" xr:uid="{ADCBB614-0880-4036-877C-1910B5C99546}"/>
    <hyperlink ref="B18:D18" r:id="rId3" location=":~:text=Le%20plan%20d'aide%20%C3%A0,%2C%20secteur%20%C2%AB%20personnes%20%C3%A2g%C3%A9es%20%C2%BB." display="Plan d'aide à l'investissement (PAI) immobilier 2025 à destination des ESMS accueillant des personnes âgées | Agence régionale de santé Pays de la Loire" xr:uid="{E32323A6-B024-4E33-ACFF-F9E171E54201}"/>
  </hyperlinks>
  <printOptions horizontalCentered="1"/>
  <pageMargins left="0.23622047244094491" right="0.23622047244094491" top="0.74803149606299213" bottom="0.74803149606299213" header="0.31496062992125984" footer="0.31496062992125984"/>
  <pageSetup paperSize="9" scale="74" fitToHeight="0" orientation="landscape" r:id="rId4"/>
  <headerFooter>
    <oddFooter xml:space="preserve">&amp;L&amp;D&amp;C- Page &amp;P / &amp;N -
</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V166"/>
  <sheetViews>
    <sheetView showGridLines="0" showRowColHeaders="0" zoomScaleNormal="100" zoomScaleSheetLayoutView="80" workbookViewId="0">
      <pane ySplit="5" topLeftCell="A6" activePane="bottomLeft" state="frozen"/>
      <selection activeCell="I11" sqref="I11"/>
      <selection pane="bottomLeft"/>
    </sheetView>
  </sheetViews>
  <sheetFormatPr baseColWidth="10" defaultColWidth="0" defaultRowHeight="15" customHeight="1" zeroHeight="1" x14ac:dyDescent="0.25"/>
  <cols>
    <col min="1" max="1" width="2.7109375" style="9" customWidth="1"/>
    <col min="2" max="2" width="3.7109375" style="9" customWidth="1"/>
    <col min="3" max="3" width="2.7109375" style="9" customWidth="1"/>
    <col min="4" max="4" width="20.7109375" style="9" customWidth="1"/>
    <col min="5" max="6" width="30.7109375" style="9" customWidth="1"/>
    <col min="7" max="7" width="20.7109375" style="9" customWidth="1"/>
    <col min="8" max="8" width="26.7109375" style="9" customWidth="1"/>
    <col min="9" max="9" width="50.7109375" style="9" customWidth="1"/>
    <col min="10" max="11" width="2.7109375" style="9" customWidth="1"/>
    <col min="12" max="12" width="11.42578125" style="9" hidden="1" customWidth="1"/>
    <col min="13" max="22" width="0" style="9" hidden="1" customWidth="1"/>
    <col min="23" max="16384" width="11.42578125" style="9" hidden="1"/>
  </cols>
  <sheetData>
    <row r="1" spans="1:12" s="400" customFormat="1" ht="23.25" x14ac:dyDescent="0.25">
      <c r="A1" s="306" t="s">
        <v>281</v>
      </c>
      <c r="B1" s="409"/>
      <c r="C1" s="409"/>
      <c r="D1" s="409"/>
      <c r="E1" s="409"/>
      <c r="F1" s="409"/>
      <c r="G1" s="409"/>
      <c r="H1" s="409"/>
      <c r="I1" s="409"/>
      <c r="J1" s="410"/>
      <c r="K1" s="412"/>
    </row>
    <row r="2" spans="1:12" s="404" customFormat="1" ht="21.75" thickBot="1" x14ac:dyDescent="0.3">
      <c r="A2" s="303" t="s">
        <v>240</v>
      </c>
      <c r="B2" s="415"/>
      <c r="C2" s="415"/>
      <c r="D2" s="415"/>
      <c r="E2" s="415"/>
      <c r="F2" s="415"/>
      <c r="G2" s="415"/>
      <c r="H2" s="415"/>
      <c r="I2" s="415"/>
      <c r="J2" s="716"/>
      <c r="K2" s="717"/>
      <c r="L2" s="151"/>
    </row>
    <row r="3" spans="1:12" ht="6" customHeight="1" x14ac:dyDescent="0.25">
      <c r="A3" s="167"/>
      <c r="B3" s="729"/>
      <c r="C3" s="729"/>
      <c r="D3" s="730"/>
      <c r="E3" s="729"/>
      <c r="F3" s="729"/>
      <c r="G3" s="729"/>
      <c r="H3" s="729"/>
      <c r="I3" s="729"/>
      <c r="J3" s="168"/>
      <c r="K3" s="54"/>
    </row>
    <row r="4" spans="1:12" ht="132" customHeight="1" x14ac:dyDescent="0.25">
      <c r="A4" s="160"/>
      <c r="B4" s="170"/>
      <c r="C4" s="170"/>
      <c r="D4" s="171"/>
      <c r="E4" s="170"/>
      <c r="F4" s="170"/>
      <c r="G4" s="170"/>
      <c r="H4" s="170"/>
      <c r="I4" s="170"/>
      <c r="J4" s="38"/>
      <c r="K4" s="54"/>
    </row>
    <row r="5" spans="1:12" ht="6" customHeight="1" thickBot="1" x14ac:dyDescent="0.3">
      <c r="A5" s="169"/>
      <c r="B5" s="172"/>
      <c r="C5" s="172"/>
      <c r="D5" s="173"/>
      <c r="E5" s="172"/>
      <c r="F5" s="172"/>
      <c r="G5" s="172"/>
      <c r="H5" s="172"/>
      <c r="I5" s="172"/>
      <c r="J5" s="309"/>
      <c r="K5" s="54"/>
    </row>
    <row r="6" spans="1:12" ht="15" customHeight="1" thickBot="1" x14ac:dyDescent="0.3">
      <c r="A6" s="160"/>
      <c r="B6" s="172"/>
      <c r="C6" s="172"/>
      <c r="D6" s="172"/>
      <c r="E6" s="172"/>
      <c r="F6" s="172"/>
      <c r="G6" s="172"/>
      <c r="H6" s="172"/>
      <c r="I6" s="172"/>
      <c r="J6" s="38"/>
      <c r="K6" s="54"/>
    </row>
    <row r="7" spans="1:12" ht="30" customHeight="1" thickBot="1" x14ac:dyDescent="0.3">
      <c r="A7" s="160"/>
      <c r="B7" s="177" t="s">
        <v>233</v>
      </c>
      <c r="C7" s="178"/>
      <c r="D7" s="178"/>
      <c r="E7" s="178"/>
      <c r="F7" s="179"/>
      <c r="G7" s="179"/>
      <c r="H7" s="179"/>
      <c r="I7" s="180"/>
      <c r="J7" s="38"/>
      <c r="K7" s="719"/>
      <c r="L7" s="150"/>
    </row>
    <row r="8" spans="1:12" x14ac:dyDescent="0.25">
      <c r="A8" s="160"/>
      <c r="B8" s="37"/>
      <c r="C8" s="37"/>
      <c r="D8" s="37"/>
      <c r="E8" s="37"/>
      <c r="F8" s="37"/>
      <c r="G8" s="37"/>
      <c r="H8" s="37"/>
      <c r="I8" s="37"/>
      <c r="J8" s="38"/>
      <c r="K8" s="719"/>
      <c r="L8" s="150"/>
    </row>
    <row r="9" spans="1:12" ht="21" x14ac:dyDescent="0.25">
      <c r="A9" s="160"/>
      <c r="B9" s="513" t="s">
        <v>283</v>
      </c>
      <c r="C9" s="37"/>
      <c r="D9" s="37"/>
      <c r="E9" s="37"/>
      <c r="F9" s="37"/>
      <c r="G9" s="37"/>
      <c r="H9" s="37"/>
      <c r="I9" s="37"/>
      <c r="J9" s="38"/>
      <c r="K9" s="719"/>
      <c r="L9" s="150"/>
    </row>
    <row r="10" spans="1:12" ht="6" customHeight="1" x14ac:dyDescent="0.25">
      <c r="A10" s="160"/>
      <c r="B10" s="37"/>
      <c r="C10" s="37"/>
      <c r="D10" s="37"/>
      <c r="E10" s="37"/>
      <c r="F10" s="37"/>
      <c r="G10" s="37"/>
      <c r="H10" s="37"/>
      <c r="I10" s="37"/>
      <c r="J10" s="38"/>
      <c r="K10" s="719"/>
      <c r="L10" s="150"/>
    </row>
    <row r="11" spans="1:12" ht="15.75" customHeight="1" x14ac:dyDescent="0.25">
      <c r="A11" s="160"/>
      <c r="B11" s="239"/>
      <c r="C11" s="37"/>
      <c r="D11" s="37" t="s">
        <v>691</v>
      </c>
      <c r="E11" s="37"/>
      <c r="F11" s="37"/>
      <c r="G11" s="37"/>
      <c r="H11" s="37"/>
      <c r="I11" s="37"/>
      <c r="J11" s="38"/>
      <c r="K11" s="719"/>
      <c r="L11" s="150"/>
    </row>
    <row r="12" spans="1:12" ht="6" customHeight="1" x14ac:dyDescent="0.25">
      <c r="A12" s="160"/>
      <c r="B12" s="37"/>
      <c r="C12" s="37"/>
      <c r="D12" s="37"/>
      <c r="E12" s="37"/>
      <c r="F12" s="37"/>
      <c r="G12" s="37"/>
      <c r="H12" s="37"/>
      <c r="I12" s="37"/>
      <c r="J12" s="38"/>
      <c r="K12" s="719"/>
      <c r="L12" s="150"/>
    </row>
    <row r="13" spans="1:12" ht="14.45" customHeight="1" x14ac:dyDescent="0.25">
      <c r="A13" s="160"/>
      <c r="B13" s="239"/>
      <c r="C13" s="37"/>
      <c r="D13" s="37" t="s">
        <v>692</v>
      </c>
      <c r="E13" s="37"/>
      <c r="F13" s="37"/>
      <c r="G13" s="37"/>
      <c r="H13" s="37"/>
      <c r="I13" s="37"/>
      <c r="J13" s="38"/>
      <c r="K13" s="719"/>
      <c r="L13" s="150"/>
    </row>
    <row r="14" spans="1:12" ht="6" customHeight="1" x14ac:dyDescent="0.25">
      <c r="A14" s="160"/>
      <c r="B14" s="37"/>
      <c r="C14" s="37"/>
      <c r="D14" s="37"/>
      <c r="E14" s="37"/>
      <c r="F14" s="37"/>
      <c r="G14" s="37"/>
      <c r="H14" s="37"/>
      <c r="I14" s="37"/>
      <c r="J14" s="38"/>
      <c r="K14" s="719"/>
      <c r="L14" s="150"/>
    </row>
    <row r="15" spans="1:12" ht="14.45" customHeight="1" x14ac:dyDescent="0.25">
      <c r="A15" s="160"/>
      <c r="B15" s="239"/>
      <c r="C15" s="37"/>
      <c r="D15" s="37" t="s">
        <v>325</v>
      </c>
      <c r="E15" s="37"/>
      <c r="F15" s="37"/>
      <c r="G15" s="37"/>
      <c r="H15" s="37"/>
      <c r="I15" s="37"/>
      <c r="J15" s="38"/>
      <c r="K15" s="719"/>
      <c r="L15" s="150"/>
    </row>
    <row r="16" spans="1:12" ht="6" customHeight="1" x14ac:dyDescent="0.25">
      <c r="A16" s="160"/>
      <c r="B16" s="37"/>
      <c r="C16" s="37"/>
      <c r="D16" s="37"/>
      <c r="E16" s="37"/>
      <c r="F16" s="37"/>
      <c r="G16" s="37"/>
      <c r="H16" s="37"/>
      <c r="I16" s="37"/>
      <c r="J16" s="38"/>
      <c r="K16" s="719"/>
      <c r="L16" s="150"/>
    </row>
    <row r="17" spans="1:12" ht="14.45" customHeight="1" x14ac:dyDescent="0.25">
      <c r="A17" s="160"/>
      <c r="B17" s="239"/>
      <c r="C17" s="37"/>
      <c r="D17" s="37" t="s">
        <v>327</v>
      </c>
      <c r="E17" s="37"/>
      <c r="F17" s="37"/>
      <c r="G17" s="37"/>
      <c r="H17" s="37"/>
      <c r="I17" s="37"/>
      <c r="J17" s="38"/>
      <c r="K17" s="719"/>
      <c r="L17" s="150"/>
    </row>
    <row r="18" spans="1:12" ht="6" customHeight="1" x14ac:dyDescent="0.25">
      <c r="A18" s="160"/>
      <c r="B18" s="37"/>
      <c r="C18" s="37"/>
      <c r="D18" s="37"/>
      <c r="E18" s="37"/>
      <c r="F18" s="37"/>
      <c r="G18" s="37"/>
      <c r="H18" s="37"/>
      <c r="I18" s="37"/>
      <c r="J18" s="38"/>
      <c r="K18" s="719"/>
      <c r="L18" s="150"/>
    </row>
    <row r="19" spans="1:12" ht="14.45" customHeight="1" x14ac:dyDescent="0.25">
      <c r="A19" s="160"/>
      <c r="B19" s="239"/>
      <c r="C19" s="37"/>
      <c r="D19" s="37" t="s">
        <v>324</v>
      </c>
      <c r="E19" s="37"/>
      <c r="F19" s="37"/>
      <c r="G19" s="37"/>
      <c r="H19" s="37"/>
      <c r="I19" s="37"/>
      <c r="J19" s="38"/>
      <c r="K19" s="719"/>
      <c r="L19" s="150"/>
    </row>
    <row r="20" spans="1:12" ht="6" customHeight="1" x14ac:dyDescent="0.25">
      <c r="A20" s="160"/>
      <c r="B20" s="37"/>
      <c r="C20" s="37"/>
      <c r="D20" s="37"/>
      <c r="E20" s="37"/>
      <c r="F20" s="37"/>
      <c r="G20" s="37"/>
      <c r="H20" s="37"/>
      <c r="I20" s="37"/>
      <c r="J20" s="38"/>
      <c r="K20" s="719"/>
      <c r="L20" s="150"/>
    </row>
    <row r="21" spans="1:12" ht="14.45" customHeight="1" x14ac:dyDescent="0.25">
      <c r="A21" s="160"/>
      <c r="B21" s="239"/>
      <c r="C21" s="37"/>
      <c r="D21" s="37" t="s">
        <v>38</v>
      </c>
      <c r="E21" s="37"/>
      <c r="F21" s="37"/>
      <c r="G21" s="37"/>
      <c r="H21" s="37"/>
      <c r="I21" s="37"/>
      <c r="J21" s="38"/>
      <c r="K21" s="719"/>
      <c r="L21" s="150"/>
    </row>
    <row r="22" spans="1:12" ht="6" customHeight="1" x14ac:dyDescent="0.25">
      <c r="A22" s="160"/>
      <c r="B22" s="37"/>
      <c r="C22" s="37"/>
      <c r="D22" s="37"/>
      <c r="E22" s="37"/>
      <c r="F22" s="37"/>
      <c r="G22" s="37"/>
      <c r="H22" s="37"/>
      <c r="I22" s="37"/>
      <c r="J22" s="38"/>
      <c r="K22" s="719"/>
      <c r="L22" s="150"/>
    </row>
    <row r="23" spans="1:12" ht="14.45" customHeight="1" x14ac:dyDescent="0.25">
      <c r="A23" s="160"/>
      <c r="B23" s="239"/>
      <c r="C23" s="37"/>
      <c r="D23" s="37" t="s">
        <v>659</v>
      </c>
      <c r="E23" s="37"/>
      <c r="F23" s="37"/>
      <c r="G23" s="37"/>
      <c r="H23" s="37"/>
      <c r="I23" s="37"/>
      <c r="J23" s="38"/>
      <c r="K23" s="719"/>
      <c r="L23" s="150"/>
    </row>
    <row r="24" spans="1:12" ht="6" customHeight="1" x14ac:dyDescent="0.25">
      <c r="A24" s="160"/>
      <c r="B24" s="37"/>
      <c r="C24" s="37"/>
      <c r="D24" s="37"/>
      <c r="E24" s="37"/>
      <c r="F24" s="37"/>
      <c r="G24" s="37"/>
      <c r="H24" s="37"/>
      <c r="I24" s="37"/>
      <c r="J24" s="38"/>
      <c r="K24" s="719"/>
      <c r="L24" s="150"/>
    </row>
    <row r="25" spans="1:12" ht="14.45" customHeight="1" x14ac:dyDescent="0.25">
      <c r="A25" s="160"/>
      <c r="B25" s="239"/>
      <c r="C25" s="37"/>
      <c r="D25" s="37" t="s">
        <v>761</v>
      </c>
      <c r="E25" s="37"/>
      <c r="F25" s="37"/>
      <c r="G25" s="37"/>
      <c r="H25" s="37"/>
      <c r="I25" s="37"/>
      <c r="J25" s="38"/>
      <c r="K25" s="719"/>
      <c r="L25" s="150"/>
    </row>
    <row r="26" spans="1:12" ht="6" customHeight="1" x14ac:dyDescent="0.25">
      <c r="A26" s="160"/>
      <c r="B26" s="37"/>
      <c r="C26" s="37"/>
      <c r="D26" s="37"/>
      <c r="E26" s="37"/>
      <c r="F26" s="37"/>
      <c r="G26" s="37"/>
      <c r="H26" s="37"/>
      <c r="I26" s="37"/>
      <c r="J26" s="38"/>
      <c r="K26" s="719"/>
      <c r="L26" s="150"/>
    </row>
    <row r="27" spans="1:12" ht="14.45" customHeight="1" x14ac:dyDescent="0.25">
      <c r="A27" s="160"/>
      <c r="B27" s="239"/>
      <c r="C27" s="37"/>
      <c r="D27" s="731" t="s">
        <v>409</v>
      </c>
      <c r="E27" s="37"/>
      <c r="F27" s="37"/>
      <c r="G27" s="37"/>
      <c r="H27" s="37"/>
      <c r="I27" s="37"/>
      <c r="J27" s="38"/>
      <c r="K27" s="719"/>
      <c r="L27" s="150"/>
    </row>
    <row r="28" spans="1:12" ht="14.45" customHeight="1" x14ac:dyDescent="0.25">
      <c r="A28" s="160"/>
      <c r="B28" s="37"/>
      <c r="C28" s="37"/>
      <c r="D28" s="731" t="s">
        <v>580</v>
      </c>
      <c r="E28" s="37"/>
      <c r="F28" s="37"/>
      <c r="G28" s="37"/>
      <c r="H28" s="37"/>
      <c r="I28" s="37"/>
      <c r="J28" s="38"/>
      <c r="K28" s="719"/>
      <c r="L28" s="150"/>
    </row>
    <row r="29" spans="1:12" ht="6" customHeight="1" x14ac:dyDescent="0.25">
      <c r="A29" s="160"/>
      <c r="B29" s="37"/>
      <c r="C29" s="37"/>
      <c r="D29" s="37"/>
      <c r="E29" s="37"/>
      <c r="F29" s="37"/>
      <c r="G29" s="37"/>
      <c r="H29" s="37"/>
      <c r="I29" s="37"/>
      <c r="J29" s="38"/>
      <c r="K29" s="719"/>
      <c r="L29" s="150"/>
    </row>
    <row r="30" spans="1:12" ht="14.45" customHeight="1" x14ac:dyDescent="0.25">
      <c r="A30" s="160"/>
      <c r="B30" s="239"/>
      <c r="C30" s="37"/>
      <c r="D30" s="37" t="s">
        <v>596</v>
      </c>
      <c r="E30" s="37"/>
      <c r="F30" s="37"/>
      <c r="G30" s="37"/>
      <c r="H30" s="37"/>
      <c r="I30" s="37"/>
      <c r="J30" s="38"/>
      <c r="K30" s="719"/>
      <c r="L30" s="150"/>
    </row>
    <row r="31" spans="1:12" ht="6" customHeight="1" x14ac:dyDescent="0.25">
      <c r="A31" s="160"/>
      <c r="B31" s="37"/>
      <c r="C31" s="37"/>
      <c r="D31" s="37"/>
      <c r="E31" s="37"/>
      <c r="F31" s="37"/>
      <c r="G31" s="37"/>
      <c r="H31" s="37"/>
      <c r="I31" s="37"/>
      <c r="J31" s="38"/>
      <c r="K31" s="719"/>
      <c r="L31" s="150"/>
    </row>
    <row r="32" spans="1:12" ht="15" customHeight="1" x14ac:dyDescent="0.25">
      <c r="A32" s="160"/>
      <c r="B32" s="239"/>
      <c r="C32" s="37"/>
      <c r="D32" s="37" t="s">
        <v>735</v>
      </c>
      <c r="E32" s="37"/>
      <c r="F32" s="37"/>
      <c r="G32" s="37"/>
      <c r="H32" s="37"/>
      <c r="I32" s="37"/>
      <c r="J32" s="38"/>
      <c r="K32" s="719"/>
      <c r="L32" s="150"/>
    </row>
    <row r="33" spans="1:12" ht="6" customHeight="1" x14ac:dyDescent="0.25">
      <c r="A33" s="160"/>
      <c r="B33" s="37"/>
      <c r="C33" s="37"/>
      <c r="D33" s="37"/>
      <c r="E33" s="37"/>
      <c r="F33" s="37"/>
      <c r="G33" s="37"/>
      <c r="H33" s="37"/>
      <c r="I33" s="37"/>
      <c r="J33" s="38"/>
      <c r="K33" s="719"/>
      <c r="L33" s="150"/>
    </row>
    <row r="34" spans="1:12" ht="14.45" customHeight="1" x14ac:dyDescent="0.25">
      <c r="A34" s="160"/>
      <c r="B34" s="239"/>
      <c r="C34" s="37"/>
      <c r="D34" s="37" t="s">
        <v>710</v>
      </c>
      <c r="E34" s="37"/>
      <c r="F34" s="37"/>
      <c r="G34" s="37"/>
      <c r="H34" s="37"/>
      <c r="I34" s="37"/>
      <c r="J34" s="38"/>
      <c r="K34" s="719"/>
      <c r="L34" s="150"/>
    </row>
    <row r="35" spans="1:12" ht="14.45" customHeight="1" x14ac:dyDescent="0.25">
      <c r="A35" s="160"/>
      <c r="B35" s="37"/>
      <c r="C35" s="37"/>
      <c r="D35" s="37"/>
      <c r="E35" s="37"/>
      <c r="F35" s="37"/>
      <c r="G35" s="37"/>
      <c r="H35" s="37"/>
      <c r="I35" s="37"/>
      <c r="J35" s="38"/>
      <c r="K35" s="719"/>
      <c r="L35" s="150"/>
    </row>
    <row r="36" spans="1:12" ht="6" customHeight="1" x14ac:dyDescent="0.25">
      <c r="A36" s="160"/>
      <c r="B36" s="37"/>
      <c r="C36" s="37"/>
      <c r="D36" s="37"/>
      <c r="E36" s="37"/>
      <c r="F36" s="37"/>
      <c r="G36" s="37"/>
      <c r="H36" s="37"/>
      <c r="I36" s="37"/>
      <c r="J36" s="38"/>
      <c r="K36" s="719"/>
      <c r="L36" s="150"/>
    </row>
    <row r="37" spans="1:12" ht="6" customHeight="1" x14ac:dyDescent="0.25">
      <c r="A37" s="160"/>
      <c r="B37" s="37"/>
      <c r="C37" s="37"/>
      <c r="D37" s="37"/>
      <c r="E37" s="37"/>
      <c r="F37" s="37"/>
      <c r="G37" s="37"/>
      <c r="H37" s="37"/>
      <c r="I37" s="37"/>
      <c r="J37" s="38"/>
      <c r="K37" s="719"/>
      <c r="L37" s="150"/>
    </row>
    <row r="38" spans="1:12" ht="6" customHeight="1" x14ac:dyDescent="0.25">
      <c r="A38" s="160"/>
      <c r="B38" s="37"/>
      <c r="C38" s="37"/>
      <c r="D38" s="37"/>
      <c r="E38" s="37"/>
      <c r="F38" s="37"/>
      <c r="G38" s="37"/>
      <c r="H38" s="37"/>
      <c r="I38" s="37"/>
      <c r="J38" s="38"/>
      <c r="K38" s="719"/>
      <c r="L38" s="150"/>
    </row>
    <row r="39" spans="1:12" ht="14.45" customHeight="1" x14ac:dyDescent="0.25">
      <c r="A39" s="160"/>
      <c r="B39" s="37"/>
      <c r="C39" s="37"/>
      <c r="D39" s="37"/>
      <c r="E39" s="37"/>
      <c r="F39" s="37"/>
      <c r="G39" s="37"/>
      <c r="H39" s="37"/>
      <c r="I39" s="37"/>
      <c r="J39" s="38"/>
      <c r="K39" s="719"/>
      <c r="L39" s="150"/>
    </row>
    <row r="40" spans="1:12" ht="21" x14ac:dyDescent="0.25">
      <c r="A40" s="160"/>
      <c r="B40" s="732" t="s">
        <v>603</v>
      </c>
      <c r="C40" s="37"/>
      <c r="D40" s="37"/>
      <c r="E40" s="37"/>
      <c r="F40" s="37"/>
      <c r="G40" s="37"/>
      <c r="H40" s="37"/>
      <c r="I40" s="37"/>
      <c r="J40" s="38"/>
      <c r="K40" s="719"/>
      <c r="L40" s="150"/>
    </row>
    <row r="41" spans="1:12" ht="6" customHeight="1" x14ac:dyDescent="0.25">
      <c r="A41" s="160"/>
      <c r="B41" s="37"/>
      <c r="C41" s="37"/>
      <c r="D41" s="37"/>
      <c r="E41" s="37"/>
      <c r="F41" s="37"/>
      <c r="G41" s="37"/>
      <c r="H41" s="37"/>
      <c r="I41" s="37"/>
      <c r="J41" s="38"/>
      <c r="K41" s="719"/>
      <c r="L41" s="150"/>
    </row>
    <row r="42" spans="1:12" ht="15.75" customHeight="1" x14ac:dyDescent="0.25">
      <c r="A42" s="160"/>
      <c r="B42" s="733" t="s">
        <v>599</v>
      </c>
      <c r="C42" s="37"/>
      <c r="D42" s="37"/>
      <c r="E42" s="37"/>
      <c r="F42" s="37"/>
      <c r="G42" s="37"/>
      <c r="H42" s="37"/>
      <c r="I42" s="37"/>
      <c r="J42" s="38"/>
      <c r="K42" s="719"/>
      <c r="L42" s="150"/>
    </row>
    <row r="43" spans="1:12" ht="6" customHeight="1" x14ac:dyDescent="0.25">
      <c r="A43" s="160"/>
      <c r="B43" s="37"/>
      <c r="C43" s="37"/>
      <c r="D43" s="37"/>
      <c r="E43" s="37"/>
      <c r="F43" s="37"/>
      <c r="G43" s="37"/>
      <c r="H43" s="37"/>
      <c r="I43" s="37"/>
      <c r="J43" s="38"/>
      <c r="K43" s="719"/>
      <c r="L43" s="150"/>
    </row>
    <row r="44" spans="1:12" ht="15.75" customHeight="1" x14ac:dyDescent="0.25">
      <c r="A44" s="160"/>
      <c r="B44" s="239"/>
      <c r="C44" s="37"/>
      <c r="D44" s="37" t="s">
        <v>601</v>
      </c>
      <c r="E44" s="37"/>
      <c r="F44" s="37"/>
      <c r="G44" s="37"/>
      <c r="H44" s="37"/>
      <c r="I44" s="37"/>
      <c r="J44" s="38"/>
      <c r="K44" s="719"/>
      <c r="L44" s="150"/>
    </row>
    <row r="45" spans="1:12" ht="6" customHeight="1" x14ac:dyDescent="0.25">
      <c r="A45" s="160"/>
      <c r="B45" s="37"/>
      <c r="C45" s="37"/>
      <c r="D45" s="37"/>
      <c r="E45" s="37"/>
      <c r="F45" s="37"/>
      <c r="G45" s="37"/>
      <c r="H45" s="37"/>
      <c r="I45" s="37"/>
      <c r="J45" s="38"/>
      <c r="K45" s="719"/>
      <c r="L45" s="150"/>
    </row>
    <row r="46" spans="1:12" ht="15.75" customHeight="1" x14ac:dyDescent="0.25">
      <c r="A46" s="160"/>
      <c r="B46" s="239"/>
      <c r="C46" s="37"/>
      <c r="D46" s="37" t="s">
        <v>762</v>
      </c>
      <c r="E46" s="37"/>
      <c r="F46" s="37"/>
      <c r="G46" s="37"/>
      <c r="H46" s="37"/>
      <c r="I46" s="37"/>
      <c r="J46" s="38"/>
      <c r="K46" s="719"/>
      <c r="L46" s="150"/>
    </row>
    <row r="47" spans="1:12" ht="6" customHeight="1" x14ac:dyDescent="0.25">
      <c r="A47" s="160"/>
      <c r="B47" s="37"/>
      <c r="C47" s="37"/>
      <c r="D47" s="37"/>
      <c r="E47" s="37"/>
      <c r="F47" s="37"/>
      <c r="G47" s="37"/>
      <c r="H47" s="37"/>
      <c r="I47" s="37"/>
      <c r="J47" s="38"/>
      <c r="K47" s="719"/>
      <c r="L47" s="150"/>
    </row>
    <row r="48" spans="1:12" ht="15.75" customHeight="1" x14ac:dyDescent="0.25">
      <c r="A48" s="160"/>
      <c r="B48" s="239"/>
      <c r="C48" s="37"/>
      <c r="D48" s="37" t="s">
        <v>602</v>
      </c>
      <c r="E48" s="37"/>
      <c r="F48" s="37"/>
      <c r="G48" s="37"/>
      <c r="H48" s="37"/>
      <c r="I48" s="37"/>
      <c r="J48" s="38"/>
      <c r="K48" s="719"/>
      <c r="L48" s="150"/>
    </row>
    <row r="49" spans="1:12" ht="6" customHeight="1" x14ac:dyDescent="0.25">
      <c r="A49" s="160"/>
      <c r="B49" s="37"/>
      <c r="C49" s="37"/>
      <c r="D49" s="37"/>
      <c r="E49" s="37"/>
      <c r="F49" s="37"/>
      <c r="G49" s="37"/>
      <c r="H49" s="37"/>
      <c r="I49" s="37"/>
      <c r="J49" s="38"/>
      <c r="K49" s="719"/>
      <c r="L49" s="150"/>
    </row>
    <row r="50" spans="1:12" ht="15.75" customHeight="1" x14ac:dyDescent="0.25">
      <c r="A50" s="160"/>
      <c r="B50" s="239"/>
      <c r="C50" s="37"/>
      <c r="D50" s="37" t="s">
        <v>250</v>
      </c>
      <c r="E50" s="37"/>
      <c r="F50" s="37"/>
      <c r="G50" s="37"/>
      <c r="H50" s="37"/>
      <c r="I50" s="37"/>
      <c r="J50" s="38"/>
      <c r="K50" s="719"/>
      <c r="L50" s="150"/>
    </row>
    <row r="51" spans="1:12" ht="6" customHeight="1" x14ac:dyDescent="0.25">
      <c r="A51" s="160"/>
      <c r="B51" s="37"/>
      <c r="C51" s="37"/>
      <c r="D51" s="37"/>
      <c r="E51" s="37"/>
      <c r="F51" s="37"/>
      <c r="G51" s="37"/>
      <c r="H51" s="37"/>
      <c r="I51" s="37"/>
      <c r="J51" s="38"/>
      <c r="K51" s="719"/>
      <c r="L51" s="150"/>
    </row>
    <row r="52" spans="1:12" ht="15.75" customHeight="1" x14ac:dyDescent="0.25">
      <c r="A52" s="160"/>
      <c r="B52" s="733" t="s">
        <v>598</v>
      </c>
      <c r="C52" s="37"/>
      <c r="D52" s="37"/>
      <c r="E52" s="37"/>
      <c r="F52" s="37"/>
      <c r="G52" s="37"/>
      <c r="H52" s="37"/>
      <c r="I52" s="37"/>
      <c r="J52" s="38"/>
      <c r="K52" s="719"/>
      <c r="L52" s="150"/>
    </row>
    <row r="53" spans="1:12" ht="6" customHeight="1" x14ac:dyDescent="0.25">
      <c r="A53" s="160"/>
      <c r="B53" s="37"/>
      <c r="C53" s="37"/>
      <c r="D53" s="37"/>
      <c r="E53" s="37"/>
      <c r="F53" s="37"/>
      <c r="G53" s="37"/>
      <c r="H53" s="37"/>
      <c r="I53" s="37"/>
      <c r="J53" s="38"/>
      <c r="K53" s="719"/>
      <c r="L53" s="150"/>
    </row>
    <row r="54" spans="1:12" ht="15.75" customHeight="1" x14ac:dyDescent="0.25">
      <c r="A54" s="160"/>
      <c r="B54" s="239"/>
      <c r="C54" s="37"/>
      <c r="D54" s="37" t="s">
        <v>600</v>
      </c>
      <c r="E54" s="37"/>
      <c r="F54" s="37"/>
      <c r="G54" s="37"/>
      <c r="H54" s="37"/>
      <c r="I54" s="37"/>
      <c r="J54" s="38"/>
      <c r="K54" s="719"/>
      <c r="L54" s="150"/>
    </row>
    <row r="55" spans="1:12" ht="6" customHeight="1" x14ac:dyDescent="0.25">
      <c r="A55" s="160"/>
      <c r="B55" s="37"/>
      <c r="C55" s="37"/>
      <c r="D55" s="37"/>
      <c r="E55" s="37"/>
      <c r="F55" s="37"/>
      <c r="G55" s="37"/>
      <c r="H55" s="37"/>
      <c r="I55" s="37"/>
      <c r="J55" s="38"/>
      <c r="K55" s="719"/>
      <c r="L55" s="150"/>
    </row>
    <row r="56" spans="1:12" ht="15.75" customHeight="1" x14ac:dyDescent="0.25">
      <c r="A56" s="160"/>
      <c r="B56" s="239"/>
      <c r="C56" s="37"/>
      <c r="D56" s="37" t="s">
        <v>597</v>
      </c>
      <c r="E56" s="37"/>
      <c r="F56" s="37"/>
      <c r="G56" s="37"/>
      <c r="H56" s="37"/>
      <c r="I56" s="37"/>
      <c r="J56" s="38"/>
      <c r="K56" s="719"/>
      <c r="L56" s="150"/>
    </row>
    <row r="57" spans="1:12" ht="6" customHeight="1" x14ac:dyDescent="0.25">
      <c r="A57" s="160"/>
      <c r="B57" s="37"/>
      <c r="C57" s="37"/>
      <c r="D57" s="37"/>
      <c r="E57" s="37"/>
      <c r="F57" s="37"/>
      <c r="G57" s="37"/>
      <c r="H57" s="37"/>
      <c r="I57" s="37"/>
      <c r="J57" s="38"/>
      <c r="K57" s="719"/>
      <c r="L57" s="150"/>
    </row>
    <row r="58" spans="1:12" ht="15.75" customHeight="1" x14ac:dyDescent="0.25">
      <c r="A58" s="160"/>
      <c r="B58" s="733" t="s">
        <v>604</v>
      </c>
      <c r="C58" s="37"/>
      <c r="D58" s="37"/>
      <c r="E58" s="37"/>
      <c r="F58" s="37"/>
      <c r="G58" s="37"/>
      <c r="H58" s="37"/>
      <c r="I58" s="37"/>
      <c r="J58" s="38"/>
      <c r="K58" s="719"/>
      <c r="L58" s="150"/>
    </row>
    <row r="59" spans="1:12" ht="6" customHeight="1" x14ac:dyDescent="0.25">
      <c r="A59" s="160"/>
      <c r="B59" s="37"/>
      <c r="C59" s="37"/>
      <c r="D59" s="37"/>
      <c r="E59" s="37"/>
      <c r="F59" s="37"/>
      <c r="G59" s="37"/>
      <c r="H59" s="37"/>
      <c r="I59" s="37"/>
      <c r="J59" s="38"/>
      <c r="K59" s="719"/>
      <c r="L59" s="150"/>
    </row>
    <row r="60" spans="1:12" ht="15.75" customHeight="1" x14ac:dyDescent="0.25">
      <c r="A60" s="160"/>
      <c r="B60" s="239"/>
      <c r="C60" s="37"/>
      <c r="D60" s="37" t="s">
        <v>332</v>
      </c>
      <c r="E60" s="37"/>
      <c r="F60" s="37"/>
      <c r="G60" s="37"/>
      <c r="H60" s="37"/>
      <c r="I60" s="37"/>
      <c r="J60" s="38"/>
      <c r="K60" s="719"/>
      <c r="L60" s="150"/>
    </row>
    <row r="61" spans="1:12" ht="32.450000000000003" customHeight="1" x14ac:dyDescent="0.25">
      <c r="A61" s="160"/>
      <c r="B61" s="37"/>
      <c r="C61" s="37"/>
      <c r="D61" s="37"/>
      <c r="E61" s="37"/>
      <c r="F61" s="37"/>
      <c r="G61" s="37"/>
      <c r="H61" s="37"/>
      <c r="I61" s="37"/>
      <c r="J61" s="38"/>
      <c r="K61" s="719"/>
      <c r="L61" s="150"/>
    </row>
    <row r="62" spans="1:12" ht="15.75" customHeight="1" x14ac:dyDescent="0.25">
      <c r="A62" s="160"/>
      <c r="B62" s="239"/>
      <c r="C62" s="37"/>
      <c r="D62" s="37" t="s">
        <v>310</v>
      </c>
      <c r="E62" s="37"/>
      <c r="F62" s="37"/>
      <c r="G62" s="37"/>
      <c r="H62" s="37"/>
      <c r="I62" s="37"/>
      <c r="J62" s="38"/>
      <c r="K62" s="719"/>
      <c r="L62" s="150"/>
    </row>
    <row r="63" spans="1:12" ht="6" customHeight="1" x14ac:dyDescent="0.25">
      <c r="A63" s="160"/>
      <c r="B63" s="37"/>
      <c r="C63" s="37"/>
      <c r="D63" s="37"/>
      <c r="E63" s="37"/>
      <c r="F63" s="37"/>
      <c r="G63" s="37"/>
      <c r="H63" s="37"/>
      <c r="I63" s="37"/>
      <c r="J63" s="38"/>
      <c r="K63" s="719"/>
      <c r="L63" s="150"/>
    </row>
    <row r="64" spans="1:12" ht="14.45" customHeight="1" x14ac:dyDescent="0.25">
      <c r="A64" s="160"/>
      <c r="B64" s="37"/>
      <c r="C64" s="37"/>
      <c r="D64" s="37"/>
      <c r="E64" s="37"/>
      <c r="F64" s="37"/>
      <c r="G64" s="37"/>
      <c r="H64" s="37"/>
      <c r="I64" s="37"/>
      <c r="J64" s="38"/>
      <c r="K64" s="719"/>
      <c r="L64" s="150"/>
    </row>
    <row r="65" spans="1:12" ht="21" customHeight="1" x14ac:dyDescent="0.25">
      <c r="A65" s="160"/>
      <c r="B65" s="734" t="s">
        <v>328</v>
      </c>
      <c r="C65" s="37"/>
      <c r="D65" s="37"/>
      <c r="E65" s="37"/>
      <c r="F65" s="37"/>
      <c r="G65" s="37"/>
      <c r="H65" s="37"/>
      <c r="I65" s="37"/>
      <c r="J65" s="38"/>
      <c r="K65" s="719"/>
      <c r="L65" s="150"/>
    </row>
    <row r="66" spans="1:12" ht="14.45" customHeight="1" x14ac:dyDescent="0.25">
      <c r="A66" s="160"/>
      <c r="B66" s="239"/>
      <c r="C66" s="37"/>
      <c r="D66" s="37" t="s">
        <v>326</v>
      </c>
      <c r="E66" s="37"/>
      <c r="F66" s="37"/>
      <c r="G66" s="37"/>
      <c r="H66" s="37"/>
      <c r="I66" s="37"/>
      <c r="J66" s="38"/>
      <c r="K66" s="719"/>
      <c r="L66" s="150"/>
    </row>
    <row r="67" spans="1:12" ht="6" customHeight="1" x14ac:dyDescent="0.25">
      <c r="A67" s="160"/>
      <c r="B67" s="37"/>
      <c r="C67" s="37"/>
      <c r="D67" s="37"/>
      <c r="E67" s="37"/>
      <c r="F67" s="37"/>
      <c r="G67" s="37"/>
      <c r="H67" s="37"/>
      <c r="I67" s="37"/>
      <c r="J67" s="38"/>
      <c r="K67" s="719"/>
      <c r="L67" s="150"/>
    </row>
    <row r="68" spans="1:12" ht="14.45" customHeight="1" x14ac:dyDescent="0.25">
      <c r="A68" s="160"/>
      <c r="B68" s="239"/>
      <c r="C68" s="37"/>
      <c r="D68" s="37" t="s">
        <v>329</v>
      </c>
      <c r="E68" s="37"/>
      <c r="F68" s="37"/>
      <c r="G68" s="37"/>
      <c r="H68" s="37"/>
      <c r="I68" s="37"/>
      <c r="J68" s="38"/>
      <c r="K68" s="719"/>
      <c r="L68" s="150"/>
    </row>
    <row r="69" spans="1:12" ht="6" customHeight="1" x14ac:dyDescent="0.25">
      <c r="A69" s="160"/>
      <c r="B69" s="37"/>
      <c r="C69" s="37"/>
      <c r="D69" s="37"/>
      <c r="E69" s="37"/>
      <c r="F69" s="37"/>
      <c r="G69" s="37"/>
      <c r="H69" s="37"/>
      <c r="I69" s="37"/>
      <c r="J69" s="38"/>
      <c r="K69" s="719"/>
      <c r="L69" s="150"/>
    </row>
    <row r="70" spans="1:12" ht="14.45" customHeight="1" x14ac:dyDescent="0.25">
      <c r="A70" s="160"/>
      <c r="B70" s="239"/>
      <c r="C70" s="37"/>
      <c r="D70" s="37" t="s">
        <v>91</v>
      </c>
      <c r="E70" s="37"/>
      <c r="F70" s="37"/>
      <c r="G70" s="37"/>
      <c r="H70" s="37"/>
      <c r="I70" s="37"/>
      <c r="J70" s="38"/>
      <c r="K70" s="719"/>
      <c r="L70" s="150"/>
    </row>
    <row r="71" spans="1:12" ht="6" customHeight="1" x14ac:dyDescent="0.25">
      <c r="A71" s="160"/>
      <c r="B71" s="37"/>
      <c r="C71" s="37"/>
      <c r="D71" s="37"/>
      <c r="E71" s="37"/>
      <c r="F71" s="37"/>
      <c r="G71" s="37"/>
      <c r="H71" s="37"/>
      <c r="I71" s="37"/>
      <c r="J71" s="38"/>
      <c r="K71" s="719"/>
      <c r="L71" s="150"/>
    </row>
    <row r="72" spans="1:12" ht="14.45" customHeight="1" thickBot="1" x14ac:dyDescent="0.3">
      <c r="A72" s="160"/>
      <c r="B72" s="37"/>
      <c r="C72" s="37"/>
      <c r="D72" s="37"/>
      <c r="E72" s="37"/>
      <c r="F72" s="37"/>
      <c r="G72" s="37"/>
      <c r="H72" s="37"/>
      <c r="I72" s="37"/>
      <c r="J72" s="38"/>
      <c r="K72" s="719"/>
      <c r="L72" s="150"/>
    </row>
    <row r="73" spans="1:12" ht="30" customHeight="1" thickBot="1" x14ac:dyDescent="0.3">
      <c r="A73" s="160"/>
      <c r="B73" s="177" t="s">
        <v>381</v>
      </c>
      <c r="C73" s="178"/>
      <c r="D73" s="178"/>
      <c r="E73" s="178"/>
      <c r="F73" s="179"/>
      <c r="G73" s="179"/>
      <c r="H73" s="179"/>
      <c r="I73" s="180"/>
      <c r="J73" s="38"/>
      <c r="K73" s="719"/>
      <c r="L73" s="150"/>
    </row>
    <row r="74" spans="1:12" x14ac:dyDescent="0.25">
      <c r="A74" s="160"/>
      <c r="B74" s="37"/>
      <c r="C74" s="37"/>
      <c r="D74" s="37"/>
      <c r="E74" s="37"/>
      <c r="F74" s="37"/>
      <c r="G74" s="37"/>
      <c r="H74" s="37"/>
      <c r="I74" s="37"/>
      <c r="J74" s="38"/>
      <c r="K74" s="719"/>
      <c r="L74" s="150"/>
    </row>
    <row r="75" spans="1:12" x14ac:dyDescent="0.25">
      <c r="A75" s="160"/>
      <c r="B75" s="37" t="s">
        <v>234</v>
      </c>
      <c r="C75" s="37"/>
      <c r="D75" s="37"/>
      <c r="E75" s="37"/>
      <c r="F75" s="37"/>
      <c r="G75" s="37"/>
      <c r="H75" s="37"/>
      <c r="I75" s="37"/>
      <c r="J75" s="38"/>
      <c r="K75" s="719"/>
      <c r="L75" s="150"/>
    </row>
    <row r="76" spans="1:12" x14ac:dyDescent="0.25">
      <c r="A76" s="160"/>
      <c r="B76" s="37" t="s">
        <v>92</v>
      </c>
      <c r="C76" s="37"/>
      <c r="D76" s="37"/>
      <c r="E76" s="37"/>
      <c r="F76" s="37"/>
      <c r="G76" s="37"/>
      <c r="H76" s="37"/>
      <c r="I76" s="37"/>
      <c r="J76" s="38"/>
      <c r="K76" s="719"/>
      <c r="L76" s="150"/>
    </row>
    <row r="77" spans="1:12" x14ac:dyDescent="0.25">
      <c r="A77" s="160"/>
      <c r="B77" s="37" t="s">
        <v>93</v>
      </c>
      <c r="C77" s="37"/>
      <c r="D77" s="37"/>
      <c r="E77" s="37"/>
      <c r="F77" s="37"/>
      <c r="G77" s="37"/>
      <c r="H77" s="37"/>
      <c r="I77" s="37"/>
      <c r="J77" s="38"/>
      <c r="K77" s="719"/>
      <c r="L77" s="150"/>
    </row>
    <row r="78" spans="1:12" x14ac:dyDescent="0.25">
      <c r="A78" s="160"/>
      <c r="B78" s="37"/>
      <c r="C78" s="37"/>
      <c r="D78" s="37"/>
      <c r="E78" s="37"/>
      <c r="F78" s="37"/>
      <c r="G78" s="37"/>
      <c r="H78" s="37"/>
      <c r="I78" s="37"/>
      <c r="J78" s="38"/>
      <c r="K78" s="719"/>
      <c r="L78" s="150"/>
    </row>
    <row r="79" spans="1:12" x14ac:dyDescent="0.25">
      <c r="A79" s="160"/>
      <c r="B79" s="37" t="s">
        <v>605</v>
      </c>
      <c r="C79" s="37"/>
      <c r="D79" s="37"/>
      <c r="E79" s="37"/>
      <c r="F79" s="37"/>
      <c r="G79" s="37"/>
      <c r="H79" s="37"/>
      <c r="I79" s="37"/>
      <c r="J79" s="38"/>
      <c r="K79" s="719"/>
      <c r="L79" s="150"/>
    </row>
    <row r="80" spans="1:12" ht="30" customHeight="1" x14ac:dyDescent="0.25">
      <c r="A80" s="160"/>
      <c r="B80" s="937" t="s">
        <v>606</v>
      </c>
      <c r="C80" s="937"/>
      <c r="D80" s="937"/>
      <c r="E80" s="937"/>
      <c r="F80" s="937"/>
      <c r="G80" s="937"/>
      <c r="H80" s="937"/>
      <c r="I80" s="937"/>
      <c r="J80" s="38"/>
      <c r="K80" s="719"/>
      <c r="L80" s="150"/>
    </row>
    <row r="81" spans="1:12" ht="30" customHeight="1" x14ac:dyDescent="0.25">
      <c r="A81" s="160"/>
      <c r="B81" s="936" t="s">
        <v>611</v>
      </c>
      <c r="C81" s="936"/>
      <c r="D81" s="936"/>
      <c r="E81" s="936"/>
      <c r="F81" s="936"/>
      <c r="G81" s="936"/>
      <c r="H81" s="936"/>
      <c r="I81" s="936"/>
      <c r="J81" s="38"/>
      <c r="K81" s="719"/>
      <c r="L81" s="150"/>
    </row>
    <row r="82" spans="1:12" x14ac:dyDescent="0.25">
      <c r="A82" s="160"/>
      <c r="B82" s="735"/>
      <c r="C82" s="735"/>
      <c r="D82" s="735"/>
      <c r="E82" s="735"/>
      <c r="F82" s="735"/>
      <c r="G82" s="735"/>
      <c r="H82" s="735"/>
      <c r="I82" s="735"/>
      <c r="J82" s="38"/>
      <c r="K82" s="719"/>
      <c r="L82" s="150"/>
    </row>
    <row r="83" spans="1:12" x14ac:dyDescent="0.25">
      <c r="A83" s="160"/>
      <c r="B83" s="37" t="s">
        <v>296</v>
      </c>
      <c r="C83" s="37"/>
      <c r="D83" s="37"/>
      <c r="E83" s="37"/>
      <c r="F83" s="37"/>
      <c r="G83" s="37"/>
      <c r="H83" s="37"/>
      <c r="I83" s="37"/>
      <c r="J83" s="38"/>
      <c r="K83" s="719"/>
      <c r="L83" s="150"/>
    </row>
    <row r="84" spans="1:12" ht="15.75" thickBot="1" x14ac:dyDescent="0.3">
      <c r="A84" s="169"/>
      <c r="B84" s="172"/>
      <c r="C84" s="172"/>
      <c r="D84" s="172"/>
      <c r="E84" s="172"/>
      <c r="F84" s="172"/>
      <c r="G84" s="172"/>
      <c r="H84" s="172"/>
      <c r="I84" s="172"/>
      <c r="J84" s="309"/>
      <c r="K84" s="719"/>
      <c r="L84" s="150"/>
    </row>
    <row r="85" spans="1:12" hidden="1" x14ac:dyDescent="0.25"/>
    <row r="86" spans="1:12" hidden="1" x14ac:dyDescent="0.25"/>
    <row r="87" spans="1:12" hidden="1" x14ac:dyDescent="0.25"/>
    <row r="166" ht="15" customHeight="1" x14ac:dyDescent="0.25"/>
  </sheetData>
  <sheetProtection algorithmName="SHA-512" hashValue="nEV/CbQKIrJaCV0qfDO7cVQCTFWaLHHdzH5ekTz/cOaRWdLZiyxZ/yRcQNms3uG6+nwFpbhlTBk0n4dGN48gvQ==" saltValue="P+SnZ7eP52hkC+gU4cmg0w==" spinCount="100000" sheet="1" objects="1" scenarios="1"/>
  <customSheetViews>
    <customSheetView guid="{4F086A74-5B38-4260-ADA5-6DF5C2FBAB93}" showGridLines="0" showRowCol="0" fitToPage="1" hiddenRows="1" hiddenColumns="1">
      <pane ySplit="5" topLeftCell="A39" activePane="bottomLeft" state="frozen"/>
      <selection pane="bottomLeft" activeCell="F51" sqref="F51"/>
      <rowBreaks count="1" manualBreakCount="1">
        <brk id="38" max="9" man="1"/>
      </rowBreaks>
      <pageMargins left="0.23622047244094491" right="0.23622047244094491" top="0.74803149606299213" bottom="0.74803149606299213" header="0.31496062992125984" footer="0.31496062992125984"/>
      <printOptions horizontalCentered="1"/>
      <pageSetup paperSize="9" scale="74" fitToHeight="0" orientation="landscape" r:id="rId1"/>
      <headerFooter>
        <oddFooter>&amp;L&amp;D&amp;C- Page &amp;P / &amp;N -
&amp;R&amp;8
&amp;Z&amp;F</oddFooter>
      </headerFooter>
    </customSheetView>
  </customSheetViews>
  <mergeCells count="2">
    <mergeCell ref="B81:I81"/>
    <mergeCell ref="B80:I80"/>
  </mergeCells>
  <printOptions horizontalCentered="1"/>
  <pageMargins left="0.23622047244094491" right="0.23622047244094491" top="0.74803149606299213" bottom="0.74803149606299213" header="0.31496062992125984" footer="0.31496062992125984"/>
  <pageSetup paperSize="9" scale="74" fitToHeight="0" orientation="landscape" r:id="rId2"/>
  <headerFooter>
    <oddFooter xml:space="preserve">&amp;L&amp;D&amp;C- Page &amp;P / &amp;N -
</oddFooter>
  </headerFooter>
  <rowBreaks count="1" manualBreakCount="1">
    <brk id="38" max="9" man="1"/>
  </rowBreaks>
  <colBreaks count="1" manualBreakCount="1">
    <brk id="10" max="1048575" man="1"/>
  </col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listes!$M$5:$M$6</xm:f>
          </x14:formula1>
          <xm:sqref>B27 B11 B13 B17 B19 B21 B15 B23 B30 B32 B25 B62 B44 B50 B48 B60 B46 B66 B68 B70 B56 B54 B34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2">
    <pageSetUpPr fitToPage="1"/>
  </sheetPr>
  <dimension ref="A1:V153"/>
  <sheetViews>
    <sheetView showGridLines="0" showRowColHeaders="0" zoomScaleNormal="100" zoomScaleSheetLayoutView="80" workbookViewId="0">
      <pane ySplit="5" topLeftCell="A6" activePane="bottomLeft" state="frozen"/>
      <selection pane="bottomLeft"/>
    </sheetView>
  </sheetViews>
  <sheetFormatPr baseColWidth="10" defaultColWidth="0" defaultRowHeight="15" zeroHeight="1" x14ac:dyDescent="0.25"/>
  <cols>
    <col min="1" max="2" width="2.7109375" style="9" customWidth="1"/>
    <col min="3" max="3" width="23.7109375" style="9" customWidth="1"/>
    <col min="4" max="4" width="30.7109375" style="9" customWidth="1"/>
    <col min="5" max="5" width="24.140625" style="9" customWidth="1"/>
    <col min="6" max="6" width="3.140625" style="9" customWidth="1"/>
    <col min="7" max="7" width="36.140625" style="9" customWidth="1"/>
    <col min="8" max="8" width="20.7109375" style="9" customWidth="1"/>
    <col min="9" max="9" width="44.85546875" style="9" customWidth="1"/>
    <col min="10" max="11" width="2.7109375" style="9" customWidth="1"/>
    <col min="12" max="12" width="11.42578125" style="9" hidden="1" customWidth="1"/>
    <col min="13" max="22" width="0" style="9" hidden="1" customWidth="1"/>
    <col min="23" max="16384" width="11.42578125" style="9" hidden="1"/>
  </cols>
  <sheetData>
    <row r="1" spans="1:12" s="400" customFormat="1" ht="23.25" x14ac:dyDescent="0.25">
      <c r="A1" s="305" t="s">
        <v>281</v>
      </c>
      <c r="B1" s="319"/>
      <c r="C1" s="319"/>
      <c r="D1" s="319"/>
      <c r="E1" s="319"/>
      <c r="F1" s="319"/>
      <c r="G1" s="319"/>
      <c r="H1" s="319"/>
      <c r="I1" s="319"/>
      <c r="J1" s="398"/>
    </row>
    <row r="2" spans="1:12" s="404" customFormat="1" ht="21.75" thickBot="1" x14ac:dyDescent="0.3">
      <c r="A2" s="302" t="s">
        <v>253</v>
      </c>
      <c r="B2" s="320"/>
      <c r="C2" s="320"/>
      <c r="D2" s="320"/>
      <c r="E2" s="320"/>
      <c r="F2" s="320"/>
      <c r="G2" s="320"/>
      <c r="H2" s="320"/>
      <c r="I2" s="320"/>
      <c r="J2" s="164"/>
      <c r="K2" s="151"/>
      <c r="L2" s="151"/>
    </row>
    <row r="3" spans="1:12" ht="6" customHeight="1" x14ac:dyDescent="0.25">
      <c r="A3" s="128"/>
      <c r="B3" s="158"/>
      <c r="C3" s="312"/>
      <c r="D3" s="158"/>
      <c r="E3" s="158"/>
      <c r="F3" s="158"/>
      <c r="G3" s="158"/>
      <c r="H3" s="158"/>
      <c r="I3" s="158"/>
      <c r="J3" s="159"/>
      <c r="K3" s="150"/>
      <c r="L3" s="150"/>
    </row>
    <row r="4" spans="1:12" ht="132" customHeight="1" x14ac:dyDescent="0.25">
      <c r="A4" s="3"/>
      <c r="B4" s="418"/>
      <c r="C4" s="313"/>
      <c r="D4" s="418"/>
      <c r="E4" s="418"/>
      <c r="F4" s="418"/>
      <c r="G4" s="418"/>
      <c r="H4" s="418"/>
      <c r="I4" s="418"/>
      <c r="J4" s="7"/>
      <c r="K4" s="150"/>
      <c r="L4" s="150"/>
    </row>
    <row r="5" spans="1:12" ht="6" customHeight="1" thickBot="1" x14ac:dyDescent="0.3">
      <c r="A5" s="129"/>
      <c r="B5" s="311"/>
      <c r="C5" s="314"/>
      <c r="D5" s="311"/>
      <c r="E5" s="311"/>
      <c r="F5" s="311"/>
      <c r="G5" s="311"/>
      <c r="H5" s="311"/>
      <c r="I5" s="311"/>
      <c r="J5" s="26"/>
      <c r="K5" s="150"/>
      <c r="L5" s="150"/>
    </row>
    <row r="6" spans="1:12" ht="6" customHeight="1" x14ac:dyDescent="0.25">
      <c r="A6" s="435"/>
      <c r="B6" s="443"/>
      <c r="C6" s="443"/>
      <c r="D6" s="443"/>
      <c r="E6" s="443"/>
      <c r="F6" s="443"/>
      <c r="G6" s="443"/>
      <c r="H6" s="443"/>
      <c r="I6" s="443"/>
      <c r="J6" s="437"/>
      <c r="K6" s="150"/>
      <c r="L6" s="150"/>
    </row>
    <row r="7" spans="1:12" ht="18.75" customHeight="1" x14ac:dyDescent="0.25">
      <c r="A7" s="438"/>
      <c r="B7" s="424" t="s">
        <v>284</v>
      </c>
      <c r="C7" s="444"/>
      <c r="D7" s="444"/>
      <c r="E7" s="444"/>
      <c r="F7" s="444"/>
      <c r="G7" s="444"/>
      <c r="H7" s="956" t="s">
        <v>320</v>
      </c>
      <c r="I7" s="957"/>
      <c r="J7" s="439"/>
      <c r="K7" s="150"/>
      <c r="L7" s="150"/>
    </row>
    <row r="8" spans="1:12" ht="15" customHeight="1" x14ac:dyDescent="0.25">
      <c r="A8" s="438"/>
      <c r="B8" s="766"/>
      <c r="C8" s="487" t="s">
        <v>326</v>
      </c>
      <c r="D8" s="444"/>
      <c r="E8" s="444"/>
      <c r="F8" s="444"/>
      <c r="G8" s="444"/>
      <c r="H8" s="956"/>
      <c r="I8" s="957"/>
      <c r="J8" s="439"/>
      <c r="K8" s="150"/>
      <c r="L8" s="150"/>
    </row>
    <row r="9" spans="1:12" ht="15" customHeight="1" x14ac:dyDescent="0.25">
      <c r="A9" s="438"/>
      <c r="B9" s="766"/>
      <c r="C9" s="487" t="s">
        <v>333</v>
      </c>
      <c r="D9" s="444"/>
      <c r="E9" s="444"/>
      <c r="F9" s="444"/>
      <c r="G9" s="444"/>
      <c r="H9" s="956"/>
      <c r="I9" s="957"/>
      <c r="J9" s="439"/>
      <c r="K9" s="150"/>
      <c r="L9" s="150"/>
    </row>
    <row r="10" spans="1:12" ht="15" customHeight="1" x14ac:dyDescent="0.25">
      <c r="A10" s="438"/>
      <c r="B10" s="461"/>
      <c r="C10" s="487" t="s">
        <v>334</v>
      </c>
      <c r="D10" s="765"/>
      <c r="E10" s="765"/>
      <c r="F10" s="765"/>
      <c r="G10" s="765"/>
      <c r="H10" s="956"/>
      <c r="I10" s="957"/>
      <c r="J10" s="439"/>
      <c r="K10" s="150"/>
      <c r="L10" s="150"/>
    </row>
    <row r="11" spans="1:12" ht="15" customHeight="1" x14ac:dyDescent="0.25">
      <c r="A11" s="438"/>
      <c r="B11" s="461"/>
      <c r="C11" s="487"/>
      <c r="D11" s="765"/>
      <c r="E11" s="765"/>
      <c r="F11" s="765"/>
      <c r="G11" s="765"/>
      <c r="H11" s="764" t="s">
        <v>675</v>
      </c>
      <c r="I11" s="444"/>
      <c r="J11" s="774"/>
      <c r="K11" s="150"/>
      <c r="L11" s="150"/>
    </row>
    <row r="12" spans="1:12" ht="6" customHeight="1" thickBot="1" x14ac:dyDescent="0.3">
      <c r="A12" s="440"/>
      <c r="B12" s="446"/>
      <c r="C12" s="446"/>
      <c r="D12" s="446"/>
      <c r="E12" s="446"/>
      <c r="F12" s="446"/>
      <c r="G12" s="446"/>
      <c r="H12" s="446"/>
      <c r="I12" s="446"/>
      <c r="J12" s="442"/>
      <c r="K12" s="150"/>
      <c r="L12" s="150"/>
    </row>
    <row r="13" spans="1:12" ht="15.75" thickBot="1" x14ac:dyDescent="0.3">
      <c r="A13" s="3"/>
      <c r="B13" s="5"/>
      <c r="C13" s="5"/>
      <c r="D13" s="5"/>
      <c r="E13" s="5"/>
      <c r="F13" s="5"/>
      <c r="G13" s="5"/>
      <c r="H13" s="5"/>
      <c r="I13" s="5"/>
      <c r="J13" s="7"/>
      <c r="K13" s="150"/>
      <c r="L13" s="150"/>
    </row>
    <row r="14" spans="1:12" ht="30" customHeight="1" thickBot="1" x14ac:dyDescent="0.3">
      <c r="A14" s="3"/>
      <c r="B14" s="177" t="s">
        <v>235</v>
      </c>
      <c r="C14" s="178"/>
      <c r="D14" s="178"/>
      <c r="E14" s="178"/>
      <c r="F14" s="178"/>
      <c r="G14" s="179"/>
      <c r="H14" s="179"/>
      <c r="I14" s="180"/>
      <c r="J14" s="7"/>
      <c r="K14" s="150"/>
      <c r="L14" s="150"/>
    </row>
    <row r="15" spans="1:12" x14ac:dyDescent="0.25">
      <c r="A15" s="3"/>
      <c r="B15" s="5"/>
      <c r="C15" s="5"/>
      <c r="D15" s="5"/>
      <c r="E15" s="5"/>
      <c r="F15" s="5"/>
      <c r="G15" s="5"/>
      <c r="H15" s="5"/>
      <c r="I15" s="5"/>
      <c r="J15" s="7"/>
      <c r="K15" s="150"/>
      <c r="L15" s="150"/>
    </row>
    <row r="16" spans="1:12" ht="30" customHeight="1" x14ac:dyDescent="0.25">
      <c r="A16" s="3"/>
      <c r="B16" s="958" t="s">
        <v>74</v>
      </c>
      <c r="C16" s="958"/>
      <c r="D16" s="958"/>
      <c r="E16" s="958"/>
      <c r="F16" s="580"/>
      <c r="G16" s="245" t="s">
        <v>19</v>
      </c>
      <c r="H16" s="130"/>
      <c r="I16" s="5"/>
      <c r="J16" s="7"/>
      <c r="K16" s="152"/>
      <c r="L16" s="152"/>
    </row>
    <row r="17" spans="1:12" x14ac:dyDescent="0.25">
      <c r="A17" s="3"/>
      <c r="B17" s="5"/>
      <c r="C17" s="5"/>
      <c r="D17" s="5"/>
      <c r="E17" s="149"/>
      <c r="F17" s="149"/>
      <c r="G17" s="153"/>
      <c r="H17" s="153"/>
      <c r="I17" s="153"/>
      <c r="J17" s="154"/>
      <c r="K17" s="152"/>
      <c r="L17" s="152"/>
    </row>
    <row r="18" spans="1:12" ht="30" customHeight="1" x14ac:dyDescent="0.25">
      <c r="A18" s="3"/>
      <c r="B18" s="958" t="s">
        <v>76</v>
      </c>
      <c r="C18" s="958"/>
      <c r="D18" s="958"/>
      <c r="E18" s="958"/>
      <c r="F18" s="580"/>
      <c r="G18" s="245" t="s">
        <v>77</v>
      </c>
      <c r="H18" s="153"/>
      <c r="I18" s="153"/>
      <c r="J18" s="7"/>
      <c r="K18" s="152"/>
      <c r="L18" s="152"/>
    </row>
    <row r="19" spans="1:12" x14ac:dyDescent="0.25">
      <c r="A19" s="3"/>
      <c r="B19" s="5"/>
      <c r="C19" s="5"/>
      <c r="D19" s="5"/>
      <c r="E19" s="149"/>
      <c r="F19" s="149"/>
      <c r="G19" s="153"/>
      <c r="H19" s="153"/>
      <c r="I19" s="153"/>
      <c r="J19" s="154"/>
      <c r="K19" s="152"/>
      <c r="L19" s="152"/>
    </row>
    <row r="20" spans="1:12" ht="30" customHeight="1" x14ac:dyDescent="0.25">
      <c r="A20" s="3"/>
      <c r="B20" s="958" t="s">
        <v>73</v>
      </c>
      <c r="C20" s="958"/>
      <c r="D20" s="958"/>
      <c r="E20" s="958"/>
      <c r="F20" s="580"/>
      <c r="G20" s="790"/>
      <c r="H20" s="153"/>
      <c r="I20" s="153"/>
      <c r="J20" s="7"/>
      <c r="K20" s="152"/>
      <c r="L20" s="152"/>
    </row>
    <row r="21" spans="1:12" x14ac:dyDescent="0.25">
      <c r="A21" s="3"/>
      <c r="B21" s="5"/>
      <c r="C21" s="5"/>
      <c r="D21" s="5"/>
      <c r="E21" s="149"/>
      <c r="F21" s="149"/>
      <c r="G21" s="153"/>
      <c r="H21" s="153"/>
      <c r="I21" s="153"/>
      <c r="J21" s="154"/>
      <c r="K21" s="152"/>
      <c r="L21" s="152"/>
    </row>
    <row r="22" spans="1:12" ht="30" customHeight="1" x14ac:dyDescent="0.25">
      <c r="A22" s="3"/>
      <c r="B22" s="5"/>
      <c r="C22" s="5"/>
      <c r="D22" s="5"/>
      <c r="E22" s="149" t="s">
        <v>70</v>
      </c>
      <c r="F22" s="149"/>
      <c r="G22" s="959"/>
      <c r="H22" s="959"/>
      <c r="I22" s="959"/>
      <c r="J22" s="7"/>
      <c r="K22" s="152"/>
      <c r="L22" s="152"/>
    </row>
    <row r="23" spans="1:12" x14ac:dyDescent="0.25">
      <c r="A23" s="3"/>
      <c r="B23" s="5"/>
      <c r="C23" s="5"/>
      <c r="D23" s="5"/>
      <c r="E23" s="149"/>
      <c r="F23" s="149"/>
      <c r="G23" s="153"/>
      <c r="H23" s="153"/>
      <c r="I23" s="153"/>
      <c r="J23" s="154"/>
      <c r="K23" s="152"/>
      <c r="L23" s="152"/>
    </row>
    <row r="24" spans="1:12" ht="30" customHeight="1" x14ac:dyDescent="0.25">
      <c r="A24" s="3"/>
      <c r="B24" s="5"/>
      <c r="C24" s="5"/>
      <c r="D24" s="5"/>
      <c r="E24" s="149" t="s">
        <v>71</v>
      </c>
      <c r="F24" s="149"/>
      <c r="G24" s="959"/>
      <c r="H24" s="959"/>
      <c r="I24" s="959"/>
      <c r="J24" s="7"/>
      <c r="K24" s="152"/>
      <c r="L24" s="152"/>
    </row>
    <row r="25" spans="1:12" x14ac:dyDescent="0.25">
      <c r="A25" s="3"/>
      <c r="B25" s="5"/>
      <c r="C25" s="5"/>
      <c r="D25" s="5"/>
      <c r="E25" s="149"/>
      <c r="F25" s="149"/>
      <c r="G25" s="153"/>
      <c r="H25" s="153"/>
      <c r="I25" s="153"/>
      <c r="J25" s="154"/>
      <c r="K25" s="152"/>
      <c r="L25" s="152"/>
    </row>
    <row r="26" spans="1:12" ht="30" customHeight="1" x14ac:dyDescent="0.25">
      <c r="A26" s="3"/>
      <c r="B26" s="5"/>
      <c r="C26" s="5"/>
      <c r="D26" s="5"/>
      <c r="E26" s="149" t="s">
        <v>72</v>
      </c>
      <c r="F26" s="149"/>
      <c r="G26" s="155"/>
      <c r="H26" s="153"/>
      <c r="I26" s="153"/>
      <c r="J26" s="7"/>
      <c r="K26" s="150"/>
      <c r="L26" s="150"/>
    </row>
    <row r="27" spans="1:12" x14ac:dyDescent="0.25">
      <c r="A27" s="3"/>
      <c r="B27" s="149"/>
      <c r="C27" s="149"/>
      <c r="D27" s="149"/>
      <c r="E27" s="149"/>
      <c r="F27" s="149"/>
      <c r="G27" s="153"/>
      <c r="H27" s="153"/>
      <c r="I27" s="153"/>
      <c r="J27" s="7"/>
      <c r="K27" s="152"/>
      <c r="L27" s="152"/>
    </row>
    <row r="28" spans="1:12" ht="15.75" thickBot="1" x14ac:dyDescent="0.3">
      <c r="A28" s="3"/>
      <c r="B28" s="149"/>
      <c r="C28" s="149"/>
      <c r="D28" s="149"/>
      <c r="E28" s="149"/>
      <c r="F28" s="149"/>
      <c r="G28" s="153"/>
      <c r="H28" s="153"/>
      <c r="I28" s="153"/>
      <c r="J28" s="7"/>
      <c r="K28" s="152"/>
      <c r="L28" s="152"/>
    </row>
    <row r="29" spans="1:12" ht="30" customHeight="1" thickBot="1" x14ac:dyDescent="0.3">
      <c r="A29" s="3"/>
      <c r="B29" s="177" t="s">
        <v>232</v>
      </c>
      <c r="C29" s="178"/>
      <c r="D29" s="178"/>
      <c r="E29" s="178"/>
      <c r="F29" s="178"/>
      <c r="G29" s="179"/>
      <c r="H29" s="179"/>
      <c r="I29" s="180"/>
      <c r="J29" s="7"/>
      <c r="K29" s="150"/>
      <c r="L29" s="150"/>
    </row>
    <row r="30" spans="1:12" x14ac:dyDescent="0.25">
      <c r="A30" s="3"/>
      <c r="B30" s="149"/>
      <c r="C30" s="149"/>
      <c r="D30" s="149"/>
      <c r="E30" s="149"/>
      <c r="F30" s="149"/>
      <c r="G30" s="153"/>
      <c r="H30" s="153"/>
      <c r="I30" s="153"/>
      <c r="J30" s="7"/>
      <c r="K30" s="152"/>
      <c r="L30" s="152"/>
    </row>
    <row r="31" spans="1:12" ht="24" customHeight="1" x14ac:dyDescent="0.25">
      <c r="A31" s="3"/>
      <c r="B31" s="701" t="s">
        <v>272</v>
      </c>
      <c r="C31" s="506"/>
      <c r="D31" s="506"/>
      <c r="E31" s="506"/>
      <c r="F31" s="506"/>
      <c r="G31" s="507"/>
      <c r="H31" s="507"/>
      <c r="I31" s="507"/>
      <c r="J31" s="7"/>
      <c r="K31" s="152"/>
      <c r="L31" s="152"/>
    </row>
    <row r="32" spans="1:12" s="2" customFormat="1" ht="24" customHeight="1" x14ac:dyDescent="0.25">
      <c r="A32" s="851"/>
      <c r="B32" s="854"/>
      <c r="C32" s="854"/>
      <c r="D32" s="854"/>
      <c r="E32" s="854"/>
      <c r="F32" s="854"/>
      <c r="G32" s="854"/>
      <c r="H32" s="854"/>
      <c r="I32" s="854"/>
      <c r="J32" s="852"/>
      <c r="K32" s="853"/>
      <c r="L32" s="853"/>
    </row>
    <row r="33" spans="1:21" s="2" customFormat="1" ht="24" customHeight="1" x14ac:dyDescent="0.25">
      <c r="A33" s="851"/>
      <c r="B33" s="938" t="s">
        <v>725</v>
      </c>
      <c r="C33" s="938"/>
      <c r="D33" s="938"/>
      <c r="E33" s="939"/>
      <c r="F33" s="940"/>
      <c r="G33" s="940"/>
      <c r="H33" s="940"/>
      <c r="I33" s="941"/>
      <c r="J33" s="852"/>
      <c r="K33" s="853"/>
      <c r="L33" s="853"/>
    </row>
    <row r="34" spans="1:21" x14ac:dyDescent="0.25">
      <c r="A34" s="3"/>
      <c r="B34" s="149"/>
      <c r="C34" s="149"/>
      <c r="D34" s="149"/>
      <c r="E34" s="149"/>
      <c r="F34" s="149"/>
      <c r="G34" s="153"/>
      <c r="H34" s="153"/>
      <c r="I34" s="153"/>
      <c r="J34" s="7"/>
      <c r="K34" s="152"/>
      <c r="L34" s="152"/>
    </row>
    <row r="35" spans="1:21" ht="199.9" customHeight="1" x14ac:dyDescent="0.25">
      <c r="A35" s="3"/>
      <c r="B35" s="955" t="s">
        <v>612</v>
      </c>
      <c r="C35" s="955"/>
      <c r="D35" s="955"/>
      <c r="E35" s="950"/>
      <c r="F35" s="951"/>
      <c r="G35" s="951"/>
      <c r="H35" s="951"/>
      <c r="I35" s="952"/>
      <c r="J35" s="7"/>
      <c r="K35" s="152"/>
      <c r="L35" s="152"/>
    </row>
    <row r="36" spans="1:21" x14ac:dyDescent="0.25">
      <c r="A36" s="3"/>
      <c r="B36" s="581"/>
      <c r="C36" s="581"/>
      <c r="D36" s="581"/>
      <c r="E36" s="581"/>
      <c r="F36" s="581"/>
      <c r="G36" s="581"/>
      <c r="H36" s="581"/>
      <c r="I36" s="581"/>
      <c r="J36" s="7"/>
      <c r="K36" s="152"/>
      <c r="L36" s="152"/>
    </row>
    <row r="37" spans="1:21" s="2" customFormat="1" ht="199.9" customHeight="1" x14ac:dyDescent="0.25">
      <c r="A37" s="3"/>
      <c r="B37" s="955" t="s">
        <v>469</v>
      </c>
      <c r="C37" s="955"/>
      <c r="D37" s="955"/>
      <c r="E37" s="950"/>
      <c r="F37" s="951"/>
      <c r="G37" s="951"/>
      <c r="H37" s="951"/>
      <c r="I37" s="952"/>
      <c r="J37" s="7"/>
      <c r="K37" s="152"/>
      <c r="L37" s="578"/>
      <c r="M37" s="578"/>
      <c r="N37" s="578"/>
      <c r="O37" s="578"/>
      <c r="P37" s="578"/>
      <c r="Q37" s="578"/>
      <c r="R37" s="578"/>
      <c r="S37" s="579"/>
      <c r="T37" s="5"/>
      <c r="U37" s="7"/>
    </row>
    <row r="38" spans="1:21" x14ac:dyDescent="0.25">
      <c r="A38" s="3"/>
      <c r="B38" s="149"/>
      <c r="C38" s="149"/>
      <c r="D38" s="149"/>
      <c r="E38" s="149"/>
      <c r="F38" s="149"/>
      <c r="G38" s="153"/>
      <c r="H38" s="153"/>
      <c r="I38" s="153"/>
      <c r="J38" s="7"/>
      <c r="K38" s="152"/>
      <c r="L38" s="152"/>
    </row>
    <row r="39" spans="1:21" ht="120" customHeight="1" x14ac:dyDescent="0.25">
      <c r="A39" s="3"/>
      <c r="B39" s="953" t="s">
        <v>613</v>
      </c>
      <c r="C39" s="953"/>
      <c r="D39" s="953"/>
      <c r="E39" s="950"/>
      <c r="F39" s="951"/>
      <c r="G39" s="951"/>
      <c r="H39" s="951"/>
      <c r="I39" s="952"/>
      <c r="J39" s="7"/>
      <c r="K39" s="152"/>
      <c r="L39" s="152"/>
    </row>
    <row r="40" spans="1:21" x14ac:dyDescent="0.25">
      <c r="A40" s="3"/>
      <c r="B40" s="149"/>
      <c r="C40" s="149"/>
      <c r="D40" s="149"/>
      <c r="E40" s="149"/>
      <c r="F40" s="149"/>
      <c r="G40" s="153"/>
      <c r="H40" s="153"/>
      <c r="I40" s="153"/>
      <c r="J40" s="7"/>
      <c r="K40" s="152"/>
      <c r="L40" s="152"/>
    </row>
    <row r="41" spans="1:21" ht="120" customHeight="1" x14ac:dyDescent="0.25">
      <c r="A41" s="3"/>
      <c r="B41" s="953" t="s">
        <v>383</v>
      </c>
      <c r="C41" s="953"/>
      <c r="D41" s="953"/>
      <c r="E41" s="950"/>
      <c r="F41" s="951"/>
      <c r="G41" s="951"/>
      <c r="H41" s="951"/>
      <c r="I41" s="952"/>
      <c r="J41" s="7"/>
      <c r="K41" s="152"/>
      <c r="L41" s="152"/>
    </row>
    <row r="42" spans="1:21" x14ac:dyDescent="0.25">
      <c r="A42" s="3"/>
      <c r="B42" s="149"/>
      <c r="C42" s="149"/>
      <c r="D42" s="149"/>
      <c r="E42" s="149"/>
      <c r="F42" s="149"/>
      <c r="G42" s="153"/>
      <c r="H42" s="153"/>
      <c r="I42" s="153"/>
      <c r="J42" s="7"/>
      <c r="K42" s="152"/>
      <c r="L42" s="152"/>
    </row>
    <row r="43" spans="1:21" ht="120" customHeight="1" x14ac:dyDescent="0.25">
      <c r="A43" s="3"/>
      <c r="B43" s="953" t="s">
        <v>201</v>
      </c>
      <c r="C43" s="953"/>
      <c r="D43" s="953"/>
      <c r="E43" s="950"/>
      <c r="F43" s="951"/>
      <c r="G43" s="951"/>
      <c r="H43" s="951"/>
      <c r="I43" s="952"/>
      <c r="J43" s="7"/>
      <c r="K43" s="152"/>
      <c r="L43" s="152"/>
    </row>
    <row r="44" spans="1:21" x14ac:dyDescent="0.25">
      <c r="A44" s="3"/>
      <c r="B44" s="149"/>
      <c r="C44" s="149"/>
      <c r="D44" s="149"/>
      <c r="E44" s="149"/>
      <c r="F44" s="149"/>
      <c r="G44" s="153"/>
      <c r="H44" s="153"/>
      <c r="I44" s="153"/>
      <c r="J44" s="7"/>
      <c r="K44" s="152"/>
      <c r="L44" s="152"/>
    </row>
    <row r="45" spans="1:21" ht="120" customHeight="1" x14ac:dyDescent="0.25">
      <c r="A45" s="3"/>
      <c r="B45" s="953" t="s">
        <v>160</v>
      </c>
      <c r="C45" s="953"/>
      <c r="D45" s="953"/>
      <c r="E45" s="950"/>
      <c r="F45" s="951"/>
      <c r="G45" s="951"/>
      <c r="H45" s="951"/>
      <c r="I45" s="952"/>
      <c r="J45" s="7"/>
      <c r="K45" s="152"/>
      <c r="L45" s="152"/>
    </row>
    <row r="46" spans="1:21" x14ac:dyDescent="0.25">
      <c r="A46" s="3"/>
      <c r="B46" s="149"/>
      <c r="C46" s="149"/>
      <c r="D46" s="149"/>
      <c r="E46" s="149"/>
      <c r="F46" s="149"/>
      <c r="G46" s="153"/>
      <c r="H46" s="153"/>
      <c r="I46" s="153"/>
      <c r="J46" s="7"/>
      <c r="K46" s="152"/>
      <c r="L46" s="152"/>
    </row>
    <row r="47" spans="1:21" ht="120" customHeight="1" x14ac:dyDescent="0.25">
      <c r="A47" s="3"/>
      <c r="B47" s="953" t="s">
        <v>481</v>
      </c>
      <c r="C47" s="953"/>
      <c r="D47" s="953"/>
      <c r="E47" s="954"/>
      <c r="F47" s="954"/>
      <c r="G47" s="954"/>
      <c r="H47" s="954"/>
      <c r="I47" s="954"/>
      <c r="J47" s="7"/>
      <c r="K47" s="152"/>
      <c r="L47" s="152"/>
    </row>
    <row r="48" spans="1:21" ht="15.75" thickBot="1" x14ac:dyDescent="0.3">
      <c r="A48" s="3"/>
      <c r="B48" s="149"/>
      <c r="C48" s="149"/>
      <c r="D48" s="149"/>
      <c r="E48" s="149"/>
      <c r="F48" s="149"/>
      <c r="G48" s="153"/>
      <c r="H48" s="153"/>
      <c r="I48" s="153"/>
      <c r="J48" s="7"/>
      <c r="K48" s="152"/>
      <c r="L48" s="152"/>
    </row>
    <row r="49" spans="1:10" s="152" customFormat="1" ht="18" customHeight="1" x14ac:dyDescent="0.25">
      <c r="A49" s="66"/>
      <c r="B49" s="942" t="s">
        <v>674</v>
      </c>
      <c r="C49" s="943"/>
      <c r="D49" s="636" t="s">
        <v>681</v>
      </c>
      <c r="E49" s="700"/>
      <c r="F49" s="239"/>
      <c r="G49" s="217" t="s">
        <v>157</v>
      </c>
      <c r="H49" s="764" t="s">
        <v>675</v>
      </c>
      <c r="I49" s="761"/>
      <c r="J49" s="546"/>
    </row>
    <row r="50" spans="1:10" s="152" customFormat="1" ht="18" customHeight="1" x14ac:dyDescent="0.25">
      <c r="A50" s="66"/>
      <c r="B50" s="944"/>
      <c r="C50" s="945"/>
      <c r="D50" s="582" t="s">
        <v>422</v>
      </c>
      <c r="E50" s="573"/>
      <c r="F50" s="239"/>
      <c r="G50" s="217" t="s">
        <v>144</v>
      </c>
      <c r="H50" s="723"/>
      <c r="I50" s="460"/>
      <c r="J50" s="584"/>
    </row>
    <row r="51" spans="1:10" s="152" customFormat="1" ht="18" customHeight="1" x14ac:dyDescent="0.25">
      <c r="A51" s="66"/>
      <c r="B51" s="944"/>
      <c r="C51" s="945"/>
      <c r="D51" s="582"/>
      <c r="E51" s="702"/>
      <c r="F51" s="702"/>
      <c r="G51" s="217"/>
      <c r="H51" s="632"/>
      <c r="I51" s="41"/>
      <c r="J51" s="584"/>
    </row>
    <row r="52" spans="1:10" s="152" customFormat="1" ht="18" customHeight="1" x14ac:dyDescent="0.25">
      <c r="A52" s="66"/>
      <c r="B52" s="944"/>
      <c r="C52" s="945"/>
      <c r="D52" s="41" t="s">
        <v>711</v>
      </c>
      <c r="E52" s="41"/>
      <c r="F52" s="239"/>
      <c r="G52" s="217" t="s">
        <v>374</v>
      </c>
      <c r="H52" s="670"/>
      <c r="I52" s="670"/>
      <c r="J52" s="546"/>
    </row>
    <row r="53" spans="1:10" s="152" customFormat="1" ht="18" customHeight="1" x14ac:dyDescent="0.25">
      <c r="A53" s="66"/>
      <c r="B53" s="944"/>
      <c r="C53" s="945"/>
      <c r="D53" s="41" t="s">
        <v>712</v>
      </c>
      <c r="E53" s="41"/>
      <c r="F53" s="239"/>
      <c r="G53" s="217" t="s">
        <v>473</v>
      </c>
      <c r="H53" s="670"/>
      <c r="I53" s="670"/>
      <c r="J53" s="546"/>
    </row>
    <row r="54" spans="1:10" s="152" customFormat="1" ht="18" customHeight="1" x14ac:dyDescent="0.25">
      <c r="A54" s="66"/>
      <c r="B54" s="944"/>
      <c r="C54" s="945"/>
      <c r="D54" s="41"/>
      <c r="E54" s="41"/>
      <c r="F54" s="239"/>
      <c r="G54" s="217" t="s">
        <v>614</v>
      </c>
      <c r="H54" s="948"/>
      <c r="I54" s="949"/>
      <c r="J54" s="546"/>
    </row>
    <row r="55" spans="1:10" s="152" customFormat="1" ht="18" customHeight="1" x14ac:dyDescent="0.25">
      <c r="A55" s="66"/>
      <c r="B55" s="944"/>
      <c r="C55" s="945"/>
      <c r="D55" s="41"/>
      <c r="E55" s="41"/>
      <c r="F55" s="41"/>
      <c r="G55" s="217"/>
      <c r="H55" s="670"/>
      <c r="I55" s="670"/>
      <c r="J55" s="546"/>
    </row>
    <row r="56" spans="1:10" s="152" customFormat="1" ht="18" customHeight="1" x14ac:dyDescent="0.25">
      <c r="A56" s="66"/>
      <c r="B56" s="944"/>
      <c r="C56" s="945"/>
      <c r="D56" s="41" t="s">
        <v>711</v>
      </c>
      <c r="E56" s="41"/>
      <c r="F56" s="239"/>
      <c r="G56" s="217" t="s">
        <v>375</v>
      </c>
      <c r="H56" s="670"/>
      <c r="I56" s="670"/>
      <c r="J56" s="546"/>
    </row>
    <row r="57" spans="1:10" s="152" customFormat="1" ht="18" customHeight="1" x14ac:dyDescent="0.25">
      <c r="A57" s="66"/>
      <c r="B57" s="944"/>
      <c r="C57" s="945"/>
      <c r="D57" s="41" t="s">
        <v>713</v>
      </c>
      <c r="E57" s="41"/>
      <c r="F57" s="239"/>
      <c r="G57" s="217" t="s">
        <v>376</v>
      </c>
      <c r="H57" s="670"/>
      <c r="I57" s="670"/>
      <c r="J57" s="546"/>
    </row>
    <row r="58" spans="1:10" s="152" customFormat="1" ht="18" customHeight="1" x14ac:dyDescent="0.25">
      <c r="A58" s="66"/>
      <c r="B58" s="944"/>
      <c r="C58" s="945"/>
      <c r="D58" s="41"/>
      <c r="E58" s="41"/>
      <c r="F58" s="239"/>
      <c r="G58" s="217" t="s">
        <v>431</v>
      </c>
      <c r="H58" s="670"/>
      <c r="I58" s="670"/>
      <c r="J58" s="546"/>
    </row>
    <row r="59" spans="1:10" s="152" customFormat="1" ht="18" customHeight="1" x14ac:dyDescent="0.25">
      <c r="A59" s="66"/>
      <c r="B59" s="944"/>
      <c r="C59" s="945"/>
      <c r="D59" s="41"/>
      <c r="E59" s="41"/>
      <c r="F59" s="239"/>
      <c r="G59" s="217" t="s">
        <v>377</v>
      </c>
      <c r="H59" s="670"/>
      <c r="I59" s="670"/>
      <c r="J59" s="546"/>
    </row>
    <row r="60" spans="1:10" s="152" customFormat="1" ht="18" customHeight="1" x14ac:dyDescent="0.25">
      <c r="A60" s="66"/>
      <c r="B60" s="944"/>
      <c r="C60" s="945"/>
      <c r="D60" s="41"/>
      <c r="E60" s="41"/>
      <c r="F60" s="239"/>
      <c r="G60" s="217" t="s">
        <v>378</v>
      </c>
      <c r="H60" s="670"/>
      <c r="I60" s="670"/>
      <c r="J60" s="546"/>
    </row>
    <row r="61" spans="1:10" s="152" customFormat="1" ht="18" customHeight="1" x14ac:dyDescent="0.25">
      <c r="A61" s="66"/>
      <c r="B61" s="944"/>
      <c r="C61" s="945"/>
      <c r="D61" s="41"/>
      <c r="E61" s="41"/>
      <c r="F61" s="239"/>
      <c r="G61" s="217" t="s">
        <v>379</v>
      </c>
      <c r="H61" s="670"/>
      <c r="I61" s="670"/>
      <c r="J61" s="546"/>
    </row>
    <row r="62" spans="1:10" s="152" customFormat="1" ht="18" customHeight="1" thickBot="1" x14ac:dyDescent="0.3">
      <c r="A62" s="66"/>
      <c r="B62" s="946"/>
      <c r="C62" s="947"/>
      <c r="D62" s="41"/>
      <c r="E62" s="41"/>
      <c r="F62" s="239"/>
      <c r="G62" s="217" t="s">
        <v>614</v>
      </c>
      <c r="H62" s="948"/>
      <c r="I62" s="949"/>
      <c r="J62" s="546"/>
    </row>
    <row r="63" spans="1:10" s="152" customFormat="1" ht="18" customHeight="1" x14ac:dyDescent="0.25">
      <c r="A63" s="66"/>
      <c r="B63" s="671"/>
      <c r="C63" s="671"/>
      <c r="D63" s="41"/>
      <c r="E63" s="41"/>
      <c r="F63" s="217"/>
      <c r="G63" s="217"/>
      <c r="H63" s="217"/>
      <c r="I63" s="217"/>
      <c r="J63" s="546"/>
    </row>
    <row r="64" spans="1:10" s="152" customFormat="1" ht="18" customHeight="1" x14ac:dyDescent="0.25">
      <c r="A64" s="66"/>
      <c r="B64" s="500" t="s">
        <v>775</v>
      </c>
      <c r="C64" s="708"/>
      <c r="D64" s="501"/>
      <c r="E64" s="501"/>
      <c r="F64" s="673"/>
      <c r="G64" s="673"/>
      <c r="H64" s="673"/>
      <c r="I64" s="673"/>
      <c r="J64" s="546"/>
    </row>
    <row r="65" spans="1:12" s="152" customFormat="1" x14ac:dyDescent="0.25">
      <c r="A65" s="3"/>
      <c r="B65" s="935"/>
      <c r="C65" s="935"/>
      <c r="D65" s="935"/>
      <c r="E65" s="935"/>
      <c r="F65" s="935"/>
      <c r="G65" s="935"/>
      <c r="H65" s="935"/>
      <c r="I65" s="935"/>
      <c r="J65" s="7"/>
    </row>
    <row r="66" spans="1:12" s="152" customFormat="1" x14ac:dyDescent="0.25">
      <c r="A66" s="3"/>
      <c r="B66" s="500" t="s">
        <v>737</v>
      </c>
      <c r="C66" s="506"/>
      <c r="D66" s="506"/>
      <c r="E66" s="506"/>
      <c r="F66" s="506"/>
      <c r="G66" s="507"/>
      <c r="H66" s="507"/>
      <c r="I66" s="507"/>
      <c r="J66" s="7"/>
    </row>
    <row r="67" spans="1:12" s="152" customFormat="1" x14ac:dyDescent="0.25">
      <c r="A67" s="3"/>
      <c r="B67" s="935" t="s">
        <v>774</v>
      </c>
      <c r="C67" s="935"/>
      <c r="D67" s="935"/>
      <c r="E67" s="935"/>
      <c r="F67" s="935"/>
      <c r="G67" s="935"/>
      <c r="H67" s="935"/>
      <c r="I67" s="935"/>
      <c r="J67" s="7"/>
    </row>
    <row r="68" spans="1:12" s="152" customFormat="1" x14ac:dyDescent="0.25">
      <c r="A68" s="3"/>
      <c r="B68" s="724"/>
      <c r="C68" s="149"/>
      <c r="D68" s="149"/>
      <c r="E68" s="149"/>
      <c r="F68" s="149"/>
      <c r="G68" s="153"/>
      <c r="H68" s="153"/>
      <c r="I68" s="153"/>
      <c r="J68" s="7"/>
    </row>
    <row r="69" spans="1:12" x14ac:dyDescent="0.25">
      <c r="A69" s="3"/>
      <c r="B69" s="149"/>
      <c r="C69" s="149"/>
      <c r="D69" s="149"/>
      <c r="E69" s="149"/>
      <c r="F69" s="149"/>
      <c r="G69" s="153"/>
      <c r="H69" s="153"/>
      <c r="I69" s="153"/>
      <c r="J69" s="7"/>
      <c r="K69" s="152"/>
      <c r="L69" s="152"/>
    </row>
    <row r="70" spans="1:12" ht="21" customHeight="1" x14ac:dyDescent="0.25">
      <c r="A70" s="3"/>
      <c r="B70" s="149"/>
      <c r="C70" s="149"/>
      <c r="D70" s="149"/>
      <c r="E70" s="149"/>
      <c r="F70" s="149"/>
      <c r="G70" s="153"/>
      <c r="H70" s="153"/>
      <c r="I70" s="153"/>
      <c r="J70" s="7"/>
      <c r="K70" s="152"/>
      <c r="L70" s="152"/>
    </row>
    <row r="71" spans="1:12" ht="15.75" thickBot="1" x14ac:dyDescent="0.3">
      <c r="A71" s="129"/>
      <c r="B71" s="157"/>
      <c r="C71" s="157"/>
      <c r="D71" s="157"/>
      <c r="E71" s="157"/>
      <c r="F71" s="157"/>
      <c r="G71" s="157"/>
      <c r="H71" s="157"/>
      <c r="I71" s="157"/>
      <c r="J71" s="26"/>
      <c r="K71" s="150"/>
      <c r="L71" s="150"/>
    </row>
    <row r="72" spans="1:12" x14ac:dyDescent="0.25"/>
    <row r="81" s="9" customFormat="1" hidden="1" x14ac:dyDescent="0.25"/>
    <row r="82" s="9" customFormat="1" hidden="1" x14ac:dyDescent="0.25"/>
    <row r="83" s="9" customFormat="1" hidden="1" x14ac:dyDescent="0.25"/>
    <row r="84" s="9" customFormat="1" hidden="1" x14ac:dyDescent="0.25"/>
    <row r="85" s="9" customFormat="1" hidden="1" x14ac:dyDescent="0.25"/>
    <row r="86" s="9" customFormat="1" hidden="1" x14ac:dyDescent="0.25"/>
    <row r="87" s="9" customFormat="1" hidden="1" x14ac:dyDescent="0.25"/>
    <row r="88" s="9" customFormat="1" hidden="1" x14ac:dyDescent="0.25"/>
    <row r="89" s="9" customFormat="1" hidden="1" x14ac:dyDescent="0.25"/>
    <row r="90" s="9" customFormat="1" hidden="1" x14ac:dyDescent="0.25"/>
    <row r="91" s="9" customFormat="1" hidden="1" x14ac:dyDescent="0.25"/>
    <row r="92" s="9" customFormat="1" hidden="1" x14ac:dyDescent="0.25"/>
    <row r="93" s="9" customFormat="1" hidden="1" x14ac:dyDescent="0.25"/>
    <row r="94" s="9" customFormat="1" hidden="1" x14ac:dyDescent="0.25"/>
    <row r="95" s="9" customFormat="1" hidden="1" x14ac:dyDescent="0.25"/>
    <row r="96" s="9" customFormat="1" hidden="1" x14ac:dyDescent="0.25"/>
    <row r="97" s="9" customFormat="1" hidden="1" x14ac:dyDescent="0.25"/>
    <row r="98" s="9" customFormat="1" hidden="1" x14ac:dyDescent="0.25"/>
    <row r="99" s="9" customFormat="1" hidden="1" x14ac:dyDescent="0.25"/>
    <row r="100" s="9" customFormat="1" hidden="1" x14ac:dyDescent="0.25"/>
    <row r="101" s="9" customFormat="1" hidden="1" x14ac:dyDescent="0.25"/>
    <row r="102" s="9" customFormat="1" hidden="1" x14ac:dyDescent="0.25"/>
    <row r="103" s="9" customFormat="1" hidden="1" x14ac:dyDescent="0.25"/>
    <row r="104" s="9" customFormat="1" hidden="1" x14ac:dyDescent="0.25"/>
    <row r="105" s="9" customFormat="1" hidden="1" x14ac:dyDescent="0.25"/>
    <row r="106" s="9" customFormat="1" hidden="1" x14ac:dyDescent="0.25"/>
    <row r="107" s="9" customFormat="1" hidden="1" x14ac:dyDescent="0.25"/>
    <row r="108" s="9" customFormat="1" hidden="1" x14ac:dyDescent="0.25"/>
    <row r="109" s="9" customFormat="1" hidden="1" x14ac:dyDescent="0.25"/>
    <row r="110" s="9" customFormat="1" hidden="1" x14ac:dyDescent="0.25"/>
    <row r="111" s="9" customFormat="1" hidden="1" x14ac:dyDescent="0.25"/>
    <row r="112" s="9" customFormat="1" hidden="1" x14ac:dyDescent="0.25"/>
    <row r="113" s="9" customFormat="1" hidden="1" x14ac:dyDescent="0.25"/>
    <row r="114" s="9" customFormat="1" hidden="1" x14ac:dyDescent="0.25"/>
    <row r="115" s="9" customFormat="1" hidden="1" x14ac:dyDescent="0.25"/>
    <row r="116" s="9" customFormat="1" hidden="1" x14ac:dyDescent="0.25"/>
    <row r="117" s="9" customFormat="1" hidden="1" x14ac:dyDescent="0.25"/>
    <row r="118" s="9" customFormat="1" hidden="1" x14ac:dyDescent="0.25"/>
    <row r="119" s="9" customFormat="1" hidden="1" x14ac:dyDescent="0.25"/>
    <row r="120" s="9" customFormat="1" hidden="1" x14ac:dyDescent="0.25"/>
    <row r="121" s="9" customFormat="1" hidden="1" x14ac:dyDescent="0.25"/>
    <row r="122" s="9" customFormat="1" hidden="1" x14ac:dyDescent="0.25"/>
    <row r="123" s="9" customFormat="1" hidden="1" x14ac:dyDescent="0.25"/>
    <row r="124" s="9" customFormat="1" hidden="1" x14ac:dyDescent="0.25"/>
    <row r="125" s="9" customFormat="1" hidden="1" x14ac:dyDescent="0.25"/>
    <row r="126" s="9" customFormat="1" hidden="1" x14ac:dyDescent="0.25"/>
    <row r="127" s="9" customFormat="1" hidden="1" x14ac:dyDescent="0.25"/>
    <row r="128" s="9" customFormat="1" hidden="1" x14ac:dyDescent="0.25"/>
    <row r="129" s="9" customFormat="1" hidden="1" x14ac:dyDescent="0.25"/>
    <row r="130" s="9" customFormat="1" hidden="1" x14ac:dyDescent="0.25"/>
    <row r="131" s="9" customFormat="1" hidden="1" x14ac:dyDescent="0.25"/>
    <row r="132" s="9" customFormat="1" hidden="1" x14ac:dyDescent="0.25"/>
    <row r="133" s="9" customFormat="1" hidden="1" x14ac:dyDescent="0.25"/>
    <row r="134" s="9" customFormat="1" hidden="1" x14ac:dyDescent="0.25"/>
    <row r="135" s="9" customFormat="1" hidden="1" x14ac:dyDescent="0.25"/>
    <row r="136" s="9" customFormat="1" hidden="1" x14ac:dyDescent="0.25"/>
    <row r="137" s="9" customFormat="1" hidden="1" x14ac:dyDescent="0.25"/>
    <row r="138" s="9" customFormat="1" hidden="1" x14ac:dyDescent="0.25"/>
    <row r="139" s="9" customFormat="1" hidden="1" x14ac:dyDescent="0.25"/>
    <row r="140" s="9" customFormat="1" hidden="1" x14ac:dyDescent="0.25"/>
    <row r="141" s="9" customFormat="1" hidden="1" x14ac:dyDescent="0.25"/>
    <row r="142" s="9" customFormat="1" hidden="1" x14ac:dyDescent="0.25"/>
    <row r="143" s="9" customFormat="1" hidden="1" x14ac:dyDescent="0.25"/>
    <row r="144" s="9" customFormat="1" hidden="1" x14ac:dyDescent="0.25"/>
    <row r="145" s="9" customFormat="1" hidden="1" x14ac:dyDescent="0.25"/>
    <row r="146" s="9" customFormat="1" hidden="1" x14ac:dyDescent="0.25"/>
    <row r="147" s="9" customFormat="1" hidden="1" x14ac:dyDescent="0.25"/>
    <row r="148" s="9" customFormat="1" hidden="1" x14ac:dyDescent="0.25"/>
    <row r="149" s="9" customFormat="1" hidden="1" x14ac:dyDescent="0.25"/>
    <row r="150" s="9" customFormat="1" hidden="1" x14ac:dyDescent="0.25"/>
    <row r="151" s="9" customFormat="1" hidden="1" x14ac:dyDescent="0.25"/>
    <row r="152" s="9" customFormat="1" hidden="1" x14ac:dyDescent="0.25"/>
    <row r="153" s="9" customFormat="1" hidden="1" x14ac:dyDescent="0.25"/>
  </sheetData>
  <sheetProtection algorithmName="SHA-512" hashValue="EUir/m03iy8j1mAM4K/XmUb0N1iJXc3kzjlkA6e8SiMdXRI+xGCghnxioiDtBC5uyRgOeDTnmgJv7AwoVV2NMA==" saltValue="HUn/7/oILo4ndoSfcxF9bA==" spinCount="100000" sheet="1" objects="1" scenarios="1"/>
  <customSheetViews>
    <customSheetView guid="{4F086A74-5B38-4260-ADA5-6DF5C2FBAB93}" showGridLines="0" showRowCol="0" fitToPage="1" hiddenRows="1" hiddenColumns="1">
      <pane ySplit="5" topLeftCell="A32" activePane="bottomLeft" state="frozen"/>
      <selection pane="bottomLeft"/>
      <rowBreaks count="2" manualBreakCount="2">
        <brk id="26" max="8" man="1"/>
        <brk id="36" max="8" man="1"/>
      </rowBreaks>
      <pageMargins left="0.23622047244094491" right="0.23622047244094491" top="0.74803149606299213" bottom="0.74803149606299213" header="0.31496062992125984" footer="0.31496062992125984"/>
      <printOptions horizontalCentered="1"/>
      <pageSetup paperSize="9" scale="77" fitToHeight="0" orientation="landscape" r:id="rId1"/>
      <headerFooter>
        <oddFooter>&amp;L&amp;D&amp;C- Page &amp;P / &amp;N -
&amp;R&amp;8
&amp;Z&amp;F</oddFooter>
      </headerFooter>
    </customSheetView>
  </customSheetViews>
  <mergeCells count="27">
    <mergeCell ref="B39:D39"/>
    <mergeCell ref="E39:I39"/>
    <mergeCell ref="B41:D41"/>
    <mergeCell ref="E41:I41"/>
    <mergeCell ref="B37:D37"/>
    <mergeCell ref="H7:I10"/>
    <mergeCell ref="B16:E16"/>
    <mergeCell ref="B18:E18"/>
    <mergeCell ref="G24:I24"/>
    <mergeCell ref="G22:I22"/>
    <mergeCell ref="B20:E20"/>
    <mergeCell ref="B33:D33"/>
    <mergeCell ref="E33:I33"/>
    <mergeCell ref="B67:I67"/>
    <mergeCell ref="B49:C62"/>
    <mergeCell ref="H54:I54"/>
    <mergeCell ref="H62:I62"/>
    <mergeCell ref="E37:I37"/>
    <mergeCell ref="B45:D45"/>
    <mergeCell ref="E45:I45"/>
    <mergeCell ref="B47:D47"/>
    <mergeCell ref="E47:I47"/>
    <mergeCell ref="B65:I65"/>
    <mergeCell ref="B35:D35"/>
    <mergeCell ref="E35:I35"/>
    <mergeCell ref="B43:D43"/>
    <mergeCell ref="E43:I43"/>
  </mergeCells>
  <conditionalFormatting sqref="H54">
    <cfRule type="cellIs" dxfId="11" priority="3" operator="notEqual">
      <formula>"Préciser ici"</formula>
    </cfRule>
  </conditionalFormatting>
  <conditionalFormatting sqref="H62:H64">
    <cfRule type="cellIs" dxfId="10" priority="1" operator="notEqual">
      <formula>"Préciser ici"</formula>
    </cfRule>
  </conditionalFormatting>
  <hyperlinks>
    <hyperlink ref="B67" r:id="rId2" xr:uid="{DD64BF83-DD91-43C0-936C-411DA9531C2D}"/>
  </hyperlinks>
  <printOptions horizontalCentered="1"/>
  <pageMargins left="0.23622047244094491" right="0.23622047244094491" top="0.74803149606299213" bottom="0.74803149606299213" header="0.31496062992125984" footer="0.31496062992125984"/>
  <pageSetup paperSize="9" scale="74" fitToHeight="0" orientation="landscape" r:id="rId3"/>
  <headerFooter>
    <oddFooter xml:space="preserve">&amp;L&amp;D&amp;C- Page &amp;P / &amp;N -
</oddFooter>
  </headerFooter>
  <rowBreaks count="1" manualBreakCount="1">
    <brk id="27" max="9" man="1"/>
  </rowBreaks>
  <drawing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listes!$K$5:$K$9</xm:f>
          </x14:formula1>
          <xm:sqref>G20</xm:sqref>
        </x14:dataValidation>
        <x14:dataValidation type="list" allowBlank="1" showInputMessage="1" showErrorMessage="1" xr:uid="{00000000-0002-0000-0500-000001000000}">
          <x14:formula1>
            <xm:f>listes!$M$5:$M$6</xm:f>
          </x14:formula1>
          <xm:sqref>B8:B9 F49:F50 F52:F54 F56:F62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191"/>
  <sheetViews>
    <sheetView showGridLines="0" showRowColHeaders="0" zoomScaleNormal="100" zoomScaleSheetLayoutView="80" workbookViewId="0">
      <pane ySplit="5" topLeftCell="A6" activePane="bottomLeft" state="frozen"/>
      <selection activeCell="I11" sqref="I11"/>
      <selection pane="bottomLeft"/>
    </sheetView>
  </sheetViews>
  <sheetFormatPr baseColWidth="10" defaultColWidth="0" defaultRowHeight="15" customHeight="1" zeroHeight="1" x14ac:dyDescent="0.25"/>
  <cols>
    <col min="1" max="1" width="2.7109375" style="9" customWidth="1"/>
    <col min="2" max="2" width="3.7109375" style="9" customWidth="1"/>
    <col min="3" max="3" width="12.7109375" style="9" customWidth="1"/>
    <col min="4" max="4" width="12.7109375" style="2" customWidth="1"/>
    <col min="5" max="5" width="13" style="2" customWidth="1"/>
    <col min="6" max="6" width="3.7109375" style="2" customWidth="1"/>
    <col min="7" max="7" width="18.7109375" style="2" customWidth="1"/>
    <col min="8" max="8" width="12.7109375" style="2" customWidth="1"/>
    <col min="9" max="9" width="3.7109375" style="2" customWidth="1"/>
    <col min="10" max="11" width="12.7109375" style="2" customWidth="1"/>
    <col min="12" max="12" width="3.7109375" style="2" customWidth="1"/>
    <col min="13" max="18" width="10.7109375" style="2" customWidth="1"/>
    <col min="19" max="21" width="2.7109375" style="2" customWidth="1"/>
    <col min="22" max="23" width="11.42578125" style="2" hidden="1" customWidth="1"/>
    <col min="24" max="39" width="0" style="2" hidden="1" customWidth="1"/>
    <col min="40" max="16384" width="11.42578125" style="2" hidden="1"/>
  </cols>
  <sheetData>
    <row r="1" spans="1:31" s="399" customFormat="1" ht="23.25" x14ac:dyDescent="0.25">
      <c r="A1" s="305" t="str">
        <f>'1_Présentation'!$A$1</f>
        <v>Demande d’aide à l’investissement immobilier</v>
      </c>
      <c r="B1" s="319"/>
      <c r="C1" s="319"/>
      <c r="D1" s="319"/>
      <c r="E1" s="319"/>
      <c r="F1" s="319"/>
      <c r="G1" s="319"/>
      <c r="H1" s="319"/>
      <c r="I1" s="319"/>
      <c r="J1" s="319"/>
      <c r="K1" s="319"/>
      <c r="L1" s="319"/>
      <c r="M1" s="319"/>
      <c r="N1" s="319"/>
      <c r="O1" s="319"/>
      <c r="P1" s="319"/>
      <c r="Q1" s="319"/>
      <c r="R1" s="319"/>
      <c r="S1" s="319"/>
      <c r="T1" s="398"/>
      <c r="V1" s="400"/>
      <c r="W1" s="400"/>
      <c r="X1" s="400"/>
      <c r="Y1" s="400"/>
      <c r="Z1" s="400"/>
      <c r="AA1" s="400"/>
      <c r="AB1" s="400"/>
      <c r="AC1" s="400"/>
      <c r="AD1" s="400"/>
      <c r="AE1" s="400"/>
    </row>
    <row r="2" spans="1:31" s="403" customFormat="1" ht="21.75" thickBot="1" x14ac:dyDescent="0.3">
      <c r="A2" s="302" t="s">
        <v>252</v>
      </c>
      <c r="B2" s="401"/>
      <c r="C2" s="401"/>
      <c r="D2" s="401"/>
      <c r="E2" s="401"/>
      <c r="F2" s="401"/>
      <c r="G2" s="401"/>
      <c r="H2" s="401"/>
      <c r="I2" s="401"/>
      <c r="J2" s="401"/>
      <c r="K2" s="401"/>
      <c r="L2" s="401"/>
      <c r="M2" s="401"/>
      <c r="N2" s="401"/>
      <c r="O2" s="401"/>
      <c r="P2" s="401"/>
      <c r="Q2" s="401"/>
      <c r="R2" s="401"/>
      <c r="S2" s="401"/>
      <c r="T2" s="402"/>
      <c r="V2" s="404"/>
      <c r="W2" s="404"/>
      <c r="X2" s="404"/>
      <c r="Y2" s="404"/>
      <c r="Z2" s="404"/>
      <c r="AA2" s="404"/>
      <c r="AB2" s="404"/>
      <c r="AC2" s="404"/>
      <c r="AD2" s="404"/>
      <c r="AE2" s="404"/>
    </row>
    <row r="3" spans="1:31" ht="6" customHeight="1" x14ac:dyDescent="0.25">
      <c r="A3" s="128"/>
      <c r="B3" s="119"/>
      <c r="C3" s="119"/>
      <c r="D3" s="159"/>
      <c r="E3" s="119"/>
      <c r="F3" s="119"/>
      <c r="G3" s="119"/>
      <c r="H3" s="119"/>
      <c r="I3" s="119"/>
      <c r="J3" s="119"/>
      <c r="K3" s="119"/>
      <c r="L3" s="119"/>
      <c r="M3" s="119"/>
      <c r="N3" s="119"/>
      <c r="O3" s="119"/>
      <c r="P3" s="119"/>
      <c r="Q3" s="119"/>
      <c r="R3" s="119"/>
      <c r="S3" s="119"/>
      <c r="T3" s="159"/>
    </row>
    <row r="4" spans="1:31" ht="129" customHeight="1" x14ac:dyDescent="0.25">
      <c r="A4" s="3"/>
      <c r="B4" s="5"/>
      <c r="C4" s="5"/>
      <c r="D4" s="7"/>
      <c r="E4" s="5"/>
      <c r="F4" s="5"/>
      <c r="G4" s="5"/>
      <c r="H4" s="5"/>
      <c r="I4" s="5"/>
      <c r="J4" s="5"/>
      <c r="K4" s="5"/>
      <c r="L4" s="5"/>
      <c r="M4" s="5"/>
      <c r="N4" s="5"/>
      <c r="O4" s="5"/>
      <c r="P4" s="5"/>
      <c r="Q4" s="5"/>
      <c r="R4" s="5"/>
      <c r="S4" s="5"/>
      <c r="T4" s="7"/>
    </row>
    <row r="5" spans="1:31" ht="6" customHeight="1" thickBot="1" x14ac:dyDescent="0.3">
      <c r="A5" s="129"/>
      <c r="B5" s="25"/>
      <c r="C5" s="25"/>
      <c r="D5" s="26"/>
      <c r="E5" s="25"/>
      <c r="F5" s="25"/>
      <c r="G5" s="25"/>
      <c r="H5" s="25"/>
      <c r="I5" s="25"/>
      <c r="J5" s="25"/>
      <c r="K5" s="25"/>
      <c r="L5" s="25"/>
      <c r="M5" s="25"/>
      <c r="N5" s="25"/>
      <c r="O5" s="25"/>
      <c r="P5" s="25"/>
      <c r="Q5" s="25"/>
      <c r="R5" s="25"/>
      <c r="S5" s="25"/>
      <c r="T5" s="26"/>
    </row>
    <row r="6" spans="1:31" ht="6" customHeight="1" x14ac:dyDescent="0.25">
      <c r="A6" s="435"/>
      <c r="B6" s="443"/>
      <c r="C6" s="443"/>
      <c r="D6" s="443"/>
      <c r="E6" s="443"/>
      <c r="F6" s="443"/>
      <c r="G6" s="443"/>
      <c r="H6" s="443"/>
      <c r="I6" s="443"/>
      <c r="J6" s="443"/>
      <c r="K6" s="443"/>
      <c r="L6" s="443"/>
      <c r="M6" s="443"/>
      <c r="N6" s="443"/>
      <c r="O6" s="511"/>
      <c r="P6" s="511"/>
      <c r="Q6" s="511"/>
      <c r="R6" s="511"/>
      <c r="S6" s="511"/>
      <c r="T6" s="437"/>
    </row>
    <row r="7" spans="1:31" ht="39" customHeight="1" x14ac:dyDescent="0.25">
      <c r="A7" s="438"/>
      <c r="B7" s="424" t="s">
        <v>284</v>
      </c>
      <c r="C7" s="686"/>
      <c r="D7" s="444"/>
      <c r="E7" s="444"/>
      <c r="F7" s="444"/>
      <c r="G7" s="444"/>
      <c r="H7" s="444"/>
      <c r="I7" s="444"/>
      <c r="J7" s="444"/>
      <c r="K7" s="444"/>
      <c r="L7" s="444"/>
      <c r="M7" s="444"/>
      <c r="N7" s="691"/>
      <c r="O7" s="960" t="s">
        <v>320</v>
      </c>
      <c r="P7" s="960"/>
      <c r="Q7" s="960"/>
      <c r="R7" s="960"/>
      <c r="S7" s="960"/>
      <c r="T7" s="439"/>
    </row>
    <row r="8" spans="1:31" ht="14.45" customHeight="1" x14ac:dyDescent="0.25">
      <c r="A8" s="438"/>
      <c r="B8" s="239"/>
      <c r="C8" s="961" t="s">
        <v>667</v>
      </c>
      <c r="D8" s="961"/>
      <c r="E8" s="961"/>
      <c r="F8" s="961"/>
      <c r="G8" s="961"/>
      <c r="H8" s="961"/>
      <c r="I8" s="961"/>
      <c r="J8" s="961"/>
      <c r="K8" s="961"/>
      <c r="L8" s="961"/>
      <c r="M8" s="961"/>
      <c r="N8" s="692"/>
      <c r="O8" s="960"/>
      <c r="P8" s="960"/>
      <c r="Q8" s="960"/>
      <c r="R8" s="960"/>
      <c r="S8" s="960"/>
      <c r="T8" s="439"/>
    </row>
    <row r="9" spans="1:31" x14ac:dyDescent="0.25">
      <c r="A9" s="438"/>
      <c r="B9" s="444"/>
      <c r="C9" s="961"/>
      <c r="D9" s="961"/>
      <c r="E9" s="961"/>
      <c r="F9" s="961"/>
      <c r="G9" s="961"/>
      <c r="H9" s="961"/>
      <c r="I9" s="961"/>
      <c r="J9" s="961"/>
      <c r="K9" s="961"/>
      <c r="L9" s="961"/>
      <c r="M9" s="961"/>
      <c r="N9" s="692"/>
      <c r="O9" s="960"/>
      <c r="P9" s="960"/>
      <c r="Q9" s="960"/>
      <c r="R9" s="960"/>
      <c r="S9" s="960"/>
      <c r="T9" s="439"/>
    </row>
    <row r="10" spans="1:31" x14ac:dyDescent="0.25">
      <c r="A10" s="438"/>
      <c r="B10" s="239"/>
      <c r="C10" s="673" t="s">
        <v>91</v>
      </c>
      <c r="D10" s="444"/>
      <c r="E10" s="444"/>
      <c r="F10" s="444"/>
      <c r="G10" s="444"/>
      <c r="H10" s="444"/>
      <c r="I10" s="444"/>
      <c r="J10" s="444"/>
      <c r="K10" s="444"/>
      <c r="L10" s="444"/>
      <c r="M10" s="444"/>
      <c r="N10" s="692"/>
      <c r="O10" s="960"/>
      <c r="P10" s="960"/>
      <c r="Q10" s="960"/>
      <c r="R10" s="960"/>
      <c r="S10" s="960"/>
      <c r="T10" s="439"/>
    </row>
    <row r="11" spans="1:31" ht="13.15" customHeight="1" thickBot="1" x14ac:dyDescent="0.3">
      <c r="A11" s="440"/>
      <c r="B11" s="445"/>
      <c r="C11" s="445"/>
      <c r="D11" s="446"/>
      <c r="E11" s="446"/>
      <c r="F11" s="446"/>
      <c r="G11" s="446"/>
      <c r="H11" s="446"/>
      <c r="I11" s="446"/>
      <c r="J11" s="446"/>
      <c r="K11" s="446"/>
      <c r="L11" s="446"/>
      <c r="M11" s="446"/>
      <c r="N11" s="446"/>
      <c r="O11" s="512"/>
      <c r="P11" s="512"/>
      <c r="Q11" s="512"/>
      <c r="R11" s="512"/>
      <c r="S11" s="512"/>
      <c r="T11" s="442"/>
    </row>
    <row r="12" spans="1:31" x14ac:dyDescent="0.25">
      <c r="A12" s="3"/>
      <c r="B12" s="5"/>
      <c r="C12" s="5"/>
      <c r="D12" s="5"/>
      <c r="E12" s="5"/>
      <c r="F12" s="5"/>
      <c r="G12" s="5"/>
      <c r="H12" s="5"/>
      <c r="I12" s="5"/>
      <c r="J12" s="5"/>
      <c r="K12" s="5"/>
      <c r="L12" s="5"/>
      <c r="M12" s="5"/>
      <c r="N12" s="5"/>
      <c r="O12" s="420"/>
      <c r="P12" s="420"/>
      <c r="Q12" s="420"/>
      <c r="R12" s="420"/>
      <c r="S12" s="5"/>
      <c r="T12" s="7"/>
    </row>
    <row r="13" spans="1:31" ht="18.75" x14ac:dyDescent="0.25">
      <c r="A13" s="3"/>
      <c r="B13" s="5"/>
      <c r="C13" s="39" t="s">
        <v>31</v>
      </c>
      <c r="D13" s="1000" t="str">
        <f>IF('1_Présentation'!$G$24="","",VLOOKUP('1_Présentation'!$G$16,listes!$H:$I,COLUMNS(listes!$H:$I),FALSE)&amp;" - "&amp;IF('1_Présentation'!$G$20="","",LEFT('1_Présentation'!$G$20,2)&amp;" ")&amp;IF('1_Présentation'!$G$22="","",UPPER('1_Présentation'!$G$22)&amp;" - ")&amp;IF('1_Présentation'!$G$24="","",'1_Présentation'!$G$24))</f>
        <v/>
      </c>
      <c r="E13" s="1001"/>
      <c r="F13" s="1001"/>
      <c r="G13" s="1001"/>
      <c r="H13" s="1001"/>
      <c r="I13" s="1001"/>
      <c r="J13" s="1001"/>
      <c r="K13" s="1001"/>
      <c r="L13" s="1001"/>
      <c r="M13" s="1001"/>
      <c r="N13" s="1001"/>
      <c r="O13" s="1001"/>
      <c r="P13" s="1001"/>
      <c r="Q13" s="1001"/>
      <c r="R13" s="1001"/>
      <c r="S13" s="1002"/>
      <c r="T13" s="7"/>
    </row>
    <row r="14" spans="1:31" ht="18.75" x14ac:dyDescent="0.25">
      <c r="A14" s="3"/>
      <c r="B14" s="5"/>
      <c r="C14" s="39"/>
      <c r="D14" s="681"/>
      <c r="E14" s="681"/>
      <c r="F14" s="681"/>
      <c r="G14" s="681"/>
      <c r="H14" s="681"/>
      <c r="I14" s="681"/>
      <c r="J14" s="681"/>
      <c r="K14" s="681"/>
      <c r="L14" s="681"/>
      <c r="M14" s="681"/>
      <c r="N14" s="681"/>
      <c r="O14" s="681"/>
      <c r="P14" s="681"/>
      <c r="Q14" s="681"/>
      <c r="R14" s="681"/>
      <c r="S14" s="681"/>
      <c r="T14" s="7"/>
    </row>
    <row r="15" spans="1:31" x14ac:dyDescent="0.25">
      <c r="A15" s="3"/>
      <c r="B15" s="5"/>
      <c r="C15" s="5"/>
      <c r="D15" s="5"/>
      <c r="E15" s="5"/>
      <c r="F15" s="5"/>
      <c r="G15" s="5"/>
      <c r="H15" s="5"/>
      <c r="I15" s="5"/>
      <c r="J15" s="5"/>
      <c r="K15" s="613"/>
      <c r="L15" s="5"/>
      <c r="M15" s="5"/>
      <c r="N15" s="5"/>
      <c r="O15" s="5"/>
      <c r="P15" s="5"/>
      <c r="Q15" s="5"/>
      <c r="R15" s="5"/>
      <c r="S15" s="5"/>
      <c r="T15" s="7"/>
    </row>
    <row r="16" spans="1:31" ht="30" customHeight="1" x14ac:dyDescent="0.25">
      <c r="A16" s="3"/>
      <c r="B16" s="147" t="s">
        <v>237</v>
      </c>
      <c r="C16" s="148"/>
      <c r="D16" s="148"/>
      <c r="E16" s="148"/>
      <c r="F16" s="148"/>
      <c r="G16" s="148"/>
      <c r="H16" s="148"/>
      <c r="I16" s="148"/>
      <c r="J16" s="148"/>
      <c r="K16" s="148"/>
      <c r="L16" s="148"/>
      <c r="M16" s="148"/>
      <c r="N16" s="148"/>
      <c r="O16" s="148"/>
      <c r="P16" s="148"/>
      <c r="Q16" s="148"/>
      <c r="R16" s="148"/>
      <c r="S16" s="165"/>
      <c r="T16" s="7"/>
    </row>
    <row r="17" spans="1:20" ht="15.75" thickBot="1" x14ac:dyDescent="0.3">
      <c r="A17" s="3"/>
      <c r="B17" s="5"/>
      <c r="C17" s="5"/>
      <c r="D17" s="5"/>
      <c r="E17" s="5"/>
      <c r="F17" s="5"/>
      <c r="G17" s="5"/>
      <c r="H17" s="5"/>
      <c r="I17" s="5"/>
      <c r="J17" s="5"/>
      <c r="K17" s="5"/>
      <c r="L17" s="5"/>
      <c r="M17" s="5"/>
      <c r="N17" s="5"/>
      <c r="O17" s="5"/>
      <c r="P17" s="5"/>
      <c r="Q17" s="5"/>
      <c r="R17" s="5"/>
      <c r="S17" s="5"/>
      <c r="T17" s="7"/>
    </row>
    <row r="18" spans="1:20" ht="15" customHeight="1" x14ac:dyDescent="0.25">
      <c r="A18" s="3"/>
      <c r="B18" s="972" t="s">
        <v>108</v>
      </c>
      <c r="C18" s="973"/>
      <c r="D18" s="174"/>
      <c r="E18" s="174"/>
      <c r="F18" s="174"/>
      <c r="G18" s="174"/>
      <c r="H18" s="174"/>
      <c r="I18" s="174"/>
      <c r="J18" s="174"/>
      <c r="K18" s="5"/>
      <c r="L18" s="5"/>
      <c r="M18" s="5"/>
      <c r="N18" s="5"/>
      <c r="O18" s="5"/>
      <c r="P18" s="5"/>
      <c r="Q18" s="5"/>
      <c r="R18" s="5"/>
      <c r="S18" s="5"/>
      <c r="T18" s="7"/>
    </row>
    <row r="19" spans="1:20" ht="30" customHeight="1" x14ac:dyDescent="0.25">
      <c r="A19" s="3"/>
      <c r="B19" s="974"/>
      <c r="C19" s="975"/>
      <c r="D19" s="215" t="s">
        <v>615</v>
      </c>
      <c r="E19" s="174"/>
      <c r="F19" s="978"/>
      <c r="G19" s="979"/>
      <c r="H19" s="980"/>
      <c r="I19" s="174"/>
      <c r="J19" s="174" t="s">
        <v>98</v>
      </c>
      <c r="K19" s="5"/>
      <c r="L19" s="981"/>
      <c r="M19" s="982"/>
      <c r="N19" s="982"/>
      <c r="O19" s="982"/>
      <c r="P19" s="982"/>
      <c r="Q19" s="982"/>
      <c r="R19" s="983"/>
      <c r="S19" s="5"/>
      <c r="T19" s="7"/>
    </row>
    <row r="20" spans="1:20" x14ac:dyDescent="0.25">
      <c r="A20" s="3"/>
      <c r="B20" s="974"/>
      <c r="C20" s="975"/>
      <c r="D20" s="174"/>
      <c r="E20" s="174"/>
      <c r="F20" s="174"/>
      <c r="G20" s="174"/>
      <c r="H20" s="174"/>
      <c r="I20" s="174"/>
      <c r="J20" s="174"/>
      <c r="K20" s="5"/>
      <c r="L20" s="5"/>
      <c r="M20" s="5"/>
      <c r="N20" s="5"/>
      <c r="O20" s="5"/>
      <c r="P20" s="5"/>
      <c r="Q20" s="5"/>
      <c r="R20" s="5"/>
      <c r="S20" s="5"/>
      <c r="T20" s="7"/>
    </row>
    <row r="21" spans="1:20" ht="30" customHeight="1" x14ac:dyDescent="0.25">
      <c r="A21" s="3"/>
      <c r="B21" s="974"/>
      <c r="C21" s="975"/>
      <c r="D21" s="215" t="s">
        <v>96</v>
      </c>
      <c r="E21" s="174"/>
      <c r="F21" s="962"/>
      <c r="G21" s="963"/>
      <c r="H21" s="964"/>
      <c r="I21" s="174"/>
      <c r="J21" s="174" t="s">
        <v>109</v>
      </c>
      <c r="K21" s="5"/>
      <c r="L21" s="984"/>
      <c r="M21" s="984"/>
      <c r="N21" s="984"/>
      <c r="O21" s="5"/>
      <c r="P21" s="5"/>
      <c r="Q21" s="5"/>
      <c r="R21" s="5"/>
      <c r="S21" s="5"/>
      <c r="T21" s="7"/>
    </row>
    <row r="22" spans="1:20" ht="15.75" thickBot="1" x14ac:dyDescent="0.3">
      <c r="A22" s="3"/>
      <c r="B22" s="976"/>
      <c r="C22" s="977"/>
      <c r="D22" s="174"/>
      <c r="E22" s="174"/>
      <c r="F22" s="174"/>
      <c r="G22" s="174"/>
      <c r="H22" s="174"/>
      <c r="I22" s="174"/>
      <c r="J22" s="174"/>
      <c r="K22" s="5"/>
      <c r="L22" s="5"/>
      <c r="M22" s="5"/>
      <c r="N22" s="5"/>
      <c r="O22" s="5"/>
      <c r="P22" s="5"/>
      <c r="Q22" s="5"/>
      <c r="R22" s="5"/>
      <c r="S22" s="5"/>
      <c r="T22" s="7"/>
    </row>
    <row r="23" spans="1:20" ht="15.75" thickBot="1" x14ac:dyDescent="0.3">
      <c r="A23" s="3"/>
      <c r="B23" s="174"/>
      <c r="C23" s="174"/>
      <c r="D23" s="174"/>
      <c r="E23" s="174"/>
      <c r="F23" s="174"/>
      <c r="G23" s="174"/>
      <c r="H23" s="174"/>
      <c r="I23" s="174"/>
      <c r="J23" s="174"/>
      <c r="K23" s="5"/>
      <c r="L23" s="5"/>
      <c r="M23" s="5"/>
      <c r="N23" s="5"/>
      <c r="O23" s="5"/>
      <c r="P23" s="5"/>
      <c r="Q23" s="5"/>
      <c r="R23" s="5"/>
      <c r="S23" s="5"/>
      <c r="T23" s="7"/>
    </row>
    <row r="24" spans="1:20" ht="15" customHeight="1" x14ac:dyDescent="0.25">
      <c r="A24" s="3"/>
      <c r="B24" s="972" t="s">
        <v>99</v>
      </c>
      <c r="C24" s="973"/>
      <c r="D24" s="174"/>
      <c r="E24" s="174"/>
      <c r="F24" s="174"/>
      <c r="G24" s="174"/>
      <c r="H24" s="174"/>
      <c r="I24" s="174"/>
      <c r="J24" s="174"/>
      <c r="K24" s="5"/>
      <c r="L24" s="5"/>
      <c r="M24" s="5"/>
      <c r="N24" s="5"/>
      <c r="O24" s="5"/>
      <c r="P24" s="5"/>
      <c r="Q24" s="5"/>
      <c r="R24" s="5"/>
      <c r="S24" s="5"/>
      <c r="T24" s="7"/>
    </row>
    <row r="25" spans="1:20" ht="60" customHeight="1" x14ac:dyDescent="0.25">
      <c r="A25" s="3"/>
      <c r="B25" s="974"/>
      <c r="C25" s="975"/>
      <c r="D25" s="1006" t="s">
        <v>100</v>
      </c>
      <c r="E25" s="1006"/>
      <c r="F25" s="978"/>
      <c r="G25" s="979"/>
      <c r="H25" s="980"/>
      <c r="I25" s="174"/>
      <c r="J25" s="174" t="s">
        <v>94</v>
      </c>
      <c r="K25" s="5"/>
      <c r="L25" s="981"/>
      <c r="M25" s="982"/>
      <c r="N25" s="982"/>
      <c r="O25" s="982"/>
      <c r="P25" s="982"/>
      <c r="Q25" s="982"/>
      <c r="R25" s="983"/>
      <c r="S25" s="5"/>
      <c r="T25" s="7"/>
    </row>
    <row r="26" spans="1:20" x14ac:dyDescent="0.25">
      <c r="A26" s="3"/>
      <c r="B26" s="974"/>
      <c r="C26" s="975"/>
      <c r="D26" s="174"/>
      <c r="E26" s="174"/>
      <c r="F26" s="174"/>
      <c r="G26" s="174"/>
      <c r="H26" s="174"/>
      <c r="I26" s="174"/>
      <c r="J26" s="174"/>
      <c r="K26" s="5"/>
      <c r="L26" s="5"/>
      <c r="M26" s="5"/>
      <c r="N26" s="5"/>
      <c r="O26" s="5"/>
      <c r="P26" s="5"/>
      <c r="Q26" s="5"/>
      <c r="R26" s="5"/>
      <c r="S26" s="5"/>
      <c r="T26" s="7"/>
    </row>
    <row r="27" spans="1:20" ht="30" customHeight="1" x14ac:dyDescent="0.25">
      <c r="A27" s="3"/>
      <c r="B27" s="974"/>
      <c r="C27" s="975"/>
      <c r="D27" s="992" t="s">
        <v>433</v>
      </c>
      <c r="E27" s="992"/>
      <c r="F27" s="962"/>
      <c r="G27" s="963"/>
      <c r="H27" s="964"/>
      <c r="I27" s="174"/>
      <c r="J27" s="174" t="s">
        <v>98</v>
      </c>
      <c r="K27" s="5"/>
      <c r="L27" s="981"/>
      <c r="M27" s="982"/>
      <c r="N27" s="982"/>
      <c r="O27" s="982"/>
      <c r="P27" s="982"/>
      <c r="Q27" s="982"/>
      <c r="R27" s="983"/>
      <c r="S27" s="5"/>
      <c r="T27" s="7"/>
    </row>
    <row r="28" spans="1:20" x14ac:dyDescent="0.25">
      <c r="A28" s="3"/>
      <c r="B28" s="974"/>
      <c r="C28" s="975"/>
      <c r="D28" s="174"/>
      <c r="E28" s="174"/>
      <c r="F28" s="174"/>
      <c r="G28" s="174"/>
      <c r="H28" s="174"/>
      <c r="I28" s="174"/>
      <c r="J28" s="174"/>
      <c r="K28" s="5"/>
      <c r="L28" s="5"/>
      <c r="M28" s="5"/>
      <c r="N28" s="5"/>
      <c r="O28" s="5"/>
      <c r="P28" s="5"/>
      <c r="Q28" s="5"/>
      <c r="R28" s="5"/>
      <c r="S28" s="5"/>
      <c r="T28" s="7"/>
    </row>
    <row r="29" spans="1:20" ht="30" customHeight="1" x14ac:dyDescent="0.25">
      <c r="A29" s="3"/>
      <c r="B29" s="974"/>
      <c r="C29" s="975"/>
      <c r="D29" s="215" t="s">
        <v>95</v>
      </c>
      <c r="E29" s="174"/>
      <c r="F29" s="962"/>
      <c r="G29" s="963"/>
      <c r="H29" s="964"/>
      <c r="I29" s="174"/>
      <c r="J29" s="174" t="s">
        <v>432</v>
      </c>
      <c r="K29" s="5"/>
      <c r="L29" s="996"/>
      <c r="M29" s="997"/>
      <c r="N29" s="997"/>
      <c r="O29" s="997"/>
      <c r="P29" s="997"/>
      <c r="Q29" s="997"/>
      <c r="R29" s="998"/>
      <c r="S29" s="5"/>
      <c r="T29" s="7"/>
    </row>
    <row r="30" spans="1:20" x14ac:dyDescent="0.25">
      <c r="A30" s="3"/>
      <c r="B30" s="974"/>
      <c r="C30" s="975"/>
      <c r="D30" s="174"/>
      <c r="E30" s="174"/>
      <c r="F30" s="174"/>
      <c r="G30" s="174"/>
      <c r="H30" s="174"/>
      <c r="I30" s="174"/>
      <c r="J30" s="174"/>
      <c r="K30" s="5"/>
      <c r="L30" s="5"/>
      <c r="M30" s="5"/>
      <c r="N30" s="5"/>
      <c r="O30" s="5"/>
      <c r="P30" s="5"/>
      <c r="Q30" s="5"/>
      <c r="R30" s="5"/>
      <c r="S30" s="5"/>
      <c r="T30" s="7"/>
    </row>
    <row r="31" spans="1:20" ht="30" customHeight="1" x14ac:dyDescent="0.25">
      <c r="A31" s="3"/>
      <c r="B31" s="974"/>
      <c r="C31" s="975"/>
      <c r="D31" s="215" t="s">
        <v>96</v>
      </c>
      <c r="E31" s="174"/>
      <c r="F31" s="962"/>
      <c r="G31" s="963"/>
      <c r="H31" s="964"/>
      <c r="I31" s="174"/>
      <c r="J31" s="174" t="s">
        <v>97</v>
      </c>
      <c r="K31" s="5"/>
      <c r="L31" s="5"/>
      <c r="M31" s="5"/>
      <c r="N31" s="5"/>
      <c r="O31" s="999"/>
      <c r="P31" s="999"/>
      <c r="Q31" s="999"/>
      <c r="R31" s="999"/>
      <c r="S31" s="5"/>
      <c r="T31" s="7"/>
    </row>
    <row r="32" spans="1:20" ht="15.75" thickBot="1" x14ac:dyDescent="0.3">
      <c r="A32" s="3"/>
      <c r="B32" s="976"/>
      <c r="C32" s="977"/>
      <c r="D32" s="174"/>
      <c r="E32" s="174"/>
      <c r="F32" s="174"/>
      <c r="G32" s="174"/>
      <c r="H32" s="174"/>
      <c r="I32" s="174"/>
      <c r="J32" s="174"/>
      <c r="K32" s="5"/>
      <c r="L32" s="5"/>
      <c r="M32" s="5"/>
      <c r="N32" s="5"/>
      <c r="O32" s="5"/>
      <c r="P32" s="5"/>
      <c r="Q32" s="5"/>
      <c r="R32" s="5"/>
      <c r="S32" s="5"/>
      <c r="T32" s="7"/>
    </row>
    <row r="33" spans="1:20" ht="15.75" thickBot="1" x14ac:dyDescent="0.3">
      <c r="A33" s="3"/>
      <c r="B33" s="5"/>
      <c r="C33" s="5"/>
      <c r="D33" s="5"/>
      <c r="E33" s="5"/>
      <c r="F33" s="5"/>
      <c r="G33" s="5"/>
      <c r="H33" s="5"/>
      <c r="I33" s="5"/>
      <c r="J33" s="5"/>
      <c r="K33" s="5"/>
      <c r="L33" s="5"/>
      <c r="M33" s="5"/>
      <c r="N33" s="5"/>
      <c r="O33" s="5"/>
      <c r="P33" s="5"/>
      <c r="Q33" s="5"/>
      <c r="R33" s="5"/>
      <c r="S33" s="5"/>
      <c r="T33" s="7"/>
    </row>
    <row r="34" spans="1:20" ht="15" customHeight="1" x14ac:dyDescent="0.25">
      <c r="A34" s="3"/>
      <c r="B34" s="972" t="s">
        <v>101</v>
      </c>
      <c r="C34" s="973"/>
      <c r="D34" s="174"/>
      <c r="E34" s="174"/>
      <c r="F34" s="174"/>
      <c r="G34" s="174"/>
      <c r="H34" s="174"/>
      <c r="I34" s="174"/>
      <c r="J34" s="174"/>
      <c r="K34" s="174"/>
      <c r="L34" s="5"/>
      <c r="M34" s="5"/>
      <c r="N34" s="5"/>
      <c r="O34" s="5"/>
      <c r="P34" s="5"/>
      <c r="Q34" s="5"/>
      <c r="R34" s="5"/>
      <c r="S34" s="5"/>
      <c r="T34" s="7"/>
    </row>
    <row r="35" spans="1:20" ht="60" customHeight="1" x14ac:dyDescent="0.25">
      <c r="A35" s="3"/>
      <c r="B35" s="974"/>
      <c r="C35" s="975"/>
      <c r="D35" s="992" t="s">
        <v>436</v>
      </c>
      <c r="E35" s="992"/>
      <c r="F35" s="978"/>
      <c r="G35" s="979"/>
      <c r="H35" s="980"/>
      <c r="I35" s="174"/>
      <c r="J35" s="174" t="s">
        <v>94</v>
      </c>
      <c r="K35" s="174"/>
      <c r="L35" s="981"/>
      <c r="M35" s="982"/>
      <c r="N35" s="982"/>
      <c r="O35" s="982"/>
      <c r="P35" s="982"/>
      <c r="Q35" s="982"/>
      <c r="R35" s="983"/>
      <c r="S35" s="5"/>
      <c r="T35" s="7"/>
    </row>
    <row r="36" spans="1:20" x14ac:dyDescent="0.25">
      <c r="A36" s="3"/>
      <c r="B36" s="974"/>
      <c r="C36" s="975"/>
      <c r="D36" s="174"/>
      <c r="E36" s="174"/>
      <c r="F36" s="174"/>
      <c r="G36" s="174"/>
      <c r="H36" s="174"/>
      <c r="I36" s="174"/>
      <c r="J36" s="174"/>
      <c r="K36" s="174"/>
      <c r="L36" s="5"/>
      <c r="M36" s="5"/>
      <c r="N36" s="5"/>
      <c r="O36" s="5"/>
      <c r="P36" s="5"/>
      <c r="Q36" s="5"/>
      <c r="R36" s="5"/>
      <c r="S36" s="5"/>
      <c r="T36" s="7"/>
    </row>
    <row r="37" spans="1:20" ht="30" customHeight="1" x14ac:dyDescent="0.25">
      <c r="A37" s="3"/>
      <c r="B37" s="974"/>
      <c r="C37" s="975"/>
      <c r="D37" s="992" t="s">
        <v>581</v>
      </c>
      <c r="E37" s="992"/>
      <c r="F37" s="962"/>
      <c r="G37" s="963"/>
      <c r="H37" s="964"/>
      <c r="I37" s="174"/>
      <c r="J37" s="174" t="s">
        <v>478</v>
      </c>
      <c r="K37" s="174"/>
      <c r="L37" s="987"/>
      <c r="M37" s="988"/>
      <c r="N37" s="988"/>
      <c r="O37" s="988"/>
      <c r="P37" s="988"/>
      <c r="Q37" s="988"/>
      <c r="R37" s="989"/>
      <c r="S37" s="5"/>
      <c r="T37" s="7"/>
    </row>
    <row r="38" spans="1:20" x14ac:dyDescent="0.25">
      <c r="A38" s="3"/>
      <c r="B38" s="974"/>
      <c r="C38" s="975"/>
      <c r="D38" s="174"/>
      <c r="E38" s="174"/>
      <c r="F38" s="174"/>
      <c r="G38" s="174"/>
      <c r="H38" s="174"/>
      <c r="I38" s="174"/>
      <c r="J38" s="174"/>
      <c r="K38" s="174"/>
      <c r="L38" s="5"/>
      <c r="M38" s="5"/>
      <c r="N38" s="5"/>
      <c r="O38" s="5"/>
      <c r="P38" s="5"/>
      <c r="Q38" s="5"/>
      <c r="R38" s="5"/>
      <c r="S38" s="5"/>
      <c r="T38" s="7"/>
    </row>
    <row r="39" spans="1:20" ht="30" customHeight="1" x14ac:dyDescent="0.25">
      <c r="A39" s="3"/>
      <c r="B39" s="974"/>
      <c r="C39" s="975"/>
      <c r="D39" s="215" t="s">
        <v>382</v>
      </c>
      <c r="E39" s="174"/>
      <c r="F39" s="1003"/>
      <c r="G39" s="1004"/>
      <c r="H39" s="1005"/>
      <c r="I39" s="174"/>
      <c r="J39" s="174" t="s">
        <v>98</v>
      </c>
      <c r="K39" s="174"/>
      <c r="L39" s="981"/>
      <c r="M39" s="982"/>
      <c r="N39" s="982"/>
      <c r="O39" s="982"/>
      <c r="P39" s="982"/>
      <c r="Q39" s="982"/>
      <c r="R39" s="983"/>
      <c r="S39" s="5"/>
      <c r="T39" s="7"/>
    </row>
    <row r="40" spans="1:20" x14ac:dyDescent="0.25">
      <c r="A40" s="3"/>
      <c r="B40" s="974"/>
      <c r="C40" s="975"/>
      <c r="D40" s="174"/>
      <c r="E40" s="174"/>
      <c r="F40" s="174"/>
      <c r="G40" s="174"/>
      <c r="H40" s="174"/>
      <c r="I40" s="174"/>
      <c r="J40" s="174"/>
      <c r="K40" s="174"/>
      <c r="L40" s="5"/>
      <c r="M40" s="5"/>
      <c r="N40" s="5"/>
      <c r="O40" s="5"/>
      <c r="P40" s="5"/>
      <c r="Q40" s="5"/>
      <c r="R40" s="5"/>
      <c r="S40" s="5"/>
      <c r="T40" s="7"/>
    </row>
    <row r="41" spans="1:20" ht="30" customHeight="1" x14ac:dyDescent="0.25">
      <c r="A41" s="3"/>
      <c r="B41" s="974"/>
      <c r="C41" s="975"/>
      <c r="D41" s="215" t="s">
        <v>95</v>
      </c>
      <c r="E41" s="174"/>
      <c r="F41" s="962"/>
      <c r="G41" s="963"/>
      <c r="H41" s="964"/>
      <c r="I41" s="174"/>
      <c r="J41" s="174" t="s">
        <v>432</v>
      </c>
      <c r="K41" s="174"/>
      <c r="L41" s="996"/>
      <c r="M41" s="997"/>
      <c r="N41" s="997"/>
      <c r="O41" s="997"/>
      <c r="P41" s="997"/>
      <c r="Q41" s="997"/>
      <c r="R41" s="998"/>
      <c r="S41" s="5"/>
      <c r="T41" s="7"/>
    </row>
    <row r="42" spans="1:20" x14ac:dyDescent="0.25">
      <c r="A42" s="3"/>
      <c r="B42" s="974"/>
      <c r="C42" s="975"/>
      <c r="D42" s="174"/>
      <c r="E42" s="174"/>
      <c r="F42" s="174"/>
      <c r="G42" s="174"/>
      <c r="H42" s="174"/>
      <c r="I42" s="174"/>
      <c r="J42" s="174"/>
      <c r="K42" s="174"/>
      <c r="L42" s="5"/>
      <c r="M42" s="5"/>
      <c r="N42" s="5"/>
      <c r="O42" s="5"/>
      <c r="P42" s="5"/>
      <c r="Q42" s="5"/>
      <c r="R42" s="5"/>
      <c r="S42" s="5"/>
      <c r="T42" s="7"/>
    </row>
    <row r="43" spans="1:20" ht="30" customHeight="1" x14ac:dyDescent="0.25">
      <c r="A43" s="3"/>
      <c r="B43" s="974"/>
      <c r="C43" s="975"/>
      <c r="D43" s="215" t="s">
        <v>96</v>
      </c>
      <c r="E43" s="174"/>
      <c r="F43" s="962"/>
      <c r="G43" s="963"/>
      <c r="H43" s="964"/>
      <c r="I43" s="174"/>
      <c r="J43" s="969" t="s">
        <v>102</v>
      </c>
      <c r="K43" s="969"/>
      <c r="L43" s="999"/>
      <c r="M43" s="999"/>
      <c r="N43" s="999"/>
      <c r="O43" s="174"/>
      <c r="P43" s="22" t="s">
        <v>103</v>
      </c>
      <c r="Q43" s="985"/>
      <c r="R43" s="986"/>
      <c r="S43" s="5"/>
      <c r="T43" s="7"/>
    </row>
    <row r="44" spans="1:20" ht="15.75" thickBot="1" x14ac:dyDescent="0.3">
      <c r="A44" s="3"/>
      <c r="B44" s="976"/>
      <c r="C44" s="977"/>
      <c r="D44" s="174"/>
      <c r="E44" s="174"/>
      <c r="F44" s="174"/>
      <c r="G44" s="174"/>
      <c r="H44" s="174"/>
      <c r="I44" s="174"/>
      <c r="J44" s="174"/>
      <c r="K44" s="174"/>
      <c r="L44" s="5"/>
      <c r="M44" s="5"/>
      <c r="N44" s="5"/>
      <c r="O44" s="5"/>
      <c r="P44" s="5"/>
      <c r="Q44" s="5"/>
      <c r="R44" s="5"/>
      <c r="S44" s="5"/>
      <c r="T44" s="7"/>
    </row>
    <row r="45" spans="1:20" ht="15.75" thickBot="1" x14ac:dyDescent="0.3">
      <c r="A45" s="3"/>
      <c r="B45" s="5"/>
      <c r="C45" s="5"/>
      <c r="D45" s="5"/>
      <c r="E45" s="5"/>
      <c r="F45" s="5"/>
      <c r="G45" s="5"/>
      <c r="H45" s="5"/>
      <c r="I45" s="5"/>
      <c r="J45" s="5"/>
      <c r="K45" s="5"/>
      <c r="L45" s="5"/>
      <c r="M45" s="5"/>
      <c r="N45" s="5"/>
      <c r="O45" s="5"/>
      <c r="P45" s="5"/>
      <c r="Q45" s="5"/>
      <c r="R45" s="5"/>
      <c r="S45" s="5"/>
      <c r="T45" s="7"/>
    </row>
    <row r="46" spans="1:20" ht="15" customHeight="1" x14ac:dyDescent="0.25">
      <c r="A46" s="3"/>
      <c r="B46" s="972" t="s">
        <v>104</v>
      </c>
      <c r="C46" s="973"/>
      <c r="D46" s="174"/>
      <c r="E46" s="174"/>
      <c r="F46" s="174"/>
      <c r="G46" s="174"/>
      <c r="H46" s="174"/>
      <c r="I46" s="174"/>
      <c r="J46" s="174"/>
      <c r="K46" s="174"/>
      <c r="L46" s="174"/>
      <c r="M46" s="174"/>
      <c r="N46" s="174"/>
      <c r="O46" s="174"/>
      <c r="P46" s="174"/>
      <c r="Q46" s="174"/>
      <c r="R46" s="174"/>
      <c r="S46" s="5"/>
      <c r="T46" s="7"/>
    </row>
    <row r="47" spans="1:20" ht="60" customHeight="1" x14ac:dyDescent="0.25">
      <c r="A47" s="3"/>
      <c r="B47" s="974"/>
      <c r="C47" s="975"/>
      <c r="D47" s="992" t="s">
        <v>105</v>
      </c>
      <c r="E47" s="992"/>
      <c r="F47" s="978"/>
      <c r="G47" s="979"/>
      <c r="H47" s="980"/>
      <c r="I47" s="174"/>
      <c r="J47" s="174" t="s">
        <v>94</v>
      </c>
      <c r="K47" s="174"/>
      <c r="L47" s="950"/>
      <c r="M47" s="951"/>
      <c r="N47" s="951"/>
      <c r="O47" s="951"/>
      <c r="P47" s="951"/>
      <c r="Q47" s="951"/>
      <c r="R47" s="952"/>
      <c r="S47" s="5"/>
      <c r="T47" s="7"/>
    </row>
    <row r="48" spans="1:20" x14ac:dyDescent="0.25">
      <c r="A48" s="3"/>
      <c r="B48" s="974"/>
      <c r="C48" s="975"/>
      <c r="D48" s="174"/>
      <c r="E48" s="174"/>
      <c r="F48" s="174"/>
      <c r="G48" s="174"/>
      <c r="H48" s="174"/>
      <c r="I48" s="174"/>
      <c r="J48" s="174"/>
      <c r="K48" s="174"/>
      <c r="L48" s="174"/>
      <c r="M48" s="174"/>
      <c r="N48" s="174"/>
      <c r="O48" s="174"/>
      <c r="P48" s="174"/>
      <c r="Q48" s="174"/>
      <c r="R48" s="174"/>
      <c r="S48" s="5"/>
      <c r="T48" s="7"/>
    </row>
    <row r="49" spans="1:20" ht="30" customHeight="1" x14ac:dyDescent="0.25">
      <c r="A49" s="3"/>
      <c r="B49" s="974"/>
      <c r="C49" s="975"/>
      <c r="D49" s="215" t="s">
        <v>616</v>
      </c>
      <c r="E49" s="174"/>
      <c r="F49" s="962"/>
      <c r="G49" s="963"/>
      <c r="H49" s="964"/>
      <c r="I49" s="174"/>
      <c r="J49" s="174" t="s">
        <v>98</v>
      </c>
      <c r="K49" s="174"/>
      <c r="L49" s="950"/>
      <c r="M49" s="951"/>
      <c r="N49" s="951"/>
      <c r="O49" s="951"/>
      <c r="P49" s="951"/>
      <c r="Q49" s="951"/>
      <c r="R49" s="952"/>
      <c r="S49" s="5"/>
      <c r="T49" s="7"/>
    </row>
    <row r="50" spans="1:20" x14ac:dyDescent="0.25">
      <c r="A50" s="3"/>
      <c r="B50" s="974"/>
      <c r="C50" s="975"/>
      <c r="D50" s="174"/>
      <c r="E50" s="637"/>
      <c r="F50" s="174"/>
      <c r="G50" s="174"/>
      <c r="H50" s="174"/>
      <c r="I50" s="174"/>
      <c r="J50" s="174"/>
      <c r="K50" s="174"/>
      <c r="L50" s="174"/>
      <c r="M50" s="174"/>
      <c r="N50" s="174"/>
      <c r="O50" s="174"/>
      <c r="P50" s="174"/>
      <c r="Q50" s="174"/>
      <c r="R50" s="174"/>
      <c r="S50" s="5"/>
      <c r="T50" s="7"/>
    </row>
    <row r="51" spans="1:20" ht="30" customHeight="1" x14ac:dyDescent="0.25">
      <c r="A51" s="3"/>
      <c r="B51" s="974"/>
      <c r="C51" s="975"/>
      <c r="D51" s="992" t="s">
        <v>434</v>
      </c>
      <c r="E51" s="992"/>
      <c r="F51" s="962"/>
      <c r="G51" s="963"/>
      <c r="H51" s="964"/>
      <c r="I51" s="174"/>
      <c r="J51" s="174" t="s">
        <v>432</v>
      </c>
      <c r="K51" s="174"/>
      <c r="L51" s="993"/>
      <c r="M51" s="994"/>
      <c r="N51" s="994"/>
      <c r="O51" s="994"/>
      <c r="P51" s="994"/>
      <c r="Q51" s="994"/>
      <c r="R51" s="995"/>
      <c r="S51" s="5"/>
      <c r="T51" s="7"/>
    </row>
    <row r="52" spans="1:20" x14ac:dyDescent="0.25">
      <c r="A52" s="3"/>
      <c r="B52" s="974"/>
      <c r="C52" s="975"/>
      <c r="D52" s="174"/>
      <c r="E52" s="637"/>
      <c r="F52" s="174"/>
      <c r="G52" s="174"/>
      <c r="H52" s="174"/>
      <c r="I52" s="174"/>
      <c r="J52" s="174"/>
      <c r="K52" s="174"/>
      <c r="L52" s="174"/>
      <c r="M52" s="174"/>
      <c r="N52" s="174"/>
      <c r="O52" s="174"/>
      <c r="P52" s="174"/>
      <c r="Q52" s="174"/>
      <c r="R52" s="174"/>
      <c r="S52" s="5"/>
      <c r="T52" s="7"/>
    </row>
    <row r="53" spans="1:20" ht="30" customHeight="1" x14ac:dyDescent="0.25">
      <c r="A53" s="3"/>
      <c r="B53" s="974"/>
      <c r="C53" s="975"/>
      <c r="D53" s="965" t="s">
        <v>435</v>
      </c>
      <c r="E53" s="965"/>
      <c r="F53" s="966">
        <f>'1_Présentation'!$G$26</f>
        <v>0</v>
      </c>
      <c r="G53" s="967"/>
      <c r="H53" s="968"/>
      <c r="I53" s="174"/>
      <c r="J53" s="969" t="s">
        <v>107</v>
      </c>
      <c r="K53" s="969"/>
      <c r="L53" s="962"/>
      <c r="M53" s="963"/>
      <c r="N53" s="964"/>
      <c r="O53" s="969" t="s">
        <v>106</v>
      </c>
      <c r="P53" s="969"/>
      <c r="Q53" s="970"/>
      <c r="R53" s="971"/>
      <c r="S53" s="5"/>
      <c r="T53" s="7"/>
    </row>
    <row r="54" spans="1:20" x14ac:dyDescent="0.25">
      <c r="A54" s="3"/>
      <c r="B54" s="974"/>
      <c r="C54" s="975"/>
      <c r="D54" s="174"/>
      <c r="E54" s="174"/>
      <c r="F54" s="174"/>
      <c r="G54" s="174"/>
      <c r="H54" s="174"/>
      <c r="I54" s="174"/>
      <c r="J54" s="174"/>
      <c r="K54" s="174"/>
      <c r="L54" s="174"/>
      <c r="M54" s="174"/>
      <c r="N54" s="174"/>
      <c r="O54" s="174"/>
      <c r="P54" s="174"/>
      <c r="Q54" s="174"/>
      <c r="R54" s="174"/>
      <c r="S54" s="5"/>
      <c r="T54" s="7"/>
    </row>
    <row r="55" spans="1:20" x14ac:dyDescent="0.25">
      <c r="A55" s="3"/>
      <c r="B55" s="974"/>
      <c r="C55" s="975"/>
      <c r="D55" s="992" t="s">
        <v>153</v>
      </c>
      <c r="E55" s="992"/>
      <c r="F55" s="239"/>
      <c r="G55" s="215" t="s">
        <v>157</v>
      </c>
      <c r="H55" s="174"/>
      <c r="I55" s="239"/>
      <c r="J55" s="215" t="s">
        <v>159</v>
      </c>
      <c r="K55" s="174"/>
      <c r="L55" s="239"/>
      <c r="M55" s="215" t="s">
        <v>144</v>
      </c>
      <c r="N55" s="174"/>
      <c r="O55" s="174"/>
      <c r="P55" s="174"/>
      <c r="Q55" s="174"/>
      <c r="R55" s="174"/>
      <c r="S55" s="5"/>
      <c r="T55" s="7"/>
    </row>
    <row r="56" spans="1:20" x14ac:dyDescent="0.25">
      <c r="A56" s="3"/>
      <c r="B56" s="974"/>
      <c r="C56" s="975"/>
      <c r="D56" s="699"/>
      <c r="E56" s="699"/>
      <c r="F56" s="174"/>
      <c r="G56" s="215"/>
      <c r="H56" s="174"/>
      <c r="I56" s="174"/>
      <c r="J56" s="215"/>
      <c r="K56" s="174"/>
      <c r="L56" s="174"/>
      <c r="M56" s="215"/>
      <c r="N56" s="174"/>
      <c r="O56" s="174"/>
      <c r="P56" s="174"/>
      <c r="Q56" s="174"/>
      <c r="R56" s="174"/>
      <c r="S56" s="5"/>
      <c r="T56" s="7"/>
    </row>
    <row r="57" spans="1:20" x14ac:dyDescent="0.25">
      <c r="A57" s="3"/>
      <c r="B57" s="974"/>
      <c r="C57" s="975"/>
      <c r="D57" s="990" t="s">
        <v>480</v>
      </c>
      <c r="E57" s="990"/>
      <c r="F57" s="970"/>
      <c r="G57" s="991"/>
      <c r="H57" s="971"/>
      <c r="I57" s="174"/>
      <c r="J57" s="174"/>
      <c r="K57" s="174"/>
      <c r="L57" s="174"/>
      <c r="M57" s="215"/>
      <c r="N57" s="174"/>
      <c r="O57" s="174"/>
      <c r="P57" s="174"/>
      <c r="Q57" s="174"/>
      <c r="R57" s="174"/>
      <c r="S57" s="5"/>
      <c r="T57" s="7"/>
    </row>
    <row r="58" spans="1:20" ht="15.75" thickBot="1" x14ac:dyDescent="0.3">
      <c r="A58" s="3"/>
      <c r="B58" s="976"/>
      <c r="C58" s="977"/>
      <c r="D58" s="174"/>
      <c r="E58" s="174"/>
      <c r="F58" s="174"/>
      <c r="G58" s="174"/>
      <c r="H58" s="174"/>
      <c r="I58" s="174"/>
      <c r="J58" s="174"/>
      <c r="K58" s="174"/>
      <c r="L58" s="174"/>
      <c r="M58" s="174"/>
      <c r="N58" s="174"/>
      <c r="O58" s="174"/>
      <c r="P58" s="174"/>
      <c r="Q58" s="174"/>
      <c r="R58" s="174"/>
      <c r="S58" s="5"/>
      <c r="T58" s="7"/>
    </row>
    <row r="59" spans="1:20" x14ac:dyDescent="0.25">
      <c r="A59" s="3"/>
      <c r="B59" s="5"/>
      <c r="C59" s="5"/>
      <c r="D59" s="5"/>
      <c r="E59" s="5"/>
      <c r="F59" s="5"/>
      <c r="G59" s="5"/>
      <c r="H59" s="5"/>
      <c r="I59" s="5"/>
      <c r="J59" s="5"/>
      <c r="K59" s="5"/>
      <c r="L59" s="5"/>
      <c r="M59" s="5"/>
      <c r="N59" s="5"/>
      <c r="O59" s="5"/>
      <c r="P59" s="5"/>
      <c r="Q59" s="5"/>
      <c r="R59" s="5"/>
      <c r="S59" s="5"/>
      <c r="T59" s="7"/>
    </row>
    <row r="60" spans="1:20" ht="30" customHeight="1" x14ac:dyDescent="0.25">
      <c r="A60" s="3"/>
      <c r="B60" s="147" t="s">
        <v>236</v>
      </c>
      <c r="C60" s="148"/>
      <c r="D60" s="148"/>
      <c r="E60" s="148"/>
      <c r="F60" s="148"/>
      <c r="G60" s="148"/>
      <c r="H60" s="148"/>
      <c r="I60" s="148"/>
      <c r="J60" s="148"/>
      <c r="K60" s="148"/>
      <c r="L60" s="148"/>
      <c r="M60" s="148"/>
      <c r="N60" s="148"/>
      <c r="O60" s="148"/>
      <c r="P60" s="148"/>
      <c r="Q60" s="148"/>
      <c r="R60" s="148"/>
      <c r="S60" s="165"/>
      <c r="T60" s="7"/>
    </row>
    <row r="61" spans="1:20" ht="15.75" thickBot="1" x14ac:dyDescent="0.3">
      <c r="A61" s="3"/>
      <c r="B61" s="585"/>
      <c r="C61" s="585"/>
      <c r="D61" s="720"/>
      <c r="E61" s="720"/>
      <c r="F61" s="720"/>
      <c r="G61" s="720"/>
      <c r="H61" s="720"/>
      <c r="I61" s="720"/>
      <c r="J61" s="720"/>
      <c r="K61" s="720"/>
      <c r="L61" s="720"/>
      <c r="M61" s="720"/>
      <c r="N61" s="720"/>
      <c r="O61" s="720"/>
      <c r="P61" s="720"/>
      <c r="Q61" s="720"/>
      <c r="R61" s="720"/>
      <c r="S61" s="720"/>
      <c r="T61" s="7"/>
    </row>
    <row r="62" spans="1:20" x14ac:dyDescent="0.25">
      <c r="A62" s="3"/>
      <c r="B62" s="972" t="s">
        <v>156</v>
      </c>
      <c r="C62" s="973"/>
      <c r="D62" s="174"/>
      <c r="E62" s="174"/>
      <c r="F62" s="174"/>
      <c r="G62" s="174"/>
      <c r="H62" s="174"/>
      <c r="I62" s="174"/>
      <c r="J62" s="174"/>
      <c r="K62" s="174"/>
      <c r="L62" s="174"/>
      <c r="M62" s="174"/>
      <c r="N62" s="174"/>
      <c r="O62" s="174"/>
      <c r="P62" s="174"/>
      <c r="Q62" s="174"/>
      <c r="R62" s="174"/>
      <c r="S62" s="174"/>
      <c r="T62" s="237"/>
    </row>
    <row r="63" spans="1:20" ht="30" customHeight="1" x14ac:dyDescent="0.25">
      <c r="A63" s="3"/>
      <c r="B63" s="974"/>
      <c r="C63" s="975"/>
      <c r="D63" s="992" t="s">
        <v>111</v>
      </c>
      <c r="E63" s="992"/>
      <c r="F63" s="962"/>
      <c r="G63" s="963"/>
      <c r="H63" s="964"/>
      <c r="I63" s="174"/>
      <c r="J63" s="215"/>
      <c r="K63" s="174" t="s">
        <v>113</v>
      </c>
      <c r="L63" s="174"/>
      <c r="M63" s="174"/>
      <c r="N63" s="962"/>
      <c r="O63" s="963"/>
      <c r="P63" s="963"/>
      <c r="Q63" s="963"/>
      <c r="R63" s="964"/>
      <c r="S63" s="174"/>
      <c r="T63" s="365"/>
    </row>
    <row r="64" spans="1:20" x14ac:dyDescent="0.25">
      <c r="A64" s="3"/>
      <c r="B64" s="974"/>
      <c r="C64" s="975"/>
      <c r="D64" s="215"/>
      <c r="E64" s="174"/>
      <c r="F64" s="174"/>
      <c r="G64" s="174"/>
      <c r="H64" s="174"/>
      <c r="I64" s="174"/>
      <c r="J64" s="174"/>
      <c r="K64" s="174"/>
      <c r="L64" s="174"/>
      <c r="M64" s="174"/>
      <c r="N64" s="174"/>
      <c r="O64" s="174"/>
      <c r="P64" s="174"/>
      <c r="Q64" s="174"/>
      <c r="R64" s="174"/>
      <c r="S64" s="174"/>
      <c r="T64" s="365"/>
    </row>
    <row r="65" spans="1:20" ht="24" customHeight="1" x14ac:dyDescent="0.25">
      <c r="A65" s="3"/>
      <c r="B65" s="974"/>
      <c r="C65" s="975"/>
      <c r="D65" s="992" t="s">
        <v>114</v>
      </c>
      <c r="E65" s="992"/>
      <c r="F65" s="239"/>
      <c r="G65" s="215" t="s">
        <v>181</v>
      </c>
      <c r="H65" s="762"/>
      <c r="I65" s="174"/>
      <c r="J65" s="174"/>
      <c r="K65" s="174"/>
      <c r="L65" s="239"/>
      <c r="M65" s="217" t="s">
        <v>144</v>
      </c>
      <c r="N65" s="174"/>
      <c r="O65" s="174"/>
      <c r="P65" s="174"/>
      <c r="Q65" s="174"/>
      <c r="R65" s="174"/>
      <c r="S65" s="174"/>
      <c r="T65" s="365"/>
    </row>
    <row r="66" spans="1:20" x14ac:dyDescent="0.25">
      <c r="A66" s="3"/>
      <c r="B66" s="974"/>
      <c r="C66" s="975"/>
      <c r="D66" s="215"/>
      <c r="E66" s="174"/>
      <c r="F66" s="174"/>
      <c r="G66" s="174"/>
      <c r="H66" s="174"/>
      <c r="I66" s="174"/>
      <c r="J66" s="174"/>
      <c r="K66" s="174"/>
      <c r="L66" s="174"/>
      <c r="M66" s="174"/>
      <c r="N66" s="174"/>
      <c r="O66" s="174"/>
      <c r="P66" s="174"/>
      <c r="Q66" s="174"/>
      <c r="R66" s="174"/>
      <c r="S66" s="174"/>
      <c r="T66" s="365"/>
    </row>
    <row r="67" spans="1:20" ht="24" customHeight="1" x14ac:dyDescent="0.25">
      <c r="A67" s="3"/>
      <c r="B67" s="974"/>
      <c r="C67" s="975"/>
      <c r="D67" s="992" t="s">
        <v>110</v>
      </c>
      <c r="E67" s="992"/>
      <c r="F67" s="239"/>
      <c r="G67" s="215" t="s">
        <v>181</v>
      </c>
      <c r="H67" s="762"/>
      <c r="I67" s="174"/>
      <c r="J67" s="174"/>
      <c r="K67" s="174"/>
      <c r="L67" s="239"/>
      <c r="M67" s="217" t="s">
        <v>144</v>
      </c>
      <c r="N67" s="174"/>
      <c r="O67" s="174"/>
      <c r="P67" s="174"/>
      <c r="Q67" s="174"/>
      <c r="R67" s="174"/>
      <c r="S67" s="174"/>
      <c r="T67" s="365"/>
    </row>
    <row r="68" spans="1:20" x14ac:dyDescent="0.25">
      <c r="A68" s="3"/>
      <c r="B68" s="974"/>
      <c r="C68" s="975"/>
      <c r="D68" s="215"/>
      <c r="E68" s="174"/>
      <c r="F68" s="174"/>
      <c r="G68" s="174"/>
      <c r="H68" s="174"/>
      <c r="I68" s="174"/>
      <c r="J68" s="174"/>
      <c r="K68" s="174"/>
      <c r="L68" s="174"/>
      <c r="M68" s="174"/>
      <c r="N68" s="174"/>
      <c r="O68" s="174"/>
      <c r="P68" s="174"/>
      <c r="Q68" s="174"/>
      <c r="R68" s="174"/>
      <c r="S68" s="174"/>
      <c r="T68" s="365"/>
    </row>
    <row r="69" spans="1:20" ht="14.45" customHeight="1" x14ac:dyDescent="0.25">
      <c r="A69" s="3"/>
      <c r="B69" s="974"/>
      <c r="C69" s="975"/>
      <c r="D69" s="992" t="s">
        <v>482</v>
      </c>
      <c r="E69" s="992"/>
      <c r="F69" s="239"/>
      <c r="G69" s="215" t="s">
        <v>437</v>
      </c>
      <c r="H69" s="174"/>
      <c r="I69" s="174"/>
      <c r="J69" s="174"/>
      <c r="K69" s="174"/>
      <c r="L69" s="174"/>
      <c r="M69" s="22"/>
      <c r="N69" s="639"/>
      <c r="O69" s="174" t="s">
        <v>440</v>
      </c>
      <c r="P69" s="174"/>
      <c r="Q69" s="174"/>
      <c r="R69" s="174"/>
      <c r="S69" s="174"/>
      <c r="T69" s="365"/>
    </row>
    <row r="70" spans="1:20" x14ac:dyDescent="0.25">
      <c r="A70" s="3"/>
      <c r="B70" s="974"/>
      <c r="C70" s="975"/>
      <c r="D70" s="992" t="s">
        <v>483</v>
      </c>
      <c r="E70" s="992"/>
      <c r="F70" s="239"/>
      <c r="G70" s="215" t="s">
        <v>438</v>
      </c>
      <c r="H70" s="174"/>
      <c r="I70" s="174"/>
      <c r="J70" s="174"/>
      <c r="K70" s="174"/>
      <c r="L70" s="174"/>
      <c r="M70" s="22"/>
      <c r="N70" s="639"/>
      <c r="O70" s="174" t="s">
        <v>440</v>
      </c>
      <c r="P70" s="174"/>
      <c r="Q70" s="174"/>
      <c r="R70" s="174"/>
      <c r="S70" s="174"/>
      <c r="T70" s="365"/>
    </row>
    <row r="71" spans="1:20" ht="14.45" customHeight="1" x14ac:dyDescent="0.25">
      <c r="A71" s="3"/>
      <c r="B71" s="974"/>
      <c r="C71" s="975"/>
      <c r="D71" s="992" t="s">
        <v>484</v>
      </c>
      <c r="E71" s="992"/>
      <c r="F71" s="174"/>
      <c r="G71" s="174"/>
      <c r="H71" s="174"/>
      <c r="I71" s="174"/>
      <c r="J71" s="174"/>
      <c r="K71" s="174"/>
      <c r="L71" s="174"/>
      <c r="M71" s="22"/>
      <c r="N71" s="174"/>
      <c r="O71" s="174"/>
      <c r="P71" s="174"/>
      <c r="Q71" s="174"/>
      <c r="R71" s="174"/>
      <c r="S71" s="174"/>
      <c r="T71" s="365"/>
    </row>
    <row r="72" spans="1:20" ht="14.45" customHeight="1" x14ac:dyDescent="0.25">
      <c r="A72" s="3"/>
      <c r="B72" s="974"/>
      <c r="C72" s="975"/>
      <c r="D72" s="992" t="s">
        <v>485</v>
      </c>
      <c r="E72" s="992"/>
      <c r="F72" s="239"/>
      <c r="G72" s="215" t="s">
        <v>439</v>
      </c>
      <c r="H72" s="950"/>
      <c r="I72" s="951"/>
      <c r="J72" s="951"/>
      <c r="K72" s="951"/>
      <c r="L72" s="952"/>
      <c r="M72" s="22"/>
      <c r="N72" s="639"/>
      <c r="O72" s="174" t="s">
        <v>440</v>
      </c>
      <c r="P72" s="174"/>
      <c r="Q72" s="174"/>
      <c r="R72" s="174"/>
      <c r="S72" s="174"/>
      <c r="T72" s="365"/>
    </row>
    <row r="73" spans="1:20" x14ac:dyDescent="0.25">
      <c r="A73" s="3"/>
      <c r="B73" s="974"/>
      <c r="C73" s="975"/>
      <c r="D73" s="213"/>
      <c r="E73" s="213"/>
      <c r="F73" s="215"/>
      <c r="G73" s="215"/>
      <c r="H73" s="215"/>
      <c r="I73" s="215"/>
      <c r="J73" s="215"/>
      <c r="K73" s="215"/>
      <c r="L73" s="215"/>
      <c r="M73" s="215"/>
      <c r="N73" s="174"/>
      <c r="O73" s="174"/>
      <c r="P73" s="174"/>
      <c r="Q73" s="174"/>
      <c r="R73" s="174"/>
      <c r="S73" s="174"/>
      <c r="T73" s="365"/>
    </row>
    <row r="74" spans="1:20" ht="15" customHeight="1" x14ac:dyDescent="0.25">
      <c r="A74" s="3"/>
      <c r="B74" s="974"/>
      <c r="C74" s="975"/>
      <c r="D74" s="215" t="s">
        <v>112</v>
      </c>
      <c r="E74" s="174"/>
      <c r="F74" s="174"/>
      <c r="G74" s="174"/>
      <c r="H74" s="174"/>
      <c r="I74" s="239"/>
      <c r="J74" s="215" t="s">
        <v>157</v>
      </c>
      <c r="K74" s="174"/>
      <c r="L74" s="239"/>
      <c r="M74" s="217" t="s">
        <v>144</v>
      </c>
      <c r="N74" s="174"/>
      <c r="O74" s="174"/>
      <c r="P74" s="174"/>
      <c r="Q74" s="174"/>
      <c r="R74" s="174"/>
      <c r="S74" s="174"/>
      <c r="T74" s="365"/>
    </row>
    <row r="75" spans="1:20" x14ac:dyDescent="0.25">
      <c r="A75" s="3"/>
      <c r="B75" s="974"/>
      <c r="C75" s="975"/>
      <c r="D75" s="215"/>
      <c r="E75" s="174"/>
      <c r="F75" s="638" t="s">
        <v>158</v>
      </c>
      <c r="G75" s="638"/>
      <c r="H75" s="174"/>
      <c r="I75" s="174"/>
      <c r="J75" s="174"/>
      <c r="K75" s="174"/>
      <c r="L75" s="174"/>
      <c r="M75" s="174"/>
      <c r="N75" s="174"/>
      <c r="O75" s="174"/>
      <c r="P75" s="174"/>
      <c r="Q75" s="174"/>
      <c r="R75" s="174"/>
      <c r="S75" s="174"/>
      <c r="T75" s="365"/>
    </row>
    <row r="76" spans="1:20" x14ac:dyDescent="0.25">
      <c r="A76" s="3"/>
      <c r="B76" s="974"/>
      <c r="C76" s="975"/>
      <c r="D76" s="215"/>
      <c r="E76" s="174"/>
      <c r="F76" s="239"/>
      <c r="G76" s="215" t="s">
        <v>154</v>
      </c>
      <c r="H76" s="174"/>
      <c r="I76" s="174"/>
      <c r="J76" s="174"/>
      <c r="K76" s="174"/>
      <c r="L76" s="174"/>
      <c r="M76" s="22" t="s">
        <v>150</v>
      </c>
      <c r="N76" s="762"/>
      <c r="O76" s="174"/>
      <c r="P76" s="174"/>
      <c r="Q76" s="174"/>
      <c r="R76" s="174"/>
      <c r="S76" s="174"/>
      <c r="T76" s="365"/>
    </row>
    <row r="77" spans="1:20" x14ac:dyDescent="0.25">
      <c r="A77" s="3"/>
      <c r="B77" s="974"/>
      <c r="C77" s="975"/>
      <c r="D77" s="215"/>
      <c r="E77" s="174"/>
      <c r="F77" s="239"/>
      <c r="G77" s="215" t="s">
        <v>224</v>
      </c>
      <c r="H77" s="174"/>
      <c r="I77" s="174"/>
      <c r="J77" s="174"/>
      <c r="K77" s="174"/>
      <c r="L77" s="174"/>
      <c r="M77" s="22" t="s">
        <v>150</v>
      </c>
      <c r="N77" s="762"/>
      <c r="O77" s="174"/>
      <c r="P77" s="174"/>
      <c r="Q77" s="174"/>
      <c r="R77" s="174"/>
      <c r="S77" s="174"/>
      <c r="T77" s="365"/>
    </row>
    <row r="78" spans="1:20" x14ac:dyDescent="0.25">
      <c r="A78" s="3"/>
      <c r="B78" s="974"/>
      <c r="C78" s="975"/>
      <c r="D78" s="215"/>
      <c r="E78" s="174"/>
      <c r="F78" s="239"/>
      <c r="G78" s="215" t="s">
        <v>155</v>
      </c>
      <c r="H78" s="174"/>
      <c r="I78" s="174"/>
      <c r="J78" s="174"/>
      <c r="K78" s="174"/>
      <c r="L78" s="174"/>
      <c r="M78" s="22" t="s">
        <v>150</v>
      </c>
      <c r="N78" s="762"/>
      <c r="O78" s="174"/>
      <c r="P78" s="174"/>
      <c r="Q78" s="174"/>
      <c r="R78" s="174"/>
      <c r="S78" s="174"/>
      <c r="T78" s="365"/>
    </row>
    <row r="79" spans="1:20" x14ac:dyDescent="0.25">
      <c r="A79" s="3"/>
      <c r="B79" s="974"/>
      <c r="C79" s="975"/>
      <c r="D79" s="215"/>
      <c r="E79" s="174"/>
      <c r="F79" s="239"/>
      <c r="G79" s="215" t="s">
        <v>151</v>
      </c>
      <c r="H79" s="174"/>
      <c r="I79" s="174"/>
      <c r="J79" s="174"/>
      <c r="K79" s="174"/>
      <c r="L79" s="174"/>
      <c r="M79" s="22" t="s">
        <v>150</v>
      </c>
      <c r="N79" s="762"/>
      <c r="O79" s="174"/>
      <c r="P79" s="174"/>
      <c r="Q79" s="174"/>
      <c r="R79" s="174"/>
      <c r="S79" s="174"/>
      <c r="T79" s="365"/>
    </row>
    <row r="80" spans="1:20" x14ac:dyDescent="0.25">
      <c r="A80" s="3"/>
      <c r="B80" s="974"/>
      <c r="C80" s="975"/>
      <c r="D80" s="215"/>
      <c r="E80" s="174"/>
      <c r="F80" s="239"/>
      <c r="G80" s="215" t="s">
        <v>223</v>
      </c>
      <c r="H80" s="174"/>
      <c r="I80" s="174"/>
      <c r="J80" s="174"/>
      <c r="K80" s="174"/>
      <c r="L80" s="174"/>
      <c r="M80" s="22" t="s">
        <v>150</v>
      </c>
      <c r="N80" s="762"/>
      <c r="O80" s="174"/>
      <c r="P80" s="174"/>
      <c r="Q80" s="174"/>
      <c r="R80" s="174"/>
      <c r="S80" s="174"/>
      <c r="T80" s="365"/>
    </row>
    <row r="81" spans="1:20" x14ac:dyDescent="0.25">
      <c r="A81" s="3"/>
      <c r="B81" s="974"/>
      <c r="C81" s="975"/>
      <c r="D81" s="215"/>
      <c r="E81" s="174"/>
      <c r="F81" s="239"/>
      <c r="G81" s="215" t="s">
        <v>152</v>
      </c>
      <c r="H81" s="174"/>
      <c r="I81" s="174"/>
      <c r="J81" s="174"/>
      <c r="K81" s="174"/>
      <c r="L81" s="174"/>
      <c r="M81" s="22" t="s">
        <v>150</v>
      </c>
      <c r="N81" s="762"/>
      <c r="O81" s="174"/>
      <c r="P81" s="174"/>
      <c r="Q81" s="174"/>
      <c r="R81" s="174"/>
      <c r="S81" s="174"/>
      <c r="T81" s="365"/>
    </row>
    <row r="82" spans="1:20" x14ac:dyDescent="0.25">
      <c r="A82" s="3"/>
      <c r="B82" s="974"/>
      <c r="C82" s="975"/>
      <c r="D82" s="215"/>
      <c r="E82" s="174"/>
      <c r="F82" s="174"/>
      <c r="G82" s="174"/>
      <c r="H82" s="174"/>
      <c r="I82" s="174"/>
      <c r="J82" s="174"/>
      <c r="K82" s="174"/>
      <c r="L82" s="174"/>
      <c r="M82" s="174"/>
      <c r="N82" s="174"/>
      <c r="O82" s="174"/>
      <c r="P82" s="174"/>
      <c r="Q82" s="174"/>
      <c r="R82" s="174"/>
      <c r="S82" s="174"/>
      <c r="T82" s="365"/>
    </row>
    <row r="83" spans="1:20" ht="14.45" customHeight="1" x14ac:dyDescent="0.25">
      <c r="A83" s="3"/>
      <c r="B83" s="974"/>
      <c r="C83" s="975"/>
      <c r="D83" s="215" t="s">
        <v>444</v>
      </c>
      <c r="E83" s="174"/>
      <c r="F83" s="174"/>
      <c r="G83" s="174"/>
      <c r="H83" s="174"/>
      <c r="I83" s="174"/>
      <c r="J83" s="239"/>
      <c r="K83" s="215" t="s">
        <v>157</v>
      </c>
      <c r="L83" s="174"/>
      <c r="M83" s="239"/>
      <c r="N83" s="215" t="s">
        <v>144</v>
      </c>
      <c r="O83" s="174"/>
      <c r="P83" s="239"/>
      <c r="Q83" s="215" t="s">
        <v>441</v>
      </c>
      <c r="R83" s="174"/>
      <c r="S83" s="174"/>
      <c r="T83" s="365"/>
    </row>
    <row r="84" spans="1:20" ht="14.45" customHeight="1" x14ac:dyDescent="0.25">
      <c r="A84" s="3"/>
      <c r="B84" s="974"/>
      <c r="C84" s="975"/>
      <c r="D84" s="215"/>
      <c r="E84" s="174"/>
      <c r="F84" s="174"/>
      <c r="G84" s="174"/>
      <c r="H84" s="215"/>
      <c r="I84" s="215"/>
      <c r="J84" s="215"/>
      <c r="K84" s="215"/>
      <c r="L84" s="215"/>
      <c r="M84" s="215"/>
      <c r="N84" s="215"/>
      <c r="O84" s="215"/>
      <c r="P84" s="215"/>
      <c r="Q84" s="215"/>
      <c r="R84" s="174"/>
      <c r="S84" s="174"/>
      <c r="T84" s="365"/>
    </row>
    <row r="85" spans="1:20" ht="14.45" customHeight="1" x14ac:dyDescent="0.25">
      <c r="A85" s="3"/>
      <c r="B85" s="974"/>
      <c r="C85" s="975"/>
      <c r="D85" s="215" t="s">
        <v>442</v>
      </c>
      <c r="E85" s="174"/>
      <c r="F85" s="174"/>
      <c r="G85" s="174"/>
      <c r="H85" s="174"/>
      <c r="I85" s="174"/>
      <c r="J85" s="239"/>
      <c r="K85" s="215" t="s">
        <v>443</v>
      </c>
      <c r="L85" s="174"/>
      <c r="M85" s="239"/>
      <c r="N85" s="215" t="s">
        <v>144</v>
      </c>
      <c r="O85" s="174"/>
      <c r="P85" s="762"/>
      <c r="Q85" s="215" t="s">
        <v>445</v>
      </c>
      <c r="R85" s="174"/>
      <c r="S85" s="174"/>
      <c r="T85" s="365"/>
    </row>
    <row r="86" spans="1:20" ht="14.45" customHeight="1" thickBot="1" x14ac:dyDescent="0.3">
      <c r="A86" s="3"/>
      <c r="B86" s="976"/>
      <c r="C86" s="977"/>
      <c r="D86" s="174"/>
      <c r="E86" s="174"/>
      <c r="F86" s="174"/>
      <c r="G86" s="174"/>
      <c r="H86" s="174"/>
      <c r="I86" s="174"/>
      <c r="J86" s="174"/>
      <c r="K86" s="174"/>
      <c r="L86" s="174"/>
      <c r="M86" s="174"/>
      <c r="N86" s="174"/>
      <c r="O86" s="174"/>
      <c r="P86" s="174"/>
      <c r="Q86" s="174"/>
      <c r="R86" s="174"/>
      <c r="S86" s="174"/>
      <c r="T86" s="365"/>
    </row>
    <row r="87" spans="1:20" x14ac:dyDescent="0.25">
      <c r="A87" s="3"/>
      <c r="B87" s="5"/>
      <c r="C87" s="5"/>
      <c r="D87" s="5"/>
      <c r="E87" s="5"/>
      <c r="F87" s="5"/>
      <c r="G87" s="5"/>
      <c r="H87" s="5"/>
      <c r="I87" s="5"/>
      <c r="J87" s="5"/>
      <c r="K87" s="5"/>
      <c r="L87" s="5"/>
      <c r="M87" s="5"/>
      <c r="N87" s="5"/>
      <c r="O87" s="5"/>
      <c r="P87" s="5"/>
      <c r="Q87" s="5"/>
      <c r="R87" s="5"/>
      <c r="S87" s="5"/>
      <c r="T87" s="7"/>
    </row>
    <row r="88" spans="1:20" ht="21" customHeight="1" x14ac:dyDescent="0.25">
      <c r="A88" s="3"/>
      <c r="B88" s="5"/>
      <c r="C88" s="5"/>
      <c r="D88" s="5"/>
      <c r="E88" s="5"/>
      <c r="F88" s="5"/>
      <c r="G88" s="5"/>
      <c r="H88" s="5"/>
      <c r="I88" s="5"/>
      <c r="J88" s="5"/>
      <c r="K88" s="5"/>
      <c r="L88" s="5"/>
      <c r="M88" s="5"/>
      <c r="N88" s="5"/>
      <c r="O88" s="5"/>
      <c r="P88" s="5"/>
      <c r="Q88" s="5"/>
      <c r="R88" s="5"/>
      <c r="S88" s="5"/>
      <c r="T88" s="7"/>
    </row>
    <row r="89" spans="1:20" ht="15.75" thickBot="1" x14ac:dyDescent="0.3">
      <c r="A89" s="129"/>
      <c r="B89" s="25"/>
      <c r="C89" s="25"/>
      <c r="D89" s="25"/>
      <c r="E89" s="25"/>
      <c r="F89" s="25"/>
      <c r="G89" s="25"/>
      <c r="H89" s="25"/>
      <c r="I89" s="25"/>
      <c r="J89" s="25"/>
      <c r="K89" s="25"/>
      <c r="L89" s="25"/>
      <c r="M89" s="25"/>
      <c r="N89" s="25"/>
      <c r="O89" s="25"/>
      <c r="P89" s="25"/>
      <c r="Q89" s="25"/>
      <c r="R89" s="25"/>
      <c r="S89" s="25"/>
      <c r="T89" s="26"/>
    </row>
    <row r="90" spans="1:20" x14ac:dyDescent="0.25"/>
    <row r="91" spans="1:20" hidden="1" x14ac:dyDescent="0.25"/>
    <row r="92" spans="1:20" hidden="1" x14ac:dyDescent="0.25"/>
    <row r="93" spans="1:20" hidden="1" x14ac:dyDescent="0.25">
      <c r="A93" s="2"/>
      <c r="B93" s="2"/>
      <c r="C93" s="2"/>
    </row>
    <row r="94" spans="1:20" hidden="1" x14ac:dyDescent="0.25">
      <c r="A94" s="2"/>
      <c r="B94" s="2"/>
      <c r="C94" s="2"/>
    </row>
    <row r="95" spans="1:20" hidden="1" x14ac:dyDescent="0.25">
      <c r="A95" s="2"/>
      <c r="B95" s="2"/>
      <c r="C95" s="2"/>
    </row>
    <row r="96" spans="1:20" hidden="1" x14ac:dyDescent="0.25">
      <c r="A96" s="2"/>
      <c r="B96" s="2"/>
      <c r="C96" s="2"/>
    </row>
    <row r="97" spans="1:39" s="9" customFormat="1" hidden="1" x14ac:dyDescent="0.25">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row>
    <row r="98" spans="1:39" ht="15" hidden="1" customHeight="1" x14ac:dyDescent="0.25">
      <c r="A98" s="2"/>
      <c r="B98" s="2"/>
      <c r="C98" s="2"/>
    </row>
    <row r="99" spans="1:39" ht="15" hidden="1" customHeight="1" x14ac:dyDescent="0.25">
      <c r="A99" s="2"/>
      <c r="B99" s="2"/>
      <c r="C99" s="2"/>
    </row>
    <row r="100" spans="1:39" ht="15" hidden="1" customHeight="1" x14ac:dyDescent="0.25">
      <c r="A100" s="2"/>
      <c r="B100" s="2"/>
      <c r="C100" s="2"/>
    </row>
    <row r="101" spans="1:39" ht="15" hidden="1" customHeight="1" x14ac:dyDescent="0.25">
      <c r="A101" s="2"/>
      <c r="B101" s="2"/>
      <c r="C101" s="2"/>
    </row>
    <row r="102" spans="1:39" ht="15" hidden="1" customHeight="1" x14ac:dyDescent="0.25">
      <c r="A102" s="2"/>
      <c r="B102" s="2"/>
      <c r="C102" s="2"/>
    </row>
    <row r="103" spans="1:39" ht="15" hidden="1" customHeight="1" x14ac:dyDescent="0.25">
      <c r="A103" s="2"/>
      <c r="B103" s="2"/>
      <c r="C103" s="2"/>
    </row>
    <row r="104" spans="1:39" ht="15" hidden="1" customHeight="1" x14ac:dyDescent="0.25">
      <c r="A104" s="2"/>
      <c r="B104" s="2"/>
      <c r="C104" s="2"/>
    </row>
    <row r="105" spans="1:39" ht="15" hidden="1" customHeight="1" x14ac:dyDescent="0.25">
      <c r="A105" s="2"/>
      <c r="B105" s="2"/>
      <c r="C105" s="2"/>
    </row>
    <row r="106" spans="1:39" ht="15" hidden="1" customHeight="1" x14ac:dyDescent="0.25">
      <c r="A106" s="2"/>
      <c r="B106" s="2"/>
      <c r="C106" s="2"/>
    </row>
    <row r="107" spans="1:39" ht="15" hidden="1" customHeight="1" x14ac:dyDescent="0.25">
      <c r="A107" s="2"/>
      <c r="B107" s="2"/>
      <c r="C107" s="2"/>
    </row>
    <row r="108" spans="1:39" ht="15" hidden="1" customHeight="1" x14ac:dyDescent="0.25">
      <c r="A108" s="2"/>
      <c r="B108" s="2"/>
      <c r="C108" s="2"/>
    </row>
    <row r="109" spans="1:39" ht="15" hidden="1" customHeight="1" x14ac:dyDescent="0.25">
      <c r="A109" s="2"/>
      <c r="B109" s="2"/>
      <c r="C109" s="2"/>
    </row>
    <row r="110" spans="1:39" ht="15" hidden="1" customHeight="1" x14ac:dyDescent="0.25">
      <c r="A110" s="2"/>
      <c r="B110" s="2"/>
      <c r="C110" s="2"/>
    </row>
    <row r="111" spans="1:39" ht="15" hidden="1" customHeight="1" x14ac:dyDescent="0.25">
      <c r="A111" s="2"/>
      <c r="B111" s="2"/>
      <c r="C111" s="2"/>
    </row>
    <row r="112" spans="1:39" ht="15" hidden="1" customHeight="1" x14ac:dyDescent="0.25">
      <c r="A112" s="2"/>
      <c r="B112" s="2"/>
      <c r="C112" s="2"/>
    </row>
    <row r="113" s="2" customFormat="1" ht="15" hidden="1" customHeight="1" x14ac:dyDescent="0.25"/>
    <row r="114" s="2" customFormat="1" ht="15" hidden="1" customHeight="1" x14ac:dyDescent="0.25"/>
    <row r="115" s="2" customFormat="1" ht="15" hidden="1" customHeight="1" x14ac:dyDescent="0.25"/>
    <row r="116" s="2" customFormat="1" ht="15" hidden="1" customHeight="1" x14ac:dyDescent="0.25"/>
    <row r="117" s="2" customFormat="1" ht="15" hidden="1" customHeight="1" x14ac:dyDescent="0.25"/>
    <row r="118" s="2" customFormat="1" ht="15" hidden="1" customHeight="1" x14ac:dyDescent="0.25"/>
    <row r="119" s="2" customFormat="1" ht="15" hidden="1" customHeight="1" x14ac:dyDescent="0.25"/>
    <row r="120" s="2" customFormat="1" ht="15" hidden="1" customHeight="1" x14ac:dyDescent="0.25"/>
    <row r="121" s="2" customFormat="1" ht="15" hidden="1" customHeight="1" x14ac:dyDescent="0.25"/>
    <row r="122" s="2" customFormat="1" ht="15" hidden="1" customHeight="1" x14ac:dyDescent="0.25"/>
    <row r="123" s="2" customFormat="1" ht="15" hidden="1" customHeight="1" x14ac:dyDescent="0.25"/>
    <row r="124" s="2" customFormat="1" ht="15" hidden="1" customHeight="1" x14ac:dyDescent="0.25"/>
    <row r="125" s="2" customFormat="1" ht="15" hidden="1" customHeight="1" x14ac:dyDescent="0.25"/>
    <row r="126" s="2" customFormat="1" ht="15" hidden="1" customHeight="1" x14ac:dyDescent="0.25"/>
    <row r="127" s="2" customFormat="1" ht="15" hidden="1" customHeight="1" x14ac:dyDescent="0.25"/>
    <row r="128" s="2" customFormat="1" ht="15" hidden="1" customHeight="1" x14ac:dyDescent="0.25"/>
    <row r="129" s="2" customFormat="1" ht="15" hidden="1" customHeight="1" x14ac:dyDescent="0.25"/>
    <row r="130" s="2" customFormat="1" ht="15" hidden="1" customHeight="1" x14ac:dyDescent="0.25"/>
    <row r="131" s="2" customFormat="1" ht="15" hidden="1" customHeight="1" x14ac:dyDescent="0.25"/>
    <row r="132" s="2" customFormat="1" ht="15" hidden="1" customHeight="1" x14ac:dyDescent="0.25"/>
    <row r="133" s="2" customFormat="1" ht="15" hidden="1" customHeight="1" x14ac:dyDescent="0.25"/>
    <row r="134" s="2" customFormat="1" ht="15" hidden="1" customHeight="1" x14ac:dyDescent="0.25"/>
    <row r="135" s="2" customFormat="1" ht="15" hidden="1" customHeight="1" x14ac:dyDescent="0.25"/>
    <row r="136" s="2" customFormat="1" ht="15" hidden="1" customHeight="1" x14ac:dyDescent="0.25"/>
    <row r="137" s="2" customFormat="1" ht="15" hidden="1" customHeight="1" x14ac:dyDescent="0.25"/>
    <row r="138" s="2" customFormat="1" ht="15" hidden="1" customHeight="1" x14ac:dyDescent="0.25"/>
    <row r="139" s="2" customFormat="1" ht="15" hidden="1" customHeight="1" x14ac:dyDescent="0.25"/>
    <row r="140" s="2" customFormat="1" ht="15" hidden="1" customHeight="1" x14ac:dyDescent="0.25"/>
    <row r="141" s="2" customFormat="1" ht="15" hidden="1" customHeight="1" x14ac:dyDescent="0.25"/>
    <row r="142" s="2" customFormat="1" ht="15" hidden="1" customHeight="1" x14ac:dyDescent="0.25"/>
    <row r="143" s="2" customFormat="1" ht="15" hidden="1" customHeight="1" x14ac:dyDescent="0.25"/>
    <row r="144" s="2" customFormat="1" ht="15" hidden="1" customHeight="1" x14ac:dyDescent="0.25"/>
    <row r="145" s="2" customFormat="1" ht="15" hidden="1" customHeight="1" x14ac:dyDescent="0.25"/>
    <row r="146" s="2" customFormat="1" ht="15" hidden="1" customHeight="1" x14ac:dyDescent="0.25"/>
    <row r="147" s="2" customFormat="1" ht="15" hidden="1" customHeight="1" x14ac:dyDescent="0.25"/>
    <row r="148" s="2" customFormat="1" ht="15" hidden="1" customHeight="1" x14ac:dyDescent="0.25"/>
    <row r="149" s="2" customFormat="1" ht="15" hidden="1" customHeight="1" x14ac:dyDescent="0.25"/>
    <row r="150" s="2" customFormat="1" ht="15" hidden="1" customHeight="1" x14ac:dyDescent="0.25"/>
    <row r="151" s="2" customFormat="1" ht="15" hidden="1" customHeight="1" x14ac:dyDescent="0.25"/>
    <row r="152" s="2" customFormat="1" ht="15" hidden="1" customHeight="1" x14ac:dyDescent="0.25"/>
    <row r="153" s="2" customFormat="1" ht="15" hidden="1" customHeight="1" x14ac:dyDescent="0.25"/>
    <row r="154" s="2" customFormat="1" ht="15" hidden="1" customHeight="1" x14ac:dyDescent="0.25"/>
    <row r="155" s="2" customFormat="1" ht="15" hidden="1" customHeight="1" x14ac:dyDescent="0.25"/>
    <row r="156" s="2" customFormat="1" ht="15" hidden="1" customHeight="1" x14ac:dyDescent="0.25"/>
    <row r="157" s="2" customFormat="1" ht="15" hidden="1" customHeight="1" x14ac:dyDescent="0.25"/>
    <row r="158" s="2" customFormat="1" ht="15" hidden="1" customHeight="1" x14ac:dyDescent="0.25"/>
    <row r="159" s="2" customFormat="1" ht="15" hidden="1" customHeight="1" x14ac:dyDescent="0.25"/>
    <row r="160" s="2" customFormat="1" ht="15" hidden="1" customHeight="1" x14ac:dyDescent="0.25"/>
    <row r="161" s="2" customFormat="1" ht="15" hidden="1" customHeight="1" x14ac:dyDescent="0.25"/>
    <row r="162" s="2" customFormat="1" ht="15" hidden="1" customHeight="1" x14ac:dyDescent="0.25"/>
    <row r="163" s="2" customFormat="1" ht="15" hidden="1" customHeight="1" x14ac:dyDescent="0.25"/>
    <row r="164" s="2" customFormat="1" ht="15" hidden="1" customHeight="1" x14ac:dyDescent="0.25"/>
    <row r="165" s="2" customFormat="1" ht="15" hidden="1" customHeight="1" x14ac:dyDescent="0.25"/>
    <row r="166" s="2" customFormat="1" ht="15" hidden="1" customHeight="1" x14ac:dyDescent="0.25"/>
    <row r="167" s="2" customFormat="1" ht="15" hidden="1" customHeight="1" x14ac:dyDescent="0.25"/>
    <row r="168" s="2" customFormat="1" ht="15" hidden="1" customHeight="1" x14ac:dyDescent="0.25"/>
    <row r="169" s="2" customFormat="1" ht="15" hidden="1" customHeight="1" x14ac:dyDescent="0.25"/>
    <row r="170" s="2" customFormat="1" ht="15" hidden="1" customHeight="1" x14ac:dyDescent="0.25"/>
    <row r="171" s="2" customFormat="1" ht="15" hidden="1" customHeight="1" x14ac:dyDescent="0.25"/>
    <row r="172" s="2" customFormat="1" ht="15" hidden="1" customHeight="1" x14ac:dyDescent="0.25"/>
    <row r="173" s="2" customFormat="1" ht="15" hidden="1" customHeight="1" x14ac:dyDescent="0.25"/>
    <row r="174" s="2" customFormat="1" ht="15" hidden="1" customHeight="1" x14ac:dyDescent="0.25"/>
    <row r="175" s="2" customFormat="1" ht="15" hidden="1" customHeight="1" x14ac:dyDescent="0.25"/>
    <row r="176" s="2" customFormat="1" ht="15" hidden="1" customHeight="1" x14ac:dyDescent="0.25"/>
    <row r="177" s="2" customFormat="1" ht="15" hidden="1" customHeight="1" x14ac:dyDescent="0.25"/>
    <row r="178" s="2" customFormat="1" ht="15" hidden="1" customHeight="1" x14ac:dyDescent="0.25"/>
    <row r="179" s="2" customFormat="1" ht="15" hidden="1" customHeight="1" x14ac:dyDescent="0.25"/>
    <row r="180" s="2" customFormat="1" ht="15" hidden="1" customHeight="1" x14ac:dyDescent="0.25"/>
    <row r="181" s="2" customFormat="1" ht="15" hidden="1" customHeight="1" x14ac:dyDescent="0.25"/>
    <row r="182" s="2" customFormat="1" ht="15" hidden="1" customHeight="1" x14ac:dyDescent="0.25"/>
    <row r="183" s="2" customFormat="1" ht="15" hidden="1" customHeight="1" x14ac:dyDescent="0.25"/>
    <row r="184" s="2" customFormat="1" ht="15" hidden="1" customHeight="1" x14ac:dyDescent="0.25"/>
    <row r="185" s="2" customFormat="1" ht="15" hidden="1" customHeight="1" x14ac:dyDescent="0.25"/>
    <row r="186" s="2" customFormat="1" ht="15" hidden="1" customHeight="1" x14ac:dyDescent="0.25"/>
    <row r="187" s="2" customFormat="1" ht="15" hidden="1" customHeight="1" x14ac:dyDescent="0.25"/>
    <row r="188" s="2" customFormat="1" ht="15" hidden="1" customHeight="1" x14ac:dyDescent="0.25"/>
    <row r="189" s="2" customFormat="1" ht="15" hidden="1" customHeight="1" x14ac:dyDescent="0.25"/>
    <row r="190" s="2" customFormat="1" ht="15" hidden="1" customHeight="1" x14ac:dyDescent="0.25"/>
    <row r="191" s="2" customFormat="1" ht="15" hidden="1" customHeight="1" x14ac:dyDescent="0.25"/>
  </sheetData>
  <sheetProtection algorithmName="SHA-512" hashValue="0n4Cl8sUU5syakCWGXwfqIR2lI3i48Dwc+py1P5ppO9+Rz2u2GmTc2z/tw4B8ovkgRlzGaVtA4TLao338Ow3rQ==" saltValue="RTsHBzK4TCypY6v5th0GmQ==" spinCount="100000" sheet="1" objects="1" scenarios="1"/>
  <customSheetViews>
    <customSheetView guid="{4F086A74-5B38-4260-ADA5-6DF5C2FBAB93}" showGridLines="0" hiddenRows="1" hiddenColumns="1">
      <pane ySplit="5" topLeftCell="A69" activePane="bottomLeft" state="frozen"/>
      <selection pane="bottomLeft"/>
      <rowBreaks count="2" manualBreakCount="2">
        <brk id="31" max="16383" man="1"/>
        <brk id="53" max="16383" man="1"/>
      </rowBreaks>
      <pageMargins left="0.23622047244094491" right="0.23622047244094491" top="0.74803149606299213" bottom="0.74803149606299213" header="0.31496062992125984" footer="0.31496062992125984"/>
      <printOptions horizontalCentered="1"/>
      <pageSetup paperSize="9" scale="74" fitToHeight="3" orientation="landscape" r:id="rId1"/>
      <headerFooter>
        <oddFooter>&amp;L&amp;D&amp;C- Page &amp;P / &amp;N -
&amp;R&amp;8
&amp;Z&amp;F</oddFooter>
      </headerFooter>
    </customSheetView>
  </customSheetViews>
  <mergeCells count="63">
    <mergeCell ref="D13:S13"/>
    <mergeCell ref="L39:R39"/>
    <mergeCell ref="F41:H41"/>
    <mergeCell ref="J43:K43"/>
    <mergeCell ref="L43:N43"/>
    <mergeCell ref="F39:H39"/>
    <mergeCell ref="L29:R29"/>
    <mergeCell ref="D25:E25"/>
    <mergeCell ref="F25:H25"/>
    <mergeCell ref="L25:R25"/>
    <mergeCell ref="D27:E27"/>
    <mergeCell ref="F27:H27"/>
    <mergeCell ref="L27:R27"/>
    <mergeCell ref="D35:E35"/>
    <mergeCell ref="F35:H35"/>
    <mergeCell ref="F37:H37"/>
    <mergeCell ref="H72:L72"/>
    <mergeCell ref="B62:C86"/>
    <mergeCell ref="D69:E69"/>
    <mergeCell ref="D70:E70"/>
    <mergeCell ref="D71:E71"/>
    <mergeCell ref="D72:E72"/>
    <mergeCell ref="D63:E63"/>
    <mergeCell ref="F63:H63"/>
    <mergeCell ref="D65:E65"/>
    <mergeCell ref="D67:E67"/>
    <mergeCell ref="L41:R41"/>
    <mergeCell ref="N63:R63"/>
    <mergeCell ref="B24:C32"/>
    <mergeCell ref="F31:H31"/>
    <mergeCell ref="O31:R31"/>
    <mergeCell ref="F43:H43"/>
    <mergeCell ref="B46:C58"/>
    <mergeCell ref="D47:E47"/>
    <mergeCell ref="F47:H47"/>
    <mergeCell ref="F29:H29"/>
    <mergeCell ref="L53:N53"/>
    <mergeCell ref="D55:E55"/>
    <mergeCell ref="O53:P53"/>
    <mergeCell ref="B34:C44"/>
    <mergeCell ref="L35:R35"/>
    <mergeCell ref="D37:E37"/>
    <mergeCell ref="D57:E57"/>
    <mergeCell ref="F57:H57"/>
    <mergeCell ref="D51:E51"/>
    <mergeCell ref="F51:H51"/>
    <mergeCell ref="L51:R51"/>
    <mergeCell ref="O7:S10"/>
    <mergeCell ref="C8:M9"/>
    <mergeCell ref="F49:H49"/>
    <mergeCell ref="L49:R49"/>
    <mergeCell ref="D53:E53"/>
    <mergeCell ref="F53:H53"/>
    <mergeCell ref="J53:K53"/>
    <mergeCell ref="Q53:R53"/>
    <mergeCell ref="L47:R47"/>
    <mergeCell ref="B18:C22"/>
    <mergeCell ref="F19:H19"/>
    <mergeCell ref="L19:R19"/>
    <mergeCell ref="F21:H21"/>
    <mergeCell ref="L21:N21"/>
    <mergeCell ref="Q43:R43"/>
    <mergeCell ref="L37:R37"/>
  </mergeCells>
  <printOptions horizontalCentered="1"/>
  <pageMargins left="0.23622047244094491" right="0.23622047244094491" top="0.74803149606299213" bottom="0.74803149606299213" header="0.31496062992125984" footer="0.31496062992125984"/>
  <pageSetup paperSize="9" scale="74" fitToHeight="3" orientation="landscape" r:id="rId2"/>
  <headerFooter>
    <oddFooter xml:space="preserve">&amp;L&amp;D&amp;C- Page &amp;P / &amp;N -
</oddFooter>
  </headerFooter>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listes!$M$5:$M$6</xm:f>
          </x14:formula1>
          <xm:sqref>L65 B8 F65 F67 L67 L74 I74 F76:F81 P83 B10 M83 J83 J85:J86 M85:M86 F72:F73 F69:F70 I55 F55 L55</xm:sqref>
        </x14:dataValidation>
        <x14:dataValidation type="list" allowBlank="1" showInputMessage="1" xr:uid="{00000000-0002-0000-0600-000001000000}">
          <x14:formula1>
            <xm:f>listes!$O$5:$O$10</xm:f>
          </x14:formula1>
          <xm:sqref>F37:H37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3">
    <pageSetUpPr fitToPage="1"/>
  </sheetPr>
  <dimension ref="A1:AO350"/>
  <sheetViews>
    <sheetView showGridLines="0" showRowColHeaders="0" zoomScaleNormal="100" zoomScaleSheetLayoutView="80" workbookViewId="0">
      <pane ySplit="4" topLeftCell="A5" activePane="bottomLeft" state="frozen"/>
      <selection activeCell="I11" sqref="I11"/>
      <selection pane="bottomLeft"/>
    </sheetView>
  </sheetViews>
  <sheetFormatPr baseColWidth="10" defaultColWidth="0" defaultRowHeight="15" zeroHeight="1" x14ac:dyDescent="0.25"/>
  <cols>
    <col min="1" max="1" width="2.7109375" style="9" customWidth="1"/>
    <col min="2" max="2" width="3.7109375" style="9" customWidth="1"/>
    <col min="3" max="3" width="12.7109375" style="2" customWidth="1"/>
    <col min="4" max="4" width="3.7109375" style="2" customWidth="1"/>
    <col min="5" max="6" width="12.7109375" style="2" customWidth="1"/>
    <col min="7" max="7" width="3.7109375" style="2" customWidth="1"/>
    <col min="8" max="9" width="12.7109375" style="2" customWidth="1"/>
    <col min="10" max="10" width="3.7109375" style="2" customWidth="1"/>
    <col min="11" max="18" width="10.7109375" style="2" customWidth="1"/>
    <col min="19" max="19" width="13.7109375" style="2" customWidth="1"/>
    <col min="20" max="21" width="2.7109375" style="2" customWidth="1"/>
    <col min="22" max="23" width="11.42578125" style="2" hidden="1" customWidth="1"/>
    <col min="24" max="41" width="0" style="2" hidden="1" customWidth="1"/>
    <col min="42" max="16384" width="11.42578125" style="2" hidden="1"/>
  </cols>
  <sheetData>
    <row r="1" spans="1:31" s="399" customFormat="1" ht="23.25" x14ac:dyDescent="0.25">
      <c r="A1" s="305" t="str">
        <f>'1_Présentation'!$A$1</f>
        <v>Demande d’aide à l’investissement immobilier</v>
      </c>
      <c r="B1" s="319"/>
      <c r="C1" s="319"/>
      <c r="D1" s="319"/>
      <c r="E1" s="319"/>
      <c r="F1" s="319"/>
      <c r="G1" s="319"/>
      <c r="H1" s="319"/>
      <c r="I1" s="319"/>
      <c r="J1" s="319"/>
      <c r="K1" s="319"/>
      <c r="L1" s="319"/>
      <c r="M1" s="319"/>
      <c r="N1" s="319"/>
      <c r="O1" s="319"/>
      <c r="P1" s="319"/>
      <c r="Q1" s="319"/>
      <c r="R1" s="319"/>
      <c r="S1" s="319"/>
      <c r="T1" s="398"/>
      <c r="V1" s="400"/>
      <c r="W1" s="400"/>
      <c r="X1" s="400"/>
      <c r="Y1" s="400"/>
      <c r="Z1" s="400"/>
      <c r="AA1" s="400"/>
      <c r="AB1" s="400"/>
      <c r="AC1" s="400"/>
      <c r="AD1" s="400"/>
      <c r="AE1" s="400"/>
    </row>
    <row r="2" spans="1:31" s="403" customFormat="1" ht="21.75" thickBot="1" x14ac:dyDescent="0.3">
      <c r="A2" s="680" t="s">
        <v>251</v>
      </c>
      <c r="B2" s="727"/>
      <c r="C2" s="727"/>
      <c r="D2" s="727"/>
      <c r="E2" s="727"/>
      <c r="F2" s="727"/>
      <c r="G2" s="727"/>
      <c r="H2" s="727"/>
      <c r="I2" s="727"/>
      <c r="J2" s="727"/>
      <c r="K2" s="727"/>
      <c r="L2" s="727"/>
      <c r="M2" s="727"/>
      <c r="N2" s="727"/>
      <c r="O2" s="727"/>
      <c r="P2" s="727"/>
      <c r="Q2" s="727"/>
      <c r="R2" s="727"/>
      <c r="S2" s="727"/>
      <c r="T2" s="728"/>
      <c r="V2" s="404"/>
      <c r="W2" s="404"/>
      <c r="X2" s="404"/>
      <c r="Y2" s="404"/>
      <c r="Z2" s="404"/>
      <c r="AA2" s="404"/>
      <c r="AB2" s="404"/>
      <c r="AC2" s="404"/>
      <c r="AD2" s="404"/>
      <c r="AE2" s="404"/>
    </row>
    <row r="3" spans="1:31" ht="6" customHeight="1" thickBot="1" x14ac:dyDescent="0.3">
      <c r="A3" s="128"/>
      <c r="B3" s="119"/>
      <c r="C3" s="119"/>
      <c r="D3" s="119"/>
      <c r="E3" s="119"/>
      <c r="F3" s="119"/>
      <c r="G3" s="119"/>
      <c r="H3" s="119"/>
      <c r="I3" s="119"/>
      <c r="J3" s="119"/>
      <c r="K3" s="119"/>
      <c r="L3" s="119"/>
      <c r="M3" s="119"/>
      <c r="N3" s="119"/>
      <c r="O3" s="119"/>
      <c r="P3" s="119"/>
      <c r="Q3" s="119"/>
      <c r="R3" s="119"/>
      <c r="S3" s="119"/>
      <c r="T3" s="159"/>
    </row>
    <row r="4" spans="1:31" ht="135" customHeight="1" thickBot="1" x14ac:dyDescent="0.3">
      <c r="A4" s="128"/>
      <c r="B4" s="804"/>
      <c r="C4" s="805"/>
      <c r="D4" s="805"/>
      <c r="E4" s="805"/>
      <c r="F4" s="805"/>
      <c r="G4" s="805"/>
      <c r="H4" s="805"/>
      <c r="I4" s="805"/>
      <c r="J4" s="805"/>
      <c r="K4" s="805"/>
      <c r="L4" s="805"/>
      <c r="M4" s="805"/>
      <c r="N4" s="805"/>
      <c r="O4" s="805"/>
      <c r="P4" s="805"/>
      <c r="Q4" s="805"/>
      <c r="R4" s="805"/>
      <c r="S4" s="805"/>
      <c r="T4" s="806"/>
    </row>
    <row r="5" spans="1:31" ht="23.45" customHeight="1" x14ac:dyDescent="0.25">
      <c r="A5" s="3"/>
      <c r="B5" s="5"/>
      <c r="C5" s="5"/>
      <c r="D5" s="5"/>
      <c r="E5" s="5"/>
      <c r="F5" s="5"/>
      <c r="G5" s="5"/>
      <c r="H5" s="5"/>
      <c r="I5" s="5"/>
      <c r="J5" s="5"/>
      <c r="K5" s="5"/>
      <c r="L5" s="5"/>
      <c r="M5" s="5"/>
      <c r="N5" s="5"/>
      <c r="O5" s="5"/>
      <c r="P5" s="5"/>
      <c r="Q5" s="5"/>
      <c r="R5" s="5"/>
      <c r="S5" s="5"/>
      <c r="T5" s="7"/>
    </row>
    <row r="6" spans="1:31" ht="6" customHeight="1" thickBot="1" x14ac:dyDescent="0.3">
      <c r="A6" s="3"/>
      <c r="B6" s="5"/>
      <c r="C6" s="5"/>
      <c r="D6" s="5"/>
      <c r="E6" s="5"/>
      <c r="F6" s="5"/>
      <c r="G6" s="5"/>
      <c r="H6" s="5"/>
      <c r="I6" s="5"/>
      <c r="J6" s="5"/>
      <c r="K6" s="5"/>
      <c r="L6" s="5"/>
      <c r="M6" s="5"/>
      <c r="N6" s="5"/>
      <c r="O6" s="5"/>
      <c r="P6" s="5"/>
      <c r="Q6" s="5"/>
      <c r="R6" s="5"/>
      <c r="S6" s="5"/>
      <c r="T6" s="7"/>
    </row>
    <row r="7" spans="1:31" ht="6" customHeight="1" x14ac:dyDescent="0.25">
      <c r="A7" s="3"/>
      <c r="B7" s="435"/>
      <c r="C7" s="443"/>
      <c r="D7" s="443"/>
      <c r="E7" s="443"/>
      <c r="F7" s="443"/>
      <c r="G7" s="443"/>
      <c r="H7" s="443"/>
      <c r="I7" s="443"/>
      <c r="J7" s="443"/>
      <c r="K7" s="443"/>
      <c r="L7" s="443"/>
      <c r="M7" s="443"/>
      <c r="N7" s="443"/>
      <c r="O7" s="443"/>
      <c r="P7" s="443"/>
      <c r="Q7" s="443"/>
      <c r="R7" s="443"/>
      <c r="S7" s="443"/>
      <c r="T7" s="437"/>
    </row>
    <row r="8" spans="1:31" ht="21" customHeight="1" x14ac:dyDescent="0.25">
      <c r="A8" s="3"/>
      <c r="B8" s="807" t="s">
        <v>293</v>
      </c>
      <c r="C8" s="444"/>
      <c r="D8" s="444"/>
      <c r="E8" s="444"/>
      <c r="F8" s="444"/>
      <c r="G8" s="444"/>
      <c r="H8" s="444"/>
      <c r="I8" s="444"/>
      <c r="J8" s="444"/>
      <c r="K8" s="444"/>
      <c r="L8" s="461"/>
      <c r="M8" s="461"/>
      <c r="N8" s="461"/>
      <c r="O8" s="461"/>
      <c r="P8" s="461"/>
      <c r="Q8" s="461"/>
      <c r="R8" s="461"/>
      <c r="S8" s="461"/>
      <c r="T8" s="439"/>
    </row>
    <row r="9" spans="1:31" ht="15" customHeight="1" x14ac:dyDescent="0.25">
      <c r="A9" s="3"/>
      <c r="B9" s="438"/>
      <c r="C9" s="444"/>
      <c r="D9" s="444"/>
      <c r="E9" s="444"/>
      <c r="F9" s="444"/>
      <c r="G9" s="444"/>
      <c r="H9" s="444"/>
      <c r="I9" s="444"/>
      <c r="J9" s="444"/>
      <c r="K9" s="444"/>
      <c r="L9" s="461"/>
      <c r="M9" s="461"/>
      <c r="N9" s="461"/>
      <c r="O9" s="461"/>
      <c r="P9" s="461"/>
      <c r="Q9" s="461"/>
      <c r="R9" s="461"/>
      <c r="S9" s="461"/>
      <c r="T9" s="439"/>
    </row>
    <row r="10" spans="1:31" ht="18" customHeight="1" x14ac:dyDescent="0.25">
      <c r="A10" s="3"/>
      <c r="B10" s="807" t="s">
        <v>330</v>
      </c>
      <c r="C10" s="444"/>
      <c r="D10" s="444"/>
      <c r="E10" s="444"/>
      <c r="F10" s="444"/>
      <c r="G10" s="444"/>
      <c r="H10" s="444"/>
      <c r="I10" s="444"/>
      <c r="J10" s="444"/>
      <c r="K10" s="444"/>
      <c r="L10" s="461"/>
      <c r="M10" s="461"/>
      <c r="N10" s="1026" t="s">
        <v>320</v>
      </c>
      <c r="O10" s="1027"/>
      <c r="P10" s="1027"/>
      <c r="Q10" s="1027"/>
      <c r="R10" s="1027"/>
      <c r="S10" s="1027"/>
      <c r="T10" s="439"/>
    </row>
    <row r="11" spans="1:31" ht="18.75" x14ac:dyDescent="0.25">
      <c r="A11" s="3"/>
      <c r="B11" s="807" t="s">
        <v>323</v>
      </c>
      <c r="C11" s="444"/>
      <c r="D11" s="444"/>
      <c r="E11" s="444"/>
      <c r="F11" s="444"/>
      <c r="G11" s="444"/>
      <c r="H11" s="444"/>
      <c r="I11" s="444"/>
      <c r="J11" s="444"/>
      <c r="K11" s="444"/>
      <c r="L11" s="461"/>
      <c r="M11" s="461"/>
      <c r="N11" s="1026"/>
      <c r="O11" s="1027"/>
      <c r="P11" s="1027"/>
      <c r="Q11" s="1027"/>
      <c r="R11" s="1027"/>
      <c r="S11" s="1027"/>
      <c r="T11" s="439"/>
    </row>
    <row r="12" spans="1:31" x14ac:dyDescent="0.25">
      <c r="A12" s="3"/>
      <c r="B12" s="808"/>
      <c r="C12" s="500" t="s">
        <v>721</v>
      </c>
      <c r="D12" s="444"/>
      <c r="E12" s="444"/>
      <c r="F12" s="444"/>
      <c r="G12" s="444"/>
      <c r="H12" s="444"/>
      <c r="I12" s="444"/>
      <c r="J12" s="444"/>
      <c r="K12" s="444"/>
      <c r="L12" s="444"/>
      <c r="M12" s="461"/>
      <c r="N12" s="1026"/>
      <c r="O12" s="1027"/>
      <c r="P12" s="1027"/>
      <c r="Q12" s="1027"/>
      <c r="R12" s="1027"/>
      <c r="S12" s="1027"/>
      <c r="T12" s="439"/>
    </row>
    <row r="13" spans="1:31" x14ac:dyDescent="0.25">
      <c r="A13" s="3"/>
      <c r="B13" s="438"/>
      <c r="C13" s="500" t="s">
        <v>722</v>
      </c>
      <c r="D13" s="444"/>
      <c r="E13" s="444"/>
      <c r="F13" s="444"/>
      <c r="G13" s="444"/>
      <c r="H13" s="444"/>
      <c r="I13" s="444"/>
      <c r="J13" s="444"/>
      <c r="K13" s="444"/>
      <c r="L13" s="444"/>
      <c r="M13" s="461"/>
      <c r="N13" s="1026"/>
      <c r="O13" s="1027"/>
      <c r="P13" s="1027"/>
      <c r="Q13" s="1027"/>
      <c r="R13" s="1027"/>
      <c r="S13" s="1027"/>
      <c r="T13" s="439"/>
    </row>
    <row r="14" spans="1:31" x14ac:dyDescent="0.25">
      <c r="A14" s="3"/>
      <c r="B14" s="808"/>
      <c r="C14" s="500" t="s">
        <v>714</v>
      </c>
      <c r="D14" s="444"/>
      <c r="E14" s="444"/>
      <c r="F14" s="444"/>
      <c r="G14" s="444"/>
      <c r="H14" s="444"/>
      <c r="I14" s="444"/>
      <c r="J14" s="444"/>
      <c r="K14" s="444"/>
      <c r="L14" s="444"/>
      <c r="M14" s="461"/>
      <c r="N14" s="1026"/>
      <c r="O14" s="1027"/>
      <c r="P14" s="1027"/>
      <c r="Q14" s="1027"/>
      <c r="R14" s="1027"/>
      <c r="S14" s="1027"/>
      <c r="T14" s="439"/>
    </row>
    <row r="15" spans="1:31" x14ac:dyDescent="0.25">
      <c r="A15" s="3"/>
      <c r="B15" s="808"/>
      <c r="C15" s="500" t="s">
        <v>250</v>
      </c>
      <c r="D15" s="444"/>
      <c r="E15" s="444"/>
      <c r="F15" s="444"/>
      <c r="G15" s="444"/>
      <c r="H15" s="444"/>
      <c r="I15" s="444"/>
      <c r="J15" s="444"/>
      <c r="K15" s="444"/>
      <c r="L15" s="444"/>
      <c r="M15" s="833"/>
      <c r="N15" s="1026"/>
      <c r="O15" s="1027"/>
      <c r="P15" s="1027"/>
      <c r="Q15" s="1027"/>
      <c r="R15" s="1027"/>
      <c r="S15" s="1027"/>
      <c r="T15" s="439"/>
    </row>
    <row r="16" spans="1:31" x14ac:dyDescent="0.25">
      <c r="A16" s="3"/>
      <c r="B16" s="808"/>
      <c r="C16" s="500" t="s">
        <v>310</v>
      </c>
      <c r="D16" s="444"/>
      <c r="E16" s="444"/>
      <c r="F16" s="444"/>
      <c r="G16" s="444"/>
      <c r="H16" s="444"/>
      <c r="I16" s="444"/>
      <c r="J16" s="444"/>
      <c r="K16" s="444"/>
      <c r="L16" s="444"/>
      <c r="M16" s="833"/>
      <c r="N16" s="743" t="s">
        <v>675</v>
      </c>
      <c r="O16" s="838"/>
      <c r="P16" s="839"/>
      <c r="Q16" s="839"/>
      <c r="R16" s="839"/>
      <c r="S16" s="773"/>
      <c r="T16" s="757"/>
    </row>
    <row r="17" spans="1:20" ht="16.5" thickBot="1" x14ac:dyDescent="0.3">
      <c r="A17" s="3"/>
      <c r="B17" s="809"/>
      <c r="C17" s="446"/>
      <c r="D17" s="446"/>
      <c r="E17" s="446"/>
      <c r="F17" s="446"/>
      <c r="G17" s="446"/>
      <c r="H17" s="446"/>
      <c r="I17" s="446"/>
      <c r="J17" s="446"/>
      <c r="K17" s="446"/>
      <c r="L17" s="446"/>
      <c r="M17" s="446"/>
      <c r="N17" s="446"/>
      <c r="O17" s="446"/>
      <c r="P17" s="446"/>
      <c r="Q17" s="446"/>
      <c r="R17" s="446"/>
      <c r="S17" s="446"/>
      <c r="T17" s="442"/>
    </row>
    <row r="18" spans="1:20" x14ac:dyDescent="0.25">
      <c r="A18" s="3"/>
      <c r="B18" s="3"/>
      <c r="C18" s="5"/>
      <c r="D18" s="5"/>
      <c r="E18" s="5"/>
      <c r="F18" s="5"/>
      <c r="G18" s="5"/>
      <c r="H18" s="5"/>
      <c r="I18" s="5"/>
      <c r="J18" s="5"/>
      <c r="K18" s="5"/>
      <c r="L18" s="5"/>
      <c r="M18" s="5"/>
      <c r="N18" s="5"/>
      <c r="O18" s="5"/>
      <c r="P18" s="5"/>
      <c r="Q18" s="5"/>
      <c r="R18" s="5"/>
      <c r="S18" s="5"/>
      <c r="T18" s="7"/>
    </row>
    <row r="19" spans="1:20" ht="18.75" x14ac:dyDescent="0.25">
      <c r="A19" s="3"/>
      <c r="B19" s="3"/>
      <c r="C19" s="39" t="s">
        <v>31</v>
      </c>
      <c r="D19" s="1000" t="str">
        <f>IF('1_Présentation'!$G$24="","",VLOOKUP('1_Présentation'!$G$16,listes!$H:$I,COLUMNS(listes!$H:$I),FALSE)&amp;" - "&amp;IF('1_Présentation'!$G$20="","",LEFT('1_Présentation'!$G$20,2)&amp;" ")&amp;IF('1_Présentation'!$G$22="","",UPPER('1_Présentation'!$G$22)&amp;" - ")&amp;IF('1_Présentation'!$G$24="","",'1_Présentation'!$G$24))</f>
        <v/>
      </c>
      <c r="E19" s="1001"/>
      <c r="F19" s="1001"/>
      <c r="G19" s="1001"/>
      <c r="H19" s="1001"/>
      <c r="I19" s="1001"/>
      <c r="J19" s="1001"/>
      <c r="K19" s="1001"/>
      <c r="L19" s="1001"/>
      <c r="M19" s="1001"/>
      <c r="N19" s="1001"/>
      <c r="O19" s="1001"/>
      <c r="P19" s="1001"/>
      <c r="Q19" s="1001"/>
      <c r="R19" s="1001"/>
      <c r="S19" s="1002"/>
      <c r="T19" s="7"/>
    </row>
    <row r="20" spans="1:20" ht="18.75" x14ac:dyDescent="0.25">
      <c r="A20" s="3"/>
      <c r="B20" s="3"/>
      <c r="C20" s="39"/>
      <c r="D20" s="681"/>
      <c r="E20" s="681"/>
      <c r="F20" s="681"/>
      <c r="G20" s="681"/>
      <c r="H20" s="681"/>
      <c r="I20" s="681"/>
      <c r="J20" s="681"/>
      <c r="K20" s="681"/>
      <c r="L20" s="681"/>
      <c r="M20" s="681"/>
      <c r="N20" s="681"/>
      <c r="O20" s="681"/>
      <c r="P20" s="681"/>
      <c r="Q20" s="681"/>
      <c r="R20" s="681"/>
      <c r="S20" s="681"/>
      <c r="T20" s="7"/>
    </row>
    <row r="21" spans="1:20" x14ac:dyDescent="0.25">
      <c r="A21" s="3"/>
      <c r="B21" s="3"/>
      <c r="C21" s="5"/>
      <c r="D21" s="5"/>
      <c r="E21" s="5"/>
      <c r="F21" s="5"/>
      <c r="G21" s="5"/>
      <c r="H21" s="5"/>
      <c r="I21" s="5"/>
      <c r="J21" s="5"/>
      <c r="K21" s="5"/>
      <c r="L21" s="5"/>
      <c r="M21" s="5"/>
      <c r="N21" s="5"/>
      <c r="O21" s="5"/>
      <c r="P21" s="5"/>
      <c r="Q21" s="5"/>
      <c r="R21" s="5"/>
      <c r="S21" s="5"/>
      <c r="T21" s="7"/>
    </row>
    <row r="22" spans="1:20" ht="30" customHeight="1" x14ac:dyDescent="0.25">
      <c r="A22" s="3"/>
      <c r="B22" s="1009" t="s">
        <v>446</v>
      </c>
      <c r="C22" s="1010"/>
      <c r="D22" s="1010"/>
      <c r="E22" s="1010"/>
      <c r="F22" s="1010"/>
      <c r="G22" s="1010"/>
      <c r="H22" s="1010"/>
      <c r="I22" s="1010"/>
      <c r="J22" s="1010"/>
      <c r="K22" s="1010"/>
      <c r="L22" s="1010"/>
      <c r="M22" s="1010"/>
      <c r="N22" s="1010"/>
      <c r="O22" s="1010"/>
      <c r="P22" s="1010"/>
      <c r="Q22" s="1010"/>
      <c r="R22" s="1010"/>
      <c r="S22" s="1011"/>
      <c r="T22" s="7"/>
    </row>
    <row r="23" spans="1:20" x14ac:dyDescent="0.25">
      <c r="A23" s="3"/>
      <c r="B23" s="236"/>
      <c r="C23" s="174"/>
      <c r="D23" s="174"/>
      <c r="E23" s="174"/>
      <c r="F23" s="174"/>
      <c r="G23" s="174"/>
      <c r="H23" s="174"/>
      <c r="I23" s="174"/>
      <c r="J23" s="174"/>
      <c r="K23" s="174"/>
      <c r="L23" s="174"/>
      <c r="M23" s="174"/>
      <c r="N23" s="174"/>
      <c r="O23" s="174"/>
      <c r="P23" s="174"/>
      <c r="Q23" s="174"/>
      <c r="R23" s="174"/>
      <c r="S23" s="174"/>
      <c r="T23" s="7"/>
    </row>
    <row r="24" spans="1:20" ht="30" customHeight="1" x14ac:dyDescent="0.25">
      <c r="A24" s="3"/>
      <c r="B24" s="1036" t="s">
        <v>447</v>
      </c>
      <c r="C24" s="1037"/>
      <c r="D24" s="1037"/>
      <c r="E24" s="1037"/>
      <c r="F24" s="1038"/>
      <c r="G24" s="1035" t="s">
        <v>450</v>
      </c>
      <c r="H24" s="1035"/>
      <c r="I24" s="1035"/>
      <c r="J24" s="1035"/>
      <c r="K24" s="1023" t="s">
        <v>453</v>
      </c>
      <c r="L24" s="1024"/>
      <c r="M24" s="1024"/>
      <c r="N24" s="1025"/>
      <c r="O24" s="174"/>
      <c r="P24" s="174"/>
      <c r="Q24" s="174"/>
      <c r="R24" s="174"/>
      <c r="S24" s="174"/>
      <c r="T24" s="7"/>
    </row>
    <row r="25" spans="1:20" ht="28.15" customHeight="1" x14ac:dyDescent="0.25">
      <c r="A25" s="3"/>
      <c r="B25" s="1039"/>
      <c r="C25" s="1040"/>
      <c r="D25" s="1040"/>
      <c r="E25" s="1040"/>
      <c r="F25" s="1041"/>
      <c r="G25" s="1035" t="s">
        <v>451</v>
      </c>
      <c r="H25" s="1035"/>
      <c r="I25" s="1035" t="s">
        <v>452</v>
      </c>
      <c r="J25" s="1035"/>
      <c r="K25" s="1023" t="s">
        <v>582</v>
      </c>
      <c r="L25" s="1042"/>
      <c r="M25" s="1043" t="s">
        <v>454</v>
      </c>
      <c r="N25" s="1042"/>
      <c r="O25" s="174"/>
      <c r="P25" s="174"/>
      <c r="Q25" s="174"/>
      <c r="R25" s="174"/>
      <c r="S25" s="174"/>
      <c r="T25" s="7"/>
    </row>
    <row r="26" spans="1:20" x14ac:dyDescent="0.25">
      <c r="A26" s="3"/>
      <c r="B26" s="1018" t="s">
        <v>455</v>
      </c>
      <c r="C26" s="1019"/>
      <c r="D26" s="1019"/>
      <c r="E26" s="1019"/>
      <c r="F26" s="1020"/>
      <c r="G26" s="1021"/>
      <c r="H26" s="1022"/>
      <c r="I26" s="1021"/>
      <c r="J26" s="1022"/>
      <c r="K26" s="1021"/>
      <c r="L26" s="1022"/>
      <c r="M26" s="1021"/>
      <c r="N26" s="1022"/>
      <c r="O26" s="174"/>
      <c r="P26" s="174"/>
      <c r="Q26" s="174"/>
      <c r="R26" s="174"/>
      <c r="S26" s="174"/>
      <c r="T26" s="7"/>
    </row>
    <row r="27" spans="1:20" ht="15" customHeight="1" x14ac:dyDescent="0.25">
      <c r="A27" s="3"/>
      <c r="B27" s="1018" t="s">
        <v>456</v>
      </c>
      <c r="C27" s="1019"/>
      <c r="D27" s="1019"/>
      <c r="E27" s="1019"/>
      <c r="F27" s="1020"/>
      <c r="G27" s="1021"/>
      <c r="H27" s="1022"/>
      <c r="I27" s="1021"/>
      <c r="J27" s="1022"/>
      <c r="K27" s="1021"/>
      <c r="L27" s="1022"/>
      <c r="M27" s="1021"/>
      <c r="N27" s="1022"/>
      <c r="O27" s="174"/>
      <c r="P27" s="174"/>
      <c r="Q27" s="174"/>
      <c r="R27" s="174"/>
      <c r="S27" s="174"/>
      <c r="T27" s="7"/>
    </row>
    <row r="28" spans="1:20" x14ac:dyDescent="0.25">
      <c r="A28" s="3"/>
      <c r="B28" s="1018" t="s">
        <v>437</v>
      </c>
      <c r="C28" s="1019"/>
      <c r="D28" s="1019"/>
      <c r="E28" s="1019"/>
      <c r="F28" s="1020"/>
      <c r="G28" s="1021"/>
      <c r="H28" s="1022"/>
      <c r="I28" s="1021"/>
      <c r="J28" s="1022"/>
      <c r="K28" s="1021"/>
      <c r="L28" s="1022"/>
      <c r="M28" s="1021"/>
      <c r="N28" s="1022"/>
      <c r="O28" s="1048" t="s">
        <v>715</v>
      </c>
      <c r="P28" s="1049"/>
      <c r="Q28" s="1049"/>
      <c r="R28" s="1049"/>
      <c r="S28" s="1049"/>
      <c r="T28" s="7"/>
    </row>
    <row r="29" spans="1:20" x14ac:dyDescent="0.25">
      <c r="A29" s="3"/>
      <c r="B29" s="1018" t="s">
        <v>448</v>
      </c>
      <c r="C29" s="1019"/>
      <c r="D29" s="1019"/>
      <c r="E29" s="1019"/>
      <c r="F29" s="1020"/>
      <c r="G29" s="1021"/>
      <c r="H29" s="1022"/>
      <c r="I29" s="1021"/>
      <c r="J29" s="1022"/>
      <c r="K29" s="1021"/>
      <c r="L29" s="1022"/>
      <c r="M29" s="1021"/>
      <c r="N29" s="1022"/>
      <c r="O29" s="1050"/>
      <c r="P29" s="1049"/>
      <c r="Q29" s="1049"/>
      <c r="R29" s="1049"/>
      <c r="S29" s="1049"/>
      <c r="T29" s="7"/>
    </row>
    <row r="30" spans="1:20" x14ac:dyDescent="0.25">
      <c r="A30" s="3"/>
      <c r="B30" s="1033" t="s">
        <v>617</v>
      </c>
      <c r="C30" s="1034"/>
      <c r="D30" s="950"/>
      <c r="E30" s="951"/>
      <c r="F30" s="952"/>
      <c r="G30" s="1021"/>
      <c r="H30" s="1022"/>
      <c r="I30" s="1021"/>
      <c r="J30" s="1022"/>
      <c r="K30" s="1021"/>
      <c r="L30" s="1022"/>
      <c r="M30" s="1021"/>
      <c r="N30" s="1022"/>
      <c r="O30" s="572"/>
      <c r="P30" s="572"/>
      <c r="Q30" s="572"/>
      <c r="R30" s="572"/>
      <c r="S30" s="572"/>
      <c r="T30" s="7"/>
    </row>
    <row r="31" spans="1:20" x14ac:dyDescent="0.25">
      <c r="A31" s="3"/>
      <c r="B31" s="810" t="s">
        <v>449</v>
      </c>
      <c r="C31" s="641"/>
      <c r="D31" s="641"/>
      <c r="E31" s="641"/>
      <c r="F31" s="641"/>
      <c r="G31" s="1032">
        <f>SUM(G26:H30)</f>
        <v>0</v>
      </c>
      <c r="H31" s="1032"/>
      <c r="I31" s="1032">
        <f>SUM(I26:J30)</f>
        <v>0</v>
      </c>
      <c r="J31" s="1032"/>
      <c r="K31" s="1032">
        <f>SUM(K26:L30)</f>
        <v>0</v>
      </c>
      <c r="L31" s="1032"/>
      <c r="M31" s="1032">
        <f>SUM(M26:N30)</f>
        <v>0</v>
      </c>
      <c r="N31" s="1032"/>
      <c r="O31" s="174"/>
      <c r="P31" s="174"/>
      <c r="Q31" s="174"/>
      <c r="R31" s="174"/>
      <c r="S31" s="174"/>
      <c r="T31" s="7"/>
    </row>
    <row r="32" spans="1:20" x14ac:dyDescent="0.25">
      <c r="A32" s="3"/>
      <c r="B32" s="3"/>
      <c r="C32" s="5"/>
      <c r="D32" s="5"/>
      <c r="E32" s="5"/>
      <c r="F32" s="5"/>
      <c r="G32" s="5"/>
      <c r="H32" s="5"/>
      <c r="I32" s="5"/>
      <c r="J32" s="5"/>
      <c r="K32" s="5"/>
      <c r="L32" s="5"/>
      <c r="M32" s="5"/>
      <c r="N32" s="5"/>
      <c r="O32" s="5"/>
      <c r="P32" s="5"/>
      <c r="Q32" s="5"/>
      <c r="R32" s="5"/>
      <c r="S32" s="5"/>
      <c r="T32" s="7"/>
    </row>
    <row r="33" spans="1:20" ht="30" customHeight="1" x14ac:dyDescent="0.25">
      <c r="A33" s="3"/>
      <c r="B33" s="1009" t="s">
        <v>298</v>
      </c>
      <c r="C33" s="1010"/>
      <c r="D33" s="1010"/>
      <c r="E33" s="1010"/>
      <c r="F33" s="1010"/>
      <c r="G33" s="1010"/>
      <c r="H33" s="1010"/>
      <c r="I33" s="1010"/>
      <c r="J33" s="1010"/>
      <c r="K33" s="1010"/>
      <c r="L33" s="1010"/>
      <c r="M33" s="1010"/>
      <c r="N33" s="1010"/>
      <c r="O33" s="1010"/>
      <c r="P33" s="1010"/>
      <c r="Q33" s="1010"/>
      <c r="R33" s="1010"/>
      <c r="S33" s="1011"/>
      <c r="T33" s="7"/>
    </row>
    <row r="34" spans="1:20" x14ac:dyDescent="0.25">
      <c r="A34" s="3"/>
      <c r="B34" s="236"/>
      <c r="C34" s="174"/>
      <c r="D34" s="174"/>
      <c r="E34" s="174"/>
      <c r="F34" s="174"/>
      <c r="G34" s="174"/>
      <c r="H34" s="174"/>
      <c r="I34" s="174"/>
      <c r="J34" s="174"/>
      <c r="K34" s="174"/>
      <c r="L34" s="174"/>
      <c r="M34" s="174"/>
      <c r="N34" s="174"/>
      <c r="O34" s="174"/>
      <c r="P34" s="174"/>
      <c r="Q34" s="174"/>
      <c r="R34" s="174"/>
      <c r="S34" s="174"/>
      <c r="T34" s="7"/>
    </row>
    <row r="35" spans="1:20" x14ac:dyDescent="0.25">
      <c r="A35" s="3"/>
      <c r="B35" s="811" t="s">
        <v>141</v>
      </c>
      <c r="C35" s="174"/>
      <c r="D35" s="174"/>
      <c r="E35" s="174"/>
      <c r="F35" s="174"/>
      <c r="G35" s="174"/>
      <c r="H35" s="174"/>
      <c r="I35" s="174"/>
      <c r="J35" s="174"/>
      <c r="K35" s="174"/>
      <c r="L35" s="174"/>
      <c r="M35" s="174"/>
      <c r="N35" s="174"/>
      <c r="O35" s="174"/>
      <c r="P35" s="174"/>
      <c r="Q35" s="174"/>
      <c r="R35" s="174"/>
      <c r="S35" s="174"/>
      <c r="T35" s="7"/>
    </row>
    <row r="36" spans="1:20" x14ac:dyDescent="0.25">
      <c r="A36" s="3"/>
      <c r="B36" s="236"/>
      <c r="C36" s="174"/>
      <c r="D36" s="842"/>
      <c r="E36" s="217" t="s">
        <v>144</v>
      </c>
      <c r="F36" s="174"/>
      <c r="G36" s="842"/>
      <c r="H36" s="217" t="s">
        <v>143</v>
      </c>
      <c r="I36" s="174"/>
      <c r="J36" s="842"/>
      <c r="K36" s="217" t="s">
        <v>142</v>
      </c>
      <c r="L36" s="174"/>
      <c r="M36" s="174"/>
      <c r="N36" s="174"/>
      <c r="O36" s="222"/>
      <c r="P36" s="222"/>
      <c r="Q36" s="222"/>
      <c r="R36" s="174"/>
      <c r="S36" s="174"/>
      <c r="T36" s="7"/>
    </row>
    <row r="37" spans="1:20" x14ac:dyDescent="0.25">
      <c r="A37" s="3"/>
      <c r="B37" s="811"/>
      <c r="C37" s="174"/>
      <c r="D37" s="174"/>
      <c r="E37" s="174"/>
      <c r="F37" s="174"/>
      <c r="G37" s="174"/>
      <c r="H37" s="174"/>
      <c r="I37" s="174"/>
      <c r="J37" s="174"/>
      <c r="K37" s="174"/>
      <c r="L37" s="174"/>
      <c r="M37" s="174"/>
      <c r="N37" s="174"/>
      <c r="O37" s="174"/>
      <c r="P37" s="174"/>
      <c r="Q37" s="174"/>
      <c r="R37" s="174"/>
      <c r="S37" s="174"/>
      <c r="T37" s="7"/>
    </row>
    <row r="38" spans="1:20" x14ac:dyDescent="0.25">
      <c r="A38" s="3"/>
      <c r="B38" s="812" t="s">
        <v>463</v>
      </c>
      <c r="C38" s="643"/>
      <c r="D38" s="643"/>
      <c r="E38" s="643"/>
      <c r="F38" s="643"/>
      <c r="G38" s="643"/>
      <c r="H38" s="643"/>
      <c r="I38" s="643"/>
      <c r="J38" s="643"/>
      <c r="K38" s="643"/>
      <c r="L38" s="643"/>
      <c r="M38" s="643"/>
      <c r="N38" s="682"/>
      <c r="O38" s="174"/>
      <c r="P38" s="174"/>
      <c r="Q38" s="174"/>
      <c r="R38" s="174"/>
      <c r="S38" s="174"/>
      <c r="T38" s="7"/>
    </row>
    <row r="39" spans="1:20" ht="28.15" customHeight="1" x14ac:dyDescent="0.25">
      <c r="A39" s="3"/>
      <c r="B39" s="1044" t="s">
        <v>447</v>
      </c>
      <c r="C39" s="1045"/>
      <c r="D39" s="1045"/>
      <c r="E39" s="1045"/>
      <c r="F39" s="1045"/>
      <c r="G39" s="1023" t="s">
        <v>468</v>
      </c>
      <c r="H39" s="1024"/>
      <c r="I39" s="1024"/>
      <c r="J39" s="1024"/>
      <c r="K39" s="1024"/>
      <c r="L39" s="1024"/>
      <c r="M39" s="1024"/>
      <c r="N39" s="1025"/>
      <c r="O39" s="174"/>
      <c r="P39" s="174"/>
      <c r="Q39" s="174"/>
      <c r="R39" s="174"/>
      <c r="S39" s="174"/>
      <c r="T39" s="7"/>
    </row>
    <row r="40" spans="1:20" x14ac:dyDescent="0.25">
      <c r="A40" s="3"/>
      <c r="B40" s="813" t="s">
        <v>464</v>
      </c>
      <c r="C40" s="641"/>
      <c r="D40" s="641"/>
      <c r="E40" s="641"/>
      <c r="F40" s="174"/>
      <c r="G40" s="1028"/>
      <c r="H40" s="1029"/>
      <c r="I40" s="1029"/>
      <c r="J40" s="1029"/>
      <c r="K40" s="1029"/>
      <c r="L40" s="1029"/>
      <c r="M40" s="1029"/>
      <c r="N40" s="1030"/>
      <c r="O40" s="174"/>
      <c r="P40" s="174"/>
      <c r="Q40" s="174"/>
      <c r="R40" s="174"/>
      <c r="S40" s="174"/>
      <c r="T40" s="7"/>
    </row>
    <row r="41" spans="1:20" x14ac:dyDescent="0.25">
      <c r="A41" s="3"/>
      <c r="B41" s="236" t="s">
        <v>465</v>
      </c>
      <c r="C41" s="174"/>
      <c r="D41" s="174"/>
      <c r="E41" s="174"/>
      <c r="F41" s="642"/>
      <c r="G41" s="1021"/>
      <c r="H41" s="1031"/>
      <c r="I41" s="1031"/>
      <c r="J41" s="1031"/>
      <c r="K41" s="1031"/>
      <c r="L41" s="1031"/>
      <c r="M41" s="1031"/>
      <c r="N41" s="1022"/>
      <c r="O41" s="174"/>
      <c r="P41" s="174"/>
      <c r="Q41" s="174"/>
      <c r="R41" s="174"/>
      <c r="S41" s="174"/>
      <c r="T41" s="7"/>
    </row>
    <row r="42" spans="1:20" x14ac:dyDescent="0.25">
      <c r="A42" s="3"/>
      <c r="B42" s="814" t="s">
        <v>437</v>
      </c>
      <c r="C42" s="643"/>
      <c r="D42" s="643"/>
      <c r="E42" s="643"/>
      <c r="F42" s="174"/>
      <c r="G42" s="1028"/>
      <c r="H42" s="1029"/>
      <c r="I42" s="1029"/>
      <c r="J42" s="1029"/>
      <c r="K42" s="1029"/>
      <c r="L42" s="1029"/>
      <c r="M42" s="1029"/>
      <c r="N42" s="1030"/>
      <c r="O42" s="174"/>
      <c r="P42" s="174"/>
      <c r="Q42" s="174"/>
      <c r="R42" s="174"/>
      <c r="S42" s="174"/>
      <c r="T42" s="7"/>
    </row>
    <row r="43" spans="1:20" x14ac:dyDescent="0.25">
      <c r="A43" s="3"/>
      <c r="B43" s="815" t="s">
        <v>466</v>
      </c>
      <c r="C43" s="640"/>
      <c r="D43" s="640"/>
      <c r="E43" s="640"/>
      <c r="F43" s="644"/>
      <c r="G43" s="1021"/>
      <c r="H43" s="1031"/>
      <c r="I43" s="1031"/>
      <c r="J43" s="1031"/>
      <c r="K43" s="1031"/>
      <c r="L43" s="1031"/>
      <c r="M43" s="1031"/>
      <c r="N43" s="1022"/>
      <c r="O43" s="1048" t="s">
        <v>715</v>
      </c>
      <c r="P43" s="1049"/>
      <c r="Q43" s="1049"/>
      <c r="R43" s="1049"/>
      <c r="S43" s="1049"/>
      <c r="T43" s="7"/>
    </row>
    <row r="44" spans="1:20" x14ac:dyDescent="0.25">
      <c r="A44" s="3"/>
      <c r="B44" s="813" t="s">
        <v>467</v>
      </c>
      <c r="C44" s="641"/>
      <c r="D44" s="641"/>
      <c r="E44" s="641"/>
      <c r="F44" s="645"/>
      <c r="G44" s="1021"/>
      <c r="H44" s="1031"/>
      <c r="I44" s="1031"/>
      <c r="J44" s="1031"/>
      <c r="K44" s="1031"/>
      <c r="L44" s="1031"/>
      <c r="M44" s="1031"/>
      <c r="N44" s="1022"/>
      <c r="O44" s="1050"/>
      <c r="P44" s="1049"/>
      <c r="Q44" s="1049"/>
      <c r="R44" s="1049"/>
      <c r="S44" s="1049"/>
      <c r="T44" s="7"/>
    </row>
    <row r="45" spans="1:20" x14ac:dyDescent="0.25">
      <c r="A45" s="3"/>
      <c r="B45" s="236"/>
      <c r="C45" s="174"/>
      <c r="D45" s="174"/>
      <c r="E45" s="174"/>
      <c r="F45" s="174"/>
      <c r="G45" s="174"/>
      <c r="H45" s="174"/>
      <c r="I45" s="174"/>
      <c r="J45" s="174"/>
      <c r="K45" s="174"/>
      <c r="L45" s="174"/>
      <c r="M45" s="174"/>
      <c r="N45" s="174"/>
      <c r="O45" s="174"/>
      <c r="P45" s="174"/>
      <c r="Q45" s="174"/>
      <c r="R45" s="174"/>
      <c r="S45" s="174"/>
      <c r="T45" s="7"/>
    </row>
    <row r="46" spans="1:20" x14ac:dyDescent="0.25">
      <c r="A46" s="3"/>
      <c r="B46" s="816" t="s">
        <v>486</v>
      </c>
      <c r="C46" s="174"/>
      <c r="D46" s="174"/>
      <c r="E46" s="174"/>
      <c r="F46" s="722"/>
      <c r="G46" s="174"/>
      <c r="H46" s="174"/>
      <c r="I46" s="174"/>
      <c r="J46" s="174"/>
      <c r="K46" s="174"/>
      <c r="L46" s="174"/>
      <c r="M46" s="174"/>
      <c r="N46" s="174"/>
      <c r="O46" s="174"/>
      <c r="P46" s="174"/>
      <c r="Q46" s="174"/>
      <c r="R46" s="174"/>
      <c r="S46" s="174"/>
      <c r="T46" s="7"/>
    </row>
    <row r="47" spans="1:20" ht="15" customHeight="1" x14ac:dyDescent="0.25">
      <c r="A47" s="3"/>
      <c r="B47" s="817" t="s">
        <v>241</v>
      </c>
      <c r="C47" s="174"/>
      <c r="D47" s="174"/>
      <c r="E47" s="174"/>
      <c r="F47" s="174"/>
      <c r="G47" s="174"/>
      <c r="H47" s="174"/>
      <c r="I47" s="174"/>
      <c r="J47" s="174"/>
      <c r="K47" s="174"/>
      <c r="L47" s="1055"/>
      <c r="M47" s="1055"/>
      <c r="N47" s="174"/>
      <c r="O47" s="174"/>
      <c r="P47" s="174"/>
      <c r="Q47" s="174"/>
      <c r="R47" s="174"/>
      <c r="S47" s="174"/>
      <c r="T47" s="7"/>
    </row>
    <row r="48" spans="1:20" x14ac:dyDescent="0.25">
      <c r="A48" s="3"/>
      <c r="B48" s="236"/>
      <c r="C48" s="174"/>
      <c r="D48" s="174"/>
      <c r="E48" s="174"/>
      <c r="F48" s="174"/>
      <c r="G48" s="174"/>
      <c r="H48" s="174"/>
      <c r="I48" s="174"/>
      <c r="J48" s="174"/>
      <c r="K48" s="174"/>
      <c r="L48" s="174"/>
      <c r="M48" s="174"/>
      <c r="N48" s="174"/>
      <c r="O48" s="174"/>
      <c r="P48" s="174"/>
      <c r="Q48" s="174"/>
      <c r="R48" s="174"/>
      <c r="S48" s="174"/>
      <c r="T48" s="7"/>
    </row>
    <row r="49" spans="1:20" x14ac:dyDescent="0.25">
      <c r="A49" s="3"/>
      <c r="B49" s="817" t="s">
        <v>336</v>
      </c>
      <c r="C49" s="174"/>
      <c r="D49" s="174"/>
      <c r="E49" s="174"/>
      <c r="F49" s="174"/>
      <c r="G49" s="174"/>
      <c r="H49" s="174"/>
      <c r="I49" s="174"/>
      <c r="J49" s="174"/>
      <c r="K49" s="174"/>
      <c r="L49" s="174"/>
      <c r="M49" s="174"/>
      <c r="N49" s="174"/>
      <c r="O49" s="174"/>
      <c r="P49" s="174"/>
      <c r="Q49" s="174"/>
      <c r="R49" s="174"/>
      <c r="S49" s="174"/>
      <c r="T49" s="7"/>
    </row>
    <row r="50" spans="1:20" x14ac:dyDescent="0.25">
      <c r="A50" s="3"/>
      <c r="B50" s="236"/>
      <c r="C50" s="174"/>
      <c r="D50" s="842"/>
      <c r="E50" s="215" t="s">
        <v>161</v>
      </c>
      <c r="F50" s="174"/>
      <c r="G50" s="174"/>
      <c r="H50" s="174"/>
      <c r="I50" s="174"/>
      <c r="J50" s="174"/>
      <c r="K50" s="174"/>
      <c r="L50" s="174"/>
      <c r="M50" s="174"/>
      <c r="N50" s="174"/>
      <c r="O50" s="174"/>
      <c r="P50" s="174"/>
      <c r="Q50" s="174"/>
      <c r="R50" s="174"/>
      <c r="S50" s="174"/>
      <c r="T50" s="7"/>
    </row>
    <row r="51" spans="1:20" x14ac:dyDescent="0.25">
      <c r="A51" s="3"/>
      <c r="B51" s="236"/>
      <c r="C51" s="174"/>
      <c r="D51" s="842"/>
      <c r="E51" s="215" t="s">
        <v>162</v>
      </c>
      <c r="F51" s="174"/>
      <c r="G51" s="174"/>
      <c r="H51" s="174"/>
      <c r="I51" s="174"/>
      <c r="J51" s="174"/>
      <c r="K51" s="174"/>
      <c r="L51" s="174"/>
      <c r="M51" s="174"/>
      <c r="N51" s="174"/>
      <c r="O51" s="174"/>
      <c r="P51" s="174"/>
      <c r="Q51" s="174"/>
      <c r="R51" s="174"/>
      <c r="S51" s="174"/>
      <c r="T51" s="7"/>
    </row>
    <row r="52" spans="1:20" x14ac:dyDescent="0.25">
      <c r="A52" s="3"/>
      <c r="B52" s="236"/>
      <c r="C52" s="174"/>
      <c r="D52" s="842"/>
      <c r="E52" s="215" t="s">
        <v>163</v>
      </c>
      <c r="F52" s="174"/>
      <c r="G52" s="174"/>
      <c r="H52" s="174"/>
      <c r="I52" s="174"/>
      <c r="J52" s="174"/>
      <c r="K52" s="174"/>
      <c r="L52" s="174"/>
      <c r="M52" s="174"/>
      <c r="N52" s="174"/>
      <c r="O52" s="174"/>
      <c r="P52" s="174"/>
      <c r="Q52" s="174"/>
      <c r="R52" s="174"/>
      <c r="S52" s="174"/>
      <c r="T52" s="7"/>
    </row>
    <row r="53" spans="1:20" ht="15" customHeight="1" x14ac:dyDescent="0.25">
      <c r="A53" s="3"/>
      <c r="B53" s="236"/>
      <c r="C53" s="174"/>
      <c r="D53" s="842"/>
      <c r="E53" s="215" t="s">
        <v>299</v>
      </c>
      <c r="F53" s="174"/>
      <c r="G53" s="174"/>
      <c r="H53" s="174"/>
      <c r="I53" s="174"/>
      <c r="J53" s="174"/>
      <c r="K53" s="174"/>
      <c r="L53" s="174"/>
      <c r="M53" s="174"/>
      <c r="N53" s="174"/>
      <c r="O53" s="174"/>
      <c r="P53" s="174"/>
      <c r="Q53" s="174"/>
      <c r="R53" s="174"/>
      <c r="S53" s="174"/>
      <c r="T53" s="7"/>
    </row>
    <row r="54" spans="1:20" x14ac:dyDescent="0.25">
      <c r="A54" s="3"/>
      <c r="B54" s="236"/>
      <c r="C54" s="174"/>
      <c r="D54" s="842"/>
      <c r="E54" s="215" t="s">
        <v>300</v>
      </c>
      <c r="F54" s="174"/>
      <c r="G54" s="174"/>
      <c r="H54" s="174"/>
      <c r="I54" s="174"/>
      <c r="J54" s="174"/>
      <c r="K54" s="174"/>
      <c r="L54" s="174"/>
      <c r="M54" s="174"/>
      <c r="N54" s="174"/>
      <c r="O54" s="174"/>
      <c r="P54" s="174"/>
      <c r="Q54" s="174"/>
      <c r="R54" s="174"/>
      <c r="S54" s="174"/>
      <c r="T54" s="7"/>
    </row>
    <row r="55" spans="1:20" x14ac:dyDescent="0.25">
      <c r="A55" s="3"/>
      <c r="B55" s="236"/>
      <c r="C55" s="174"/>
      <c r="D55" s="842"/>
      <c r="E55" s="215" t="s">
        <v>301</v>
      </c>
      <c r="F55" s="174"/>
      <c r="G55" s="174"/>
      <c r="H55" s="174"/>
      <c r="I55" s="174"/>
      <c r="J55" s="174"/>
      <c r="K55" s="174"/>
      <c r="L55" s="174"/>
      <c r="M55" s="174"/>
      <c r="N55" s="174"/>
      <c r="O55" s="174"/>
      <c r="P55" s="174"/>
      <c r="Q55" s="174"/>
      <c r="R55" s="174"/>
      <c r="S55" s="174"/>
      <c r="T55" s="7"/>
    </row>
    <row r="56" spans="1:20" x14ac:dyDescent="0.25">
      <c r="A56" s="3"/>
      <c r="B56" s="236"/>
      <c r="C56" s="174"/>
      <c r="D56" s="842"/>
      <c r="E56" s="215" t="s">
        <v>164</v>
      </c>
      <c r="F56" s="174"/>
      <c r="G56" s="174"/>
      <c r="H56" s="174"/>
      <c r="I56" s="174"/>
      <c r="J56" s="174"/>
      <c r="K56" s="174"/>
      <c r="L56" s="174"/>
      <c r="M56" s="174"/>
      <c r="N56" s="174"/>
      <c r="O56" s="174"/>
      <c r="P56" s="174"/>
      <c r="Q56" s="174"/>
      <c r="R56" s="174"/>
      <c r="S56" s="174"/>
      <c r="T56" s="7"/>
    </row>
    <row r="57" spans="1:20" x14ac:dyDescent="0.25">
      <c r="A57" s="3"/>
      <c r="B57" s="3"/>
      <c r="C57" s="5"/>
      <c r="D57" s="5"/>
      <c r="E57" s="5"/>
      <c r="F57" s="5"/>
      <c r="G57" s="5"/>
      <c r="H57" s="5"/>
      <c r="I57" s="5"/>
      <c r="J57" s="5"/>
      <c r="K57" s="5"/>
      <c r="L57" s="5"/>
      <c r="M57" s="5"/>
      <c r="N57" s="5"/>
      <c r="O57" s="5"/>
      <c r="P57" s="5"/>
      <c r="Q57" s="5"/>
      <c r="R57" s="5"/>
      <c r="S57" s="5"/>
      <c r="T57" s="7"/>
    </row>
    <row r="58" spans="1:20" ht="24" customHeight="1" x14ac:dyDescent="0.25">
      <c r="A58" s="3"/>
      <c r="B58" s="592" t="s">
        <v>215</v>
      </c>
      <c r="C58" s="461"/>
      <c r="D58" s="461"/>
      <c r="E58" s="461"/>
      <c r="F58" s="461"/>
      <c r="G58" s="461"/>
      <c r="H58" s="461"/>
      <c r="I58" s="461"/>
      <c r="J58" s="461"/>
      <c r="K58" s="461"/>
      <c r="L58" s="461"/>
      <c r="M58" s="461"/>
      <c r="N58" s="461"/>
      <c r="O58" s="461"/>
      <c r="P58" s="461"/>
      <c r="Q58" s="461"/>
      <c r="R58" s="461"/>
      <c r="S58" s="461"/>
      <c r="T58" s="7"/>
    </row>
    <row r="59" spans="1:20" x14ac:dyDescent="0.25">
      <c r="A59" s="3"/>
      <c r="B59" s="3"/>
      <c r="C59" s="5"/>
      <c r="D59" s="5"/>
      <c r="E59" s="5"/>
      <c r="F59" s="5"/>
      <c r="G59" s="5"/>
      <c r="H59" s="5"/>
      <c r="I59" s="5"/>
      <c r="J59" s="5"/>
      <c r="K59" s="5"/>
      <c r="L59" s="5"/>
      <c r="M59" s="5"/>
      <c r="N59" s="5"/>
      <c r="O59" s="5"/>
      <c r="P59" s="5"/>
      <c r="Q59" s="5"/>
      <c r="R59" s="5"/>
      <c r="S59" s="5"/>
      <c r="T59" s="7"/>
    </row>
    <row r="60" spans="1:20" ht="90" customHeight="1" x14ac:dyDescent="0.25">
      <c r="A60" s="3"/>
      <c r="B60" s="1046" t="s">
        <v>618</v>
      </c>
      <c r="C60" s="1047"/>
      <c r="D60" s="1047"/>
      <c r="E60" s="1047"/>
      <c r="F60" s="950"/>
      <c r="G60" s="951"/>
      <c r="H60" s="951"/>
      <c r="I60" s="951"/>
      <c r="J60" s="951"/>
      <c r="K60" s="951"/>
      <c r="L60" s="951"/>
      <c r="M60" s="951"/>
      <c r="N60" s="951"/>
      <c r="O60" s="951"/>
      <c r="P60" s="951"/>
      <c r="Q60" s="951"/>
      <c r="R60" s="951"/>
      <c r="S60" s="952"/>
      <c r="T60" s="7"/>
    </row>
    <row r="61" spans="1:20" x14ac:dyDescent="0.25">
      <c r="A61" s="3"/>
      <c r="B61" s="236"/>
      <c r="C61" s="174"/>
      <c r="D61" s="174"/>
      <c r="E61" s="174"/>
      <c r="F61" s="5"/>
      <c r="G61" s="5"/>
      <c r="H61" s="5"/>
      <c r="I61" s="5"/>
      <c r="J61" s="5"/>
      <c r="K61" s="5"/>
      <c r="L61" s="5"/>
      <c r="M61" s="5"/>
      <c r="N61" s="5"/>
      <c r="O61" s="5"/>
      <c r="P61" s="5"/>
      <c r="Q61" s="5"/>
      <c r="R61" s="5"/>
      <c r="S61" s="5"/>
      <c r="T61" s="7"/>
    </row>
    <row r="62" spans="1:20" ht="90" customHeight="1" x14ac:dyDescent="0.25">
      <c r="A62" s="3"/>
      <c r="B62" s="1046" t="s">
        <v>165</v>
      </c>
      <c r="C62" s="1047"/>
      <c r="D62" s="1047"/>
      <c r="E62" s="1047"/>
      <c r="F62" s="950"/>
      <c r="G62" s="951"/>
      <c r="H62" s="951"/>
      <c r="I62" s="951"/>
      <c r="J62" s="951"/>
      <c r="K62" s="951"/>
      <c r="L62" s="951"/>
      <c r="M62" s="951"/>
      <c r="N62" s="951"/>
      <c r="O62" s="951"/>
      <c r="P62" s="951"/>
      <c r="Q62" s="951"/>
      <c r="R62" s="951"/>
      <c r="S62" s="952"/>
      <c r="T62" s="7"/>
    </row>
    <row r="63" spans="1:20" x14ac:dyDescent="0.25">
      <c r="A63" s="3"/>
      <c r="B63" s="236"/>
      <c r="C63" s="174"/>
      <c r="D63" s="174"/>
      <c r="E63" s="174"/>
      <c r="F63" s="5"/>
      <c r="G63" s="5"/>
      <c r="H63" s="5"/>
      <c r="I63" s="5"/>
      <c r="J63" s="5"/>
      <c r="K63" s="5"/>
      <c r="L63" s="5"/>
      <c r="M63" s="5"/>
      <c r="N63" s="5"/>
      <c r="O63" s="5"/>
      <c r="P63" s="5"/>
      <c r="Q63" s="5"/>
      <c r="R63" s="5"/>
      <c r="S63" s="5"/>
      <c r="T63" s="7"/>
    </row>
    <row r="64" spans="1:20" ht="90" customHeight="1" x14ac:dyDescent="0.25">
      <c r="A64" s="3"/>
      <c r="B64" s="1046" t="s">
        <v>166</v>
      </c>
      <c r="C64" s="1047"/>
      <c r="D64" s="1047"/>
      <c r="E64" s="1047"/>
      <c r="F64" s="950"/>
      <c r="G64" s="951"/>
      <c r="H64" s="951"/>
      <c r="I64" s="951"/>
      <c r="J64" s="951"/>
      <c r="K64" s="951"/>
      <c r="L64" s="951"/>
      <c r="M64" s="951"/>
      <c r="N64" s="951"/>
      <c r="O64" s="951"/>
      <c r="P64" s="951"/>
      <c r="Q64" s="951"/>
      <c r="R64" s="951"/>
      <c r="S64" s="952"/>
      <c r="T64" s="7"/>
    </row>
    <row r="65" spans="1:20" x14ac:dyDescent="0.25">
      <c r="A65" s="3"/>
      <c r="B65" s="236"/>
      <c r="C65" s="174"/>
      <c r="D65" s="174"/>
      <c r="E65" s="174"/>
      <c r="F65" s="5"/>
      <c r="G65" s="5"/>
      <c r="H65" s="5"/>
      <c r="I65" s="5"/>
      <c r="J65" s="5"/>
      <c r="K65" s="5"/>
      <c r="L65" s="5"/>
      <c r="M65" s="5"/>
      <c r="N65" s="5"/>
      <c r="O65" s="5"/>
      <c r="P65" s="5"/>
      <c r="Q65" s="5"/>
      <c r="R65" s="5"/>
      <c r="S65" s="5"/>
      <c r="T65" s="7"/>
    </row>
    <row r="66" spans="1:20" ht="90" customHeight="1" x14ac:dyDescent="0.25">
      <c r="A66" s="3"/>
      <c r="B66" s="1046" t="s">
        <v>167</v>
      </c>
      <c r="C66" s="1047"/>
      <c r="D66" s="1047"/>
      <c r="E66" s="1047"/>
      <c r="F66" s="950"/>
      <c r="G66" s="951"/>
      <c r="H66" s="951"/>
      <c r="I66" s="951"/>
      <c r="J66" s="951"/>
      <c r="K66" s="951"/>
      <c r="L66" s="951"/>
      <c r="M66" s="951"/>
      <c r="N66" s="951"/>
      <c r="O66" s="951"/>
      <c r="P66" s="951"/>
      <c r="Q66" s="951"/>
      <c r="R66" s="951"/>
      <c r="S66" s="952"/>
      <c r="T66" s="7"/>
    </row>
    <row r="67" spans="1:20" x14ac:dyDescent="0.25">
      <c r="A67" s="3"/>
      <c r="B67" s="236"/>
      <c r="C67" s="174"/>
      <c r="D67" s="174"/>
      <c r="E67" s="174"/>
      <c r="F67" s="5"/>
      <c r="G67" s="5"/>
      <c r="H67" s="5"/>
      <c r="I67" s="5"/>
      <c r="J67" s="5"/>
      <c r="K67" s="5"/>
      <c r="L67" s="5"/>
      <c r="M67" s="5"/>
      <c r="N67" s="5"/>
      <c r="O67" s="5"/>
      <c r="P67" s="5"/>
      <c r="Q67" s="5"/>
      <c r="R67" s="5"/>
      <c r="S67" s="5"/>
      <c r="T67" s="7"/>
    </row>
    <row r="68" spans="1:20" ht="90" customHeight="1" x14ac:dyDescent="0.25">
      <c r="A68" s="3"/>
      <c r="B68" s="1046" t="s">
        <v>168</v>
      </c>
      <c r="C68" s="1047"/>
      <c r="D68" s="1047"/>
      <c r="E68" s="1047"/>
      <c r="F68" s="950"/>
      <c r="G68" s="951"/>
      <c r="H68" s="951"/>
      <c r="I68" s="951"/>
      <c r="J68" s="951"/>
      <c r="K68" s="951"/>
      <c r="L68" s="951"/>
      <c r="M68" s="951"/>
      <c r="N68" s="951"/>
      <c r="O68" s="951"/>
      <c r="P68" s="951"/>
      <c r="Q68" s="951"/>
      <c r="R68" s="951"/>
      <c r="S68" s="952"/>
      <c r="T68" s="7"/>
    </row>
    <row r="69" spans="1:20" x14ac:dyDescent="0.25">
      <c r="A69" s="3"/>
      <c r="B69" s="3"/>
      <c r="C69" s="5"/>
      <c r="D69" s="5"/>
      <c r="E69" s="5"/>
      <c r="F69" s="5"/>
      <c r="G69" s="5"/>
      <c r="H69" s="5"/>
      <c r="I69" s="5"/>
      <c r="J69" s="5"/>
      <c r="K69" s="5"/>
      <c r="L69" s="5"/>
      <c r="M69" s="5"/>
      <c r="N69" s="5"/>
      <c r="O69" s="5"/>
      <c r="P69" s="5"/>
      <c r="Q69" s="5"/>
      <c r="R69" s="5"/>
      <c r="S69" s="5"/>
      <c r="T69" s="7"/>
    </row>
    <row r="70" spans="1:20" x14ac:dyDescent="0.25">
      <c r="A70" s="3"/>
      <c r="B70" s="818" t="s">
        <v>244</v>
      </c>
      <c r="C70" s="5"/>
      <c r="D70" s="5"/>
      <c r="E70" s="5"/>
      <c r="F70" s="5"/>
      <c r="G70" s="5"/>
      <c r="H70" s="1008" t="s">
        <v>288</v>
      </c>
      <c r="I70" s="1008"/>
      <c r="J70" s="1008"/>
      <c r="K70" s="1008"/>
      <c r="L70" s="1008"/>
      <c r="M70" s="5"/>
      <c r="N70" s="5"/>
      <c r="O70" s="5"/>
      <c r="P70" s="5"/>
      <c r="Q70" s="5"/>
      <c r="R70" s="5"/>
      <c r="S70" s="5"/>
      <c r="T70" s="7"/>
    </row>
    <row r="71" spans="1:20" x14ac:dyDescent="0.25">
      <c r="A71" s="3"/>
      <c r="B71" s="3"/>
      <c r="C71" s="5"/>
      <c r="D71" s="5"/>
      <c r="E71" s="5"/>
      <c r="F71" s="5"/>
      <c r="G71" s="5"/>
      <c r="H71" s="5"/>
      <c r="I71" s="5"/>
      <c r="J71" s="5"/>
      <c r="K71" s="5"/>
      <c r="L71" s="5"/>
      <c r="M71" s="5"/>
      <c r="N71" s="5"/>
      <c r="O71" s="5"/>
      <c r="P71" s="5"/>
      <c r="Q71" s="5"/>
      <c r="R71" s="5"/>
      <c r="S71" s="5"/>
      <c r="T71" s="7"/>
    </row>
    <row r="72" spans="1:20" ht="30" customHeight="1" x14ac:dyDescent="0.25">
      <c r="A72" s="3"/>
      <c r="B72" s="819" t="s">
        <v>315</v>
      </c>
      <c r="C72" s="148"/>
      <c r="D72" s="148"/>
      <c r="E72" s="148"/>
      <c r="F72" s="148"/>
      <c r="G72" s="148"/>
      <c r="H72" s="148"/>
      <c r="I72" s="148"/>
      <c r="J72" s="148"/>
      <c r="K72" s="148"/>
      <c r="L72" s="148"/>
      <c r="M72" s="148"/>
      <c r="N72" s="148"/>
      <c r="O72" s="148"/>
      <c r="P72" s="148"/>
      <c r="Q72" s="148"/>
      <c r="R72" s="148"/>
      <c r="S72" s="165"/>
      <c r="T72" s="7"/>
    </row>
    <row r="73" spans="1:20" x14ac:dyDescent="0.25">
      <c r="A73" s="3"/>
      <c r="B73" s="3"/>
      <c r="C73" s="5"/>
      <c r="D73" s="5"/>
      <c r="E73" s="5"/>
      <c r="F73" s="5"/>
      <c r="G73" s="5"/>
      <c r="H73" s="5"/>
      <c r="I73" s="5"/>
      <c r="J73" s="5"/>
      <c r="K73" s="5"/>
      <c r="L73" s="5"/>
      <c r="M73" s="5"/>
      <c r="N73" s="5"/>
      <c r="O73" s="5"/>
      <c r="P73" s="5"/>
      <c r="Q73" s="5"/>
      <c r="R73" s="5"/>
      <c r="S73" s="5"/>
      <c r="T73" s="7"/>
    </row>
    <row r="74" spans="1:20" ht="24" customHeight="1" x14ac:dyDescent="0.25">
      <c r="A74" s="3"/>
      <c r="B74" s="820" t="s">
        <v>335</v>
      </c>
      <c r="C74" s="514"/>
      <c r="D74" s="425"/>
      <c r="E74" s="514"/>
      <c r="F74" s="514"/>
      <c r="G74" s="425"/>
      <c r="H74" s="425"/>
      <c r="I74" s="425"/>
      <c r="J74" s="514"/>
      <c r="K74" s="514"/>
      <c r="L74" s="514"/>
      <c r="M74" s="514"/>
      <c r="N74" s="444"/>
      <c r="O74" s="444"/>
      <c r="P74" s="444"/>
      <c r="Q74" s="444"/>
      <c r="R74" s="444"/>
      <c r="S74" s="444"/>
      <c r="T74" s="7"/>
    </row>
    <row r="75" spans="1:20" x14ac:dyDescent="0.25">
      <c r="A75" s="3"/>
      <c r="B75" s="834"/>
      <c r="C75" s="572"/>
      <c r="D75" s="572"/>
      <c r="E75" s="572"/>
      <c r="F75" s="572"/>
      <c r="G75" s="41"/>
      <c r="H75" s="41"/>
      <c r="I75" s="41"/>
      <c r="J75" s="670"/>
      <c r="K75" s="670"/>
      <c r="L75" s="670"/>
      <c r="M75" s="670"/>
      <c r="N75" s="5"/>
      <c r="O75" s="5"/>
      <c r="P75" s="5"/>
      <c r="Q75" s="5"/>
      <c r="R75" s="5"/>
      <c r="S75" s="5"/>
      <c r="T75" s="7"/>
    </row>
    <row r="76" spans="1:20" x14ac:dyDescent="0.25">
      <c r="A76" s="3"/>
      <c r="B76" s="834"/>
      <c r="C76" s="572"/>
      <c r="D76" s="572"/>
      <c r="E76" s="572"/>
      <c r="F76" s="572"/>
      <c r="G76" s="41"/>
      <c r="H76" s="41"/>
      <c r="I76" s="41"/>
      <c r="J76" s="670"/>
      <c r="K76" s="670"/>
      <c r="L76" s="670"/>
      <c r="M76" s="670"/>
      <c r="N76" s="5"/>
      <c r="O76" s="5"/>
      <c r="P76" s="5"/>
      <c r="Q76" s="5"/>
      <c r="R76" s="5"/>
      <c r="S76" s="5"/>
      <c r="T76" s="7"/>
    </row>
    <row r="77" spans="1:20" ht="195" customHeight="1" x14ac:dyDescent="0.25">
      <c r="A77" s="3"/>
      <c r="B77" s="1016" t="s">
        <v>661</v>
      </c>
      <c r="C77" s="1017"/>
      <c r="D77" s="1017"/>
      <c r="E77" s="1017"/>
      <c r="F77" s="1051"/>
      <c r="G77" s="950"/>
      <c r="H77" s="951"/>
      <c r="I77" s="951"/>
      <c r="J77" s="951"/>
      <c r="K77" s="951"/>
      <c r="L77" s="951"/>
      <c r="M77" s="951"/>
      <c r="N77" s="951"/>
      <c r="O77" s="951"/>
      <c r="P77" s="951"/>
      <c r="Q77" s="951"/>
      <c r="R77" s="952"/>
      <c r="S77" s="683" t="s">
        <v>620</v>
      </c>
      <c r="T77" s="7"/>
    </row>
    <row r="78" spans="1:20" x14ac:dyDescent="0.25">
      <c r="A78" s="3"/>
      <c r="B78" s="834"/>
      <c r="C78" s="572"/>
      <c r="D78" s="572"/>
      <c r="E78" s="572"/>
      <c r="F78" s="572"/>
      <c r="G78" s="41"/>
      <c r="H78" s="41"/>
      <c r="I78" s="41"/>
      <c r="J78" s="670"/>
      <c r="K78" s="670"/>
      <c r="L78" s="670"/>
      <c r="M78" s="670"/>
      <c r="N78" s="5"/>
      <c r="O78" s="5"/>
      <c r="P78" s="5"/>
      <c r="Q78" s="5"/>
      <c r="R78" s="5"/>
      <c r="S78" s="5"/>
      <c r="T78" s="7"/>
    </row>
    <row r="79" spans="1:20" ht="180" customHeight="1" x14ac:dyDescent="0.25">
      <c r="A79" s="3"/>
      <c r="B79" s="1016" t="s">
        <v>662</v>
      </c>
      <c r="C79" s="1017"/>
      <c r="D79" s="1017"/>
      <c r="E79" s="1017"/>
      <c r="F79" s="1051"/>
      <c r="G79" s="950"/>
      <c r="H79" s="951"/>
      <c r="I79" s="951"/>
      <c r="J79" s="951"/>
      <c r="K79" s="951"/>
      <c r="L79" s="951"/>
      <c r="M79" s="951"/>
      <c r="N79" s="951"/>
      <c r="O79" s="951"/>
      <c r="P79" s="951"/>
      <c r="Q79" s="951"/>
      <c r="R79" s="952"/>
      <c r="S79" s="683" t="s">
        <v>620</v>
      </c>
      <c r="T79" s="7"/>
    </row>
    <row r="80" spans="1:20" x14ac:dyDescent="0.25">
      <c r="A80" s="3"/>
      <c r="B80" s="834"/>
      <c r="C80" s="572"/>
      <c r="D80" s="572"/>
      <c r="E80" s="572"/>
      <c r="F80" s="572"/>
      <c r="G80" s="41"/>
      <c r="H80" s="41"/>
      <c r="I80" s="41"/>
      <c r="J80" s="670"/>
      <c r="K80" s="670"/>
      <c r="L80" s="670"/>
      <c r="M80" s="670"/>
      <c r="N80" s="5"/>
      <c r="O80" s="5"/>
      <c r="P80" s="5"/>
      <c r="Q80" s="5"/>
      <c r="R80" s="5"/>
      <c r="S80" s="5"/>
      <c r="T80" s="7"/>
    </row>
    <row r="81" spans="1:20" ht="120" customHeight="1" x14ac:dyDescent="0.25">
      <c r="A81" s="3"/>
      <c r="B81" s="1014" t="s">
        <v>583</v>
      </c>
      <c r="C81" s="910"/>
      <c r="D81" s="910"/>
      <c r="E81" s="910"/>
      <c r="F81" s="1015"/>
      <c r="G81" s="1052"/>
      <c r="H81" s="1053"/>
      <c r="I81" s="1053"/>
      <c r="J81" s="1053"/>
      <c r="K81" s="1053"/>
      <c r="L81" s="1053"/>
      <c r="M81" s="1053"/>
      <c r="N81" s="1053"/>
      <c r="O81" s="1053"/>
      <c r="P81" s="1053"/>
      <c r="Q81" s="1053"/>
      <c r="R81" s="1054"/>
      <c r="S81" s="683" t="s">
        <v>620</v>
      </c>
      <c r="T81" s="7"/>
    </row>
    <row r="82" spans="1:20" x14ac:dyDescent="0.25">
      <c r="A82" s="3"/>
      <c r="B82" s="834"/>
      <c r="C82" s="572"/>
      <c r="D82" s="572"/>
      <c r="E82" s="572"/>
      <c r="F82" s="572"/>
      <c r="G82" s="41"/>
      <c r="H82" s="41"/>
      <c r="I82" s="41"/>
      <c r="J82" s="670"/>
      <c r="K82" s="670"/>
      <c r="L82" s="670"/>
      <c r="M82" s="670"/>
      <c r="N82" s="5"/>
      <c r="O82" s="5"/>
      <c r="P82" s="5"/>
      <c r="Q82" s="5"/>
      <c r="R82" s="5"/>
      <c r="S82" s="5"/>
      <c r="T82" s="7"/>
    </row>
    <row r="83" spans="1:20" ht="120" customHeight="1" x14ac:dyDescent="0.25">
      <c r="A83" s="3"/>
      <c r="B83" s="1014" t="s">
        <v>663</v>
      </c>
      <c r="C83" s="910"/>
      <c r="D83" s="910"/>
      <c r="E83" s="910"/>
      <c r="F83" s="1015"/>
      <c r="G83" s="950"/>
      <c r="H83" s="951"/>
      <c r="I83" s="951"/>
      <c r="J83" s="951"/>
      <c r="K83" s="951"/>
      <c r="L83" s="951"/>
      <c r="M83" s="951"/>
      <c r="N83" s="951"/>
      <c r="O83" s="951"/>
      <c r="P83" s="951"/>
      <c r="Q83" s="951"/>
      <c r="R83" s="952"/>
      <c r="S83" s="683" t="s">
        <v>620</v>
      </c>
      <c r="T83" s="7"/>
    </row>
    <row r="84" spans="1:20" x14ac:dyDescent="0.25">
      <c r="A84" s="3"/>
      <c r="B84" s="3"/>
      <c r="C84" s="5"/>
      <c r="D84" s="5"/>
      <c r="E84" s="5"/>
      <c r="F84" s="5"/>
      <c r="G84" s="5"/>
      <c r="H84" s="5"/>
      <c r="I84" s="5"/>
      <c r="J84" s="5"/>
      <c r="K84" s="5"/>
      <c r="L84" s="5"/>
      <c r="M84" s="5"/>
      <c r="N84" s="5"/>
      <c r="O84" s="5"/>
      <c r="P84" s="5"/>
      <c r="Q84" s="5"/>
      <c r="R84" s="5"/>
      <c r="S84" s="5"/>
      <c r="T84" s="7"/>
    </row>
    <row r="85" spans="1:20" x14ac:dyDescent="0.25">
      <c r="A85" s="3"/>
      <c r="B85" s="3"/>
      <c r="C85" s="5"/>
      <c r="D85" s="5"/>
      <c r="E85" s="5"/>
      <c r="F85" s="5"/>
      <c r="G85" s="5"/>
      <c r="H85" s="5"/>
      <c r="I85" s="5"/>
      <c r="J85" s="5"/>
      <c r="K85" s="5"/>
      <c r="L85" s="5"/>
      <c r="M85" s="5"/>
      <c r="N85" s="5"/>
      <c r="O85" s="5"/>
      <c r="P85" s="5"/>
      <c r="Q85" s="5"/>
      <c r="R85" s="5"/>
      <c r="S85" s="5"/>
      <c r="T85" s="7"/>
    </row>
    <row r="86" spans="1:20" ht="120" customHeight="1" x14ac:dyDescent="0.25">
      <c r="A86" s="3"/>
      <c r="B86" s="1014" t="s">
        <v>664</v>
      </c>
      <c r="C86" s="910"/>
      <c r="D86" s="910"/>
      <c r="E86" s="910"/>
      <c r="F86" s="1015"/>
      <c r="G86" s="1052"/>
      <c r="H86" s="1053"/>
      <c r="I86" s="1053"/>
      <c r="J86" s="1053"/>
      <c r="K86" s="1053"/>
      <c r="L86" s="1053"/>
      <c r="M86" s="1053"/>
      <c r="N86" s="1053"/>
      <c r="O86" s="1053"/>
      <c r="P86" s="1053"/>
      <c r="Q86" s="1053"/>
      <c r="R86" s="1054"/>
      <c r="S86" s="683" t="s">
        <v>620</v>
      </c>
      <c r="T86" s="7"/>
    </row>
    <row r="87" spans="1:20" x14ac:dyDescent="0.25">
      <c r="A87" s="3"/>
      <c r="B87" s="3"/>
      <c r="C87" s="5"/>
      <c r="D87" s="5"/>
      <c r="E87" s="5"/>
      <c r="F87" s="5"/>
      <c r="G87" s="5"/>
      <c r="H87" s="5"/>
      <c r="I87" s="5"/>
      <c r="J87" s="5"/>
      <c r="K87" s="5"/>
      <c r="L87" s="5"/>
      <c r="M87" s="5"/>
      <c r="N87" s="5"/>
      <c r="O87" s="5"/>
      <c r="P87" s="5"/>
      <c r="Q87" s="5"/>
      <c r="R87" s="5"/>
      <c r="S87" s="5"/>
      <c r="T87" s="7"/>
    </row>
    <row r="88" spans="1:20" ht="150" customHeight="1" x14ac:dyDescent="0.25">
      <c r="A88" s="3"/>
      <c r="B88" s="1014" t="s">
        <v>665</v>
      </c>
      <c r="C88" s="910"/>
      <c r="D88" s="910"/>
      <c r="E88" s="910"/>
      <c r="F88" s="1015"/>
      <c r="G88" s="950"/>
      <c r="H88" s="951"/>
      <c r="I88" s="951"/>
      <c r="J88" s="951"/>
      <c r="K88" s="951"/>
      <c r="L88" s="951"/>
      <c r="M88" s="951"/>
      <c r="N88" s="951"/>
      <c r="O88" s="951"/>
      <c r="P88" s="951"/>
      <c r="Q88" s="951"/>
      <c r="R88" s="952"/>
      <c r="S88" s="683" t="s">
        <v>620</v>
      </c>
      <c r="T88" s="7"/>
    </row>
    <row r="89" spans="1:20" x14ac:dyDescent="0.25">
      <c r="A89" s="3"/>
      <c r="B89" s="3"/>
      <c r="C89" s="5"/>
      <c r="D89" s="5"/>
      <c r="E89" s="5"/>
      <c r="F89" s="5"/>
      <c r="G89" s="5"/>
      <c r="H89" s="5"/>
      <c r="I89" s="5"/>
      <c r="J89" s="5"/>
      <c r="K89" s="5"/>
      <c r="L89" s="5"/>
      <c r="M89" s="5"/>
      <c r="N89" s="5"/>
      <c r="O89" s="5"/>
      <c r="P89" s="5"/>
      <c r="Q89" s="5"/>
      <c r="R89" s="5"/>
      <c r="S89" s="5"/>
      <c r="T89" s="7"/>
    </row>
    <row r="90" spans="1:20" s="63" customFormat="1" ht="30" customHeight="1" x14ac:dyDescent="0.25">
      <c r="A90" s="66"/>
      <c r="B90" s="1009" t="s">
        <v>584</v>
      </c>
      <c r="C90" s="1010"/>
      <c r="D90" s="1010"/>
      <c r="E90" s="1010"/>
      <c r="F90" s="1010"/>
      <c r="G90" s="1010"/>
      <c r="H90" s="1010"/>
      <c r="I90" s="1010"/>
      <c r="J90" s="1010"/>
      <c r="K90" s="1010"/>
      <c r="L90" s="1010"/>
      <c r="M90" s="1010"/>
      <c r="N90" s="1010"/>
      <c r="O90" s="1010"/>
      <c r="P90" s="1010"/>
      <c r="Q90" s="1010"/>
      <c r="R90" s="1010"/>
      <c r="S90" s="1011"/>
      <c r="T90" s="68"/>
    </row>
    <row r="91" spans="1:20" s="63" customFormat="1" ht="15" customHeight="1" x14ac:dyDescent="0.25">
      <c r="A91" s="66"/>
      <c r="B91" s="821"/>
      <c r="C91" s="218"/>
      <c r="D91" s="218"/>
      <c r="E91" s="218"/>
      <c r="F91" s="41"/>
      <c r="G91" s="41"/>
      <c r="H91" s="41"/>
      <c r="I91" s="41"/>
      <c r="J91" s="41"/>
      <c r="K91" s="41"/>
      <c r="L91" s="41"/>
      <c r="M91" s="41"/>
      <c r="N91" s="41"/>
      <c r="O91" s="41"/>
      <c r="P91" s="670"/>
      <c r="Q91" s="670"/>
      <c r="R91" s="577"/>
      <c r="S91" s="577"/>
      <c r="T91" s="43"/>
    </row>
    <row r="92" spans="1:20" s="63" customFormat="1" ht="24" customHeight="1" x14ac:dyDescent="0.25">
      <c r="A92" s="66"/>
      <c r="B92" s="1012" t="s">
        <v>272</v>
      </c>
      <c r="C92" s="1013"/>
      <c r="D92" s="1013"/>
      <c r="E92" s="1013"/>
      <c r="F92" s="1013"/>
      <c r="G92" s="1013"/>
      <c r="H92" s="1013"/>
      <c r="I92" s="1013"/>
      <c r="J92" s="1013"/>
      <c r="K92" s="1013"/>
      <c r="L92" s="1013"/>
      <c r="M92" s="1013"/>
      <c r="N92" s="1013"/>
      <c r="O92" s="1013"/>
      <c r="P92" s="1013"/>
      <c r="Q92" s="1013"/>
      <c r="R92" s="1013"/>
      <c r="S92" s="1013"/>
      <c r="T92" s="43"/>
    </row>
    <row r="93" spans="1:20" s="63" customFormat="1" ht="15" customHeight="1" thickBot="1" x14ac:dyDescent="0.3">
      <c r="A93" s="66"/>
      <c r="B93" s="821"/>
      <c r="C93" s="218"/>
      <c r="D93" s="218"/>
      <c r="E93" s="218"/>
      <c r="F93" s="41"/>
      <c r="G93" s="41"/>
      <c r="H93" s="41"/>
      <c r="I93" s="41"/>
      <c r="J93" s="41"/>
      <c r="K93" s="41"/>
      <c r="L93" s="41"/>
      <c r="M93" s="41"/>
      <c r="N93" s="41"/>
      <c r="O93" s="41"/>
      <c r="P93" s="670"/>
      <c r="Q93" s="670"/>
      <c r="R93" s="577"/>
      <c r="S93" s="577"/>
      <c r="T93" s="43"/>
    </row>
    <row r="94" spans="1:20" s="63" customFormat="1" ht="21" customHeight="1" x14ac:dyDescent="0.25">
      <c r="A94" s="66"/>
      <c r="B94" s="942" t="s">
        <v>487</v>
      </c>
      <c r="C94" s="943"/>
      <c r="D94" s="572"/>
      <c r="E94" s="41" t="s">
        <v>311</v>
      </c>
      <c r="F94" s="41"/>
      <c r="G94" s="41"/>
      <c r="H94" s="41"/>
      <c r="I94" s="41"/>
      <c r="J94" s="41"/>
      <c r="K94" s="842"/>
      <c r="L94" s="217" t="s">
        <v>157</v>
      </c>
      <c r="M94" s="842"/>
      <c r="N94" s="217" t="s">
        <v>144</v>
      </c>
      <c r="O94" s="41"/>
      <c r="P94" s="670"/>
      <c r="Q94" s="670"/>
      <c r="R94" s="577"/>
      <c r="S94" s="577"/>
      <c r="T94" s="43"/>
    </row>
    <row r="95" spans="1:20" s="63" customFormat="1" ht="15" customHeight="1" x14ac:dyDescent="0.25">
      <c r="A95" s="66"/>
      <c r="B95" s="944"/>
      <c r="C95" s="945"/>
      <c r="D95" s="572"/>
      <c r="E95" s="499"/>
      <c r="F95" s="41"/>
      <c r="G95" s="41"/>
      <c r="H95" s="41"/>
      <c r="I95" s="41"/>
      <c r="J95" s="41"/>
      <c r="K95" s="670"/>
      <c r="L95" s="670"/>
      <c r="M95" s="41"/>
      <c r="N95" s="41"/>
      <c r="O95" s="41"/>
      <c r="P95" s="670"/>
      <c r="Q95" s="670"/>
      <c r="R95" s="577"/>
      <c r="S95" s="577"/>
      <c r="T95" s="43"/>
    </row>
    <row r="96" spans="1:20" s="63" customFormat="1" ht="120" customHeight="1" thickBot="1" x14ac:dyDescent="0.3">
      <c r="A96" s="66"/>
      <c r="B96" s="946"/>
      <c r="C96" s="947"/>
      <c r="D96" s="572"/>
      <c r="E96" s="1017" t="s">
        <v>671</v>
      </c>
      <c r="F96" s="1017"/>
      <c r="G96" s="1017"/>
      <c r="H96" s="1051"/>
      <c r="I96" s="950"/>
      <c r="J96" s="951"/>
      <c r="K96" s="951"/>
      <c r="L96" s="951"/>
      <c r="M96" s="951"/>
      <c r="N96" s="951"/>
      <c r="O96" s="951"/>
      <c r="P96" s="951"/>
      <c r="Q96" s="951"/>
      <c r="R96" s="951"/>
      <c r="S96" s="952"/>
      <c r="T96" s="43"/>
    </row>
    <row r="97" spans="1:20" s="63" customFormat="1" x14ac:dyDescent="0.25">
      <c r="A97" s="66"/>
      <c r="B97" s="834"/>
      <c r="C97" s="671"/>
      <c r="D97" s="572"/>
      <c r="E97" s="837"/>
      <c r="F97" s="837"/>
      <c r="G97" s="837"/>
      <c r="H97" s="837"/>
      <c r="I97" s="685"/>
      <c r="J97" s="685"/>
      <c r="K97" s="685"/>
      <c r="L97" s="685"/>
      <c r="M97" s="685"/>
      <c r="N97" s="685"/>
      <c r="O97" s="685"/>
      <c r="P97" s="685"/>
      <c r="Q97" s="685"/>
      <c r="R97" s="685"/>
      <c r="S97" s="685"/>
      <c r="T97" s="43"/>
    </row>
    <row r="98" spans="1:20" ht="30" customHeight="1" x14ac:dyDescent="0.25">
      <c r="A98" s="3"/>
      <c r="B98" s="819" t="s">
        <v>385</v>
      </c>
      <c r="C98" s="148"/>
      <c r="D98" s="148"/>
      <c r="E98" s="148"/>
      <c r="F98" s="148"/>
      <c r="G98" s="148"/>
      <c r="H98" s="148"/>
      <c r="I98" s="148"/>
      <c r="J98" s="148"/>
      <c r="K98" s="148"/>
      <c r="L98" s="148"/>
      <c r="M98" s="148"/>
      <c r="N98" s="148"/>
      <c r="O98" s="148"/>
      <c r="P98" s="148"/>
      <c r="Q98" s="148"/>
      <c r="R98" s="148"/>
      <c r="S98" s="165"/>
      <c r="T98" s="7"/>
    </row>
    <row r="99" spans="1:20" x14ac:dyDescent="0.25">
      <c r="A99" s="3"/>
      <c r="B99" s="3"/>
      <c r="C99" s="5"/>
      <c r="D99" s="5"/>
      <c r="E99" s="5"/>
      <c r="F99" s="5"/>
      <c r="G99" s="5"/>
      <c r="H99" s="5"/>
      <c r="I99" s="5"/>
      <c r="J99" s="5"/>
      <c r="K99" s="5"/>
      <c r="L99" s="5"/>
      <c r="M99" s="5"/>
      <c r="N99" s="5"/>
      <c r="O99" s="5"/>
      <c r="P99" s="5"/>
      <c r="Q99" s="5"/>
      <c r="R99" s="5"/>
      <c r="S99" s="5"/>
      <c r="T99" s="7"/>
    </row>
    <row r="100" spans="1:20" s="63" customFormat="1" ht="120" customHeight="1" x14ac:dyDescent="0.25">
      <c r="A100" s="66"/>
      <c r="B100" s="1016" t="s">
        <v>670</v>
      </c>
      <c r="C100" s="1017"/>
      <c r="D100" s="1017"/>
      <c r="E100" s="1017"/>
      <c r="F100" s="1017"/>
      <c r="G100" s="950"/>
      <c r="H100" s="951"/>
      <c r="I100" s="951"/>
      <c r="J100" s="951"/>
      <c r="K100" s="951"/>
      <c r="L100" s="951"/>
      <c r="M100" s="951"/>
      <c r="N100" s="951"/>
      <c r="O100" s="951"/>
      <c r="P100" s="951"/>
      <c r="Q100" s="951"/>
      <c r="R100" s="951"/>
      <c r="S100" s="952"/>
      <c r="T100" s="43"/>
    </row>
    <row r="101" spans="1:20" s="63" customFormat="1" ht="15" customHeight="1" x14ac:dyDescent="0.25">
      <c r="A101" s="66"/>
      <c r="B101" s="821"/>
      <c r="C101" s="218"/>
      <c r="D101" s="218"/>
      <c r="E101" s="218"/>
      <c r="F101" s="41"/>
      <c r="G101" s="41"/>
      <c r="H101" s="41"/>
      <c r="I101" s="41"/>
      <c r="J101" s="41"/>
      <c r="K101" s="41"/>
      <c r="L101" s="41"/>
      <c r="M101" s="41"/>
      <c r="N101" s="41"/>
      <c r="O101" s="41"/>
      <c r="P101" s="670"/>
      <c r="Q101" s="670"/>
      <c r="R101" s="577"/>
      <c r="S101" s="577"/>
      <c r="T101" s="43"/>
    </row>
    <row r="102" spans="1:20" ht="15" customHeight="1" x14ac:dyDescent="0.25">
      <c r="A102" s="3"/>
      <c r="B102" s="822" t="s">
        <v>384</v>
      </c>
      <c r="C102" s="840"/>
      <c r="D102" s="503"/>
      <c r="E102" s="840"/>
      <c r="F102" s="503"/>
      <c r="G102" s="5"/>
      <c r="H102" s="5"/>
      <c r="I102" s="5"/>
      <c r="J102" s="5"/>
      <c r="K102" s="5"/>
      <c r="L102" s="5"/>
      <c r="M102" s="5"/>
      <c r="N102" s="5"/>
      <c r="O102" s="5"/>
      <c r="P102" s="5"/>
      <c r="Q102" s="5"/>
      <c r="R102" s="5"/>
      <c r="S102" s="5"/>
      <c r="T102" s="7"/>
    </row>
    <row r="103" spans="1:20" ht="15" customHeight="1" x14ac:dyDescent="0.25">
      <c r="A103" s="3"/>
      <c r="B103" s="823"/>
      <c r="C103" s="243"/>
      <c r="D103" s="842"/>
      <c r="E103" s="217" t="s">
        <v>157</v>
      </c>
      <c r="F103" s="840"/>
      <c r="G103" s="840"/>
      <c r="H103" s="840"/>
      <c r="I103" s="5"/>
      <c r="J103" s="842"/>
      <c r="K103" s="217" t="s">
        <v>144</v>
      </c>
      <c r="L103" s="5"/>
      <c r="M103" s="5"/>
      <c r="N103" s="5"/>
      <c r="O103" s="5"/>
      <c r="P103" s="5"/>
      <c r="Q103" s="5"/>
      <c r="R103" s="5"/>
      <c r="S103" s="5"/>
      <c r="T103" s="7"/>
    </row>
    <row r="104" spans="1:20" ht="15" customHeight="1" x14ac:dyDescent="0.25">
      <c r="A104" s="3"/>
      <c r="B104" s="823"/>
      <c r="C104" s="243"/>
      <c r="D104" s="840"/>
      <c r="E104" s="840"/>
      <c r="F104" s="840"/>
      <c r="G104" s="840"/>
      <c r="H104" s="840"/>
      <c r="I104" s="5"/>
      <c r="J104" s="5"/>
      <c r="K104" s="5"/>
      <c r="L104" s="5"/>
      <c r="M104" s="5"/>
      <c r="N104" s="5"/>
      <c r="O104" s="5"/>
      <c r="P104" s="5"/>
      <c r="Q104" s="5"/>
      <c r="R104" s="5"/>
      <c r="S104" s="5"/>
      <c r="T104" s="7"/>
    </row>
    <row r="105" spans="1:20" s="63" customFormat="1" ht="15" customHeight="1" x14ac:dyDescent="0.25">
      <c r="A105" s="66"/>
      <c r="B105" s="821"/>
      <c r="C105" s="218"/>
      <c r="D105" s="218"/>
      <c r="E105" s="218"/>
      <c r="F105" s="41"/>
      <c r="G105" s="41"/>
      <c r="H105" s="41"/>
      <c r="I105" s="41"/>
      <c r="J105" s="41"/>
      <c r="K105" s="41"/>
      <c r="L105" s="41"/>
      <c r="M105" s="41"/>
      <c r="N105" s="41"/>
      <c r="O105" s="41"/>
      <c r="P105" s="670"/>
      <c r="Q105" s="670"/>
      <c r="R105" s="577"/>
      <c r="S105" s="577"/>
      <c r="T105" s="43"/>
    </row>
    <row r="106" spans="1:20" ht="105" customHeight="1" x14ac:dyDescent="0.25">
      <c r="A106" s="3"/>
      <c r="B106" s="1014" t="s">
        <v>666</v>
      </c>
      <c r="C106" s="910"/>
      <c r="D106" s="910"/>
      <c r="E106" s="910"/>
      <c r="F106" s="1015"/>
      <c r="G106" s="950"/>
      <c r="H106" s="951"/>
      <c r="I106" s="951"/>
      <c r="J106" s="951"/>
      <c r="K106" s="951"/>
      <c r="L106" s="951"/>
      <c r="M106" s="951"/>
      <c r="N106" s="951"/>
      <c r="O106" s="951"/>
      <c r="P106" s="951"/>
      <c r="Q106" s="951"/>
      <c r="R106" s="951"/>
      <c r="S106" s="952"/>
      <c r="T106" s="7"/>
    </row>
    <row r="107" spans="1:20" s="63" customFormat="1" ht="15" customHeight="1" x14ac:dyDescent="0.25">
      <c r="A107" s="66"/>
      <c r="B107" s="821"/>
      <c r="C107" s="218"/>
      <c r="D107" s="218"/>
      <c r="E107" s="218"/>
      <c r="F107" s="41"/>
      <c r="G107" s="41"/>
      <c r="H107" s="41"/>
      <c r="I107" s="41"/>
      <c r="J107" s="41"/>
      <c r="K107" s="41"/>
      <c r="L107" s="41"/>
      <c r="M107" s="41"/>
      <c r="N107" s="41"/>
      <c r="O107" s="41"/>
      <c r="P107" s="670"/>
      <c r="Q107" s="670"/>
      <c r="R107" s="577"/>
      <c r="S107" s="577"/>
      <c r="T107" s="43"/>
    </row>
    <row r="108" spans="1:20" ht="105" customHeight="1" x14ac:dyDescent="0.25">
      <c r="A108" s="3"/>
      <c r="B108" s="1014" t="s">
        <v>669</v>
      </c>
      <c r="C108" s="910"/>
      <c r="D108" s="910"/>
      <c r="E108" s="910"/>
      <c r="F108" s="1015"/>
      <c r="G108" s="950"/>
      <c r="H108" s="951"/>
      <c r="I108" s="951"/>
      <c r="J108" s="951"/>
      <c r="K108" s="951"/>
      <c r="L108" s="951"/>
      <c r="M108" s="951"/>
      <c r="N108" s="951"/>
      <c r="O108" s="951"/>
      <c r="P108" s="951"/>
      <c r="Q108" s="951"/>
      <c r="R108" s="951"/>
      <c r="S108" s="952"/>
      <c r="T108" s="7"/>
    </row>
    <row r="109" spans="1:20" s="63" customFormat="1" ht="15" customHeight="1" x14ac:dyDescent="0.25">
      <c r="A109" s="66"/>
      <c r="B109" s="821"/>
      <c r="C109" s="218"/>
      <c r="D109" s="218"/>
      <c r="E109" s="218"/>
      <c r="F109" s="41"/>
      <c r="G109" s="41"/>
      <c r="H109" s="41"/>
      <c r="I109" s="41"/>
      <c r="J109" s="41"/>
      <c r="K109" s="41"/>
      <c r="L109" s="41"/>
      <c r="M109" s="41"/>
      <c r="N109" s="41"/>
      <c r="O109" s="41"/>
      <c r="P109" s="670"/>
      <c r="Q109" s="670"/>
      <c r="R109" s="577"/>
      <c r="S109" s="577"/>
      <c r="T109" s="43"/>
    </row>
    <row r="110" spans="1:20" ht="105" customHeight="1" x14ac:dyDescent="0.25">
      <c r="A110" s="3"/>
      <c r="B110" s="1014" t="s">
        <v>668</v>
      </c>
      <c r="C110" s="910"/>
      <c r="D110" s="910"/>
      <c r="E110" s="910"/>
      <c r="F110" s="1015"/>
      <c r="G110" s="950"/>
      <c r="H110" s="951"/>
      <c r="I110" s="951"/>
      <c r="J110" s="951"/>
      <c r="K110" s="951"/>
      <c r="L110" s="951"/>
      <c r="M110" s="951"/>
      <c r="N110" s="951"/>
      <c r="O110" s="951"/>
      <c r="P110" s="951"/>
      <c r="Q110" s="951"/>
      <c r="R110" s="951"/>
      <c r="S110" s="952"/>
      <c r="T110" s="7"/>
    </row>
    <row r="111" spans="1:20" x14ac:dyDescent="0.25">
      <c r="A111" s="3"/>
      <c r="B111" s="3"/>
      <c r="C111" s="5"/>
      <c r="D111" s="5"/>
      <c r="E111" s="5"/>
      <c r="F111" s="5"/>
      <c r="G111" s="5"/>
      <c r="H111" s="5"/>
      <c r="I111" s="5"/>
      <c r="J111" s="5"/>
      <c r="K111" s="5"/>
      <c r="L111" s="5"/>
      <c r="M111" s="5"/>
      <c r="N111" s="5"/>
      <c r="O111" s="5"/>
      <c r="P111" s="5"/>
      <c r="Q111" s="5"/>
      <c r="R111" s="5"/>
      <c r="S111" s="5"/>
      <c r="T111" s="7"/>
    </row>
    <row r="112" spans="1:20" ht="15" customHeight="1" x14ac:dyDescent="0.25">
      <c r="A112" s="3"/>
      <c r="B112" s="822" t="s">
        <v>619</v>
      </c>
      <c r="C112" s="840"/>
      <c r="D112" s="840"/>
      <c r="E112" s="840"/>
      <c r="F112" s="721"/>
      <c r="G112" s="840"/>
      <c r="H112" s="840"/>
      <c r="I112" s="174"/>
      <c r="J112" s="174"/>
      <c r="K112" s="174"/>
      <c r="L112" s="174"/>
      <c r="M112" s="174"/>
      <c r="N112" s="174"/>
      <c r="O112" s="174"/>
      <c r="P112" s="5"/>
      <c r="Q112" s="5"/>
      <c r="R112" s="5"/>
      <c r="S112" s="5"/>
      <c r="T112" s="7"/>
    </row>
    <row r="113" spans="1:20" ht="15" customHeight="1" x14ac:dyDescent="0.25">
      <c r="A113" s="3"/>
      <c r="B113" s="823"/>
      <c r="C113" s="243"/>
      <c r="D113" s="842"/>
      <c r="E113" s="217" t="s">
        <v>585</v>
      </c>
      <c r="F113" s="840"/>
      <c r="G113" s="840"/>
      <c r="H113" s="840"/>
      <c r="I113" s="174"/>
      <c r="J113" s="842"/>
      <c r="K113" s="217" t="s">
        <v>586</v>
      </c>
      <c r="L113" s="174"/>
      <c r="M113" s="174"/>
      <c r="N113" s="174"/>
      <c r="O113" s="174"/>
      <c r="P113" s="5"/>
      <c r="Q113" s="5"/>
      <c r="R113" s="5"/>
      <c r="S113" s="5"/>
      <c r="T113" s="7"/>
    </row>
    <row r="114" spans="1:20" ht="15" customHeight="1" x14ac:dyDescent="0.25">
      <c r="A114" s="3"/>
      <c r="B114" s="823"/>
      <c r="C114" s="243"/>
      <c r="D114" s="840"/>
      <c r="E114" s="840"/>
      <c r="F114" s="840"/>
      <c r="G114" s="5"/>
      <c r="H114" s="5"/>
      <c r="I114" s="5"/>
      <c r="J114" s="5"/>
      <c r="K114" s="5"/>
      <c r="L114" s="5"/>
      <c r="M114" s="5"/>
      <c r="N114" s="5"/>
      <c r="O114" s="5"/>
      <c r="P114" s="5"/>
      <c r="Q114" s="5"/>
      <c r="R114" s="5"/>
      <c r="S114" s="5"/>
      <c r="T114" s="7"/>
    </row>
    <row r="115" spans="1:20" ht="90" customHeight="1" x14ac:dyDescent="0.25">
      <c r="A115" s="845"/>
      <c r="B115" s="1014" t="s">
        <v>696</v>
      </c>
      <c r="C115" s="910"/>
      <c r="D115" s="910"/>
      <c r="E115" s="910"/>
      <c r="F115" s="1015"/>
      <c r="G115" s="950"/>
      <c r="H115" s="951"/>
      <c r="I115" s="951"/>
      <c r="J115" s="951"/>
      <c r="K115" s="951"/>
      <c r="L115" s="951"/>
      <c r="M115" s="951"/>
      <c r="N115" s="951"/>
      <c r="O115" s="951"/>
      <c r="P115" s="951"/>
      <c r="Q115" s="951"/>
      <c r="R115" s="951"/>
      <c r="S115" s="952"/>
      <c r="T115" s="7"/>
    </row>
    <row r="116" spans="1:20" ht="15" customHeight="1" x14ac:dyDescent="0.25">
      <c r="A116" s="845"/>
      <c r="B116" s="822"/>
      <c r="C116" s="243"/>
      <c r="D116" s="104"/>
      <c r="E116" s="840"/>
      <c r="F116" s="840"/>
      <c r="G116" s="5"/>
      <c r="H116" s="5"/>
      <c r="I116" s="5"/>
      <c r="J116" s="5"/>
      <c r="K116" s="5"/>
      <c r="L116" s="5"/>
      <c r="M116" s="5"/>
      <c r="N116" s="5"/>
      <c r="O116" s="5"/>
      <c r="P116" s="5"/>
      <c r="Q116" s="5"/>
      <c r="R116" s="5"/>
      <c r="S116" s="5"/>
      <c r="T116" s="7"/>
    </row>
    <row r="117" spans="1:20" ht="90" customHeight="1" x14ac:dyDescent="0.25">
      <c r="A117" s="845"/>
      <c r="B117" s="1014" t="s">
        <v>697</v>
      </c>
      <c r="C117" s="910"/>
      <c r="D117" s="910"/>
      <c r="E117" s="910"/>
      <c r="F117" s="1015"/>
      <c r="G117" s="950"/>
      <c r="H117" s="951"/>
      <c r="I117" s="951"/>
      <c r="J117" s="951"/>
      <c r="K117" s="951"/>
      <c r="L117" s="951"/>
      <c r="M117" s="951"/>
      <c r="N117" s="951"/>
      <c r="O117" s="951"/>
      <c r="P117" s="951"/>
      <c r="Q117" s="951"/>
      <c r="R117" s="951"/>
      <c r="S117" s="952"/>
      <c r="T117" s="7"/>
    </row>
    <row r="118" spans="1:20" ht="15" customHeight="1" x14ac:dyDescent="0.25">
      <c r="A118" s="845"/>
      <c r="B118" s="822"/>
      <c r="C118" s="243"/>
      <c r="D118" s="104"/>
      <c r="E118" s="840"/>
      <c r="F118" s="840"/>
      <c r="G118" s="5"/>
      <c r="H118" s="5"/>
      <c r="I118" s="5"/>
      <c r="J118" s="5"/>
      <c r="K118" s="5"/>
      <c r="L118" s="5"/>
      <c r="M118" s="5"/>
      <c r="N118" s="5"/>
      <c r="O118" s="5"/>
      <c r="P118" s="5"/>
      <c r="Q118" s="5"/>
      <c r="R118" s="5"/>
      <c r="S118" s="5"/>
      <c r="T118" s="7"/>
    </row>
    <row r="119" spans="1:20" ht="90" customHeight="1" x14ac:dyDescent="0.25">
      <c r="A119" s="845"/>
      <c r="B119" s="1014" t="s">
        <v>698</v>
      </c>
      <c r="C119" s="910"/>
      <c r="D119" s="910"/>
      <c r="E119" s="910"/>
      <c r="F119" s="1015"/>
      <c r="G119" s="950"/>
      <c r="H119" s="951"/>
      <c r="I119" s="951"/>
      <c r="J119" s="951"/>
      <c r="K119" s="951"/>
      <c r="L119" s="951"/>
      <c r="M119" s="951"/>
      <c r="N119" s="951"/>
      <c r="O119" s="951"/>
      <c r="P119" s="951"/>
      <c r="Q119" s="951"/>
      <c r="R119" s="951"/>
      <c r="S119" s="952"/>
      <c r="T119" s="7"/>
    </row>
    <row r="120" spans="1:20" ht="15" customHeight="1" x14ac:dyDescent="0.25">
      <c r="A120" s="845"/>
      <c r="B120" s="822"/>
      <c r="C120" s="243"/>
      <c r="D120" s="104"/>
      <c r="E120" s="840"/>
      <c r="F120" s="840"/>
      <c r="G120" s="5"/>
      <c r="H120" s="5"/>
      <c r="I120" s="5"/>
      <c r="J120" s="5"/>
      <c r="K120" s="5"/>
      <c r="L120" s="5"/>
      <c r="M120" s="5"/>
      <c r="N120" s="5"/>
      <c r="O120" s="5"/>
      <c r="P120" s="5"/>
      <c r="Q120" s="5"/>
      <c r="R120" s="5"/>
      <c r="S120" s="5"/>
      <c r="T120" s="7"/>
    </row>
    <row r="121" spans="1:20" ht="90" customHeight="1" x14ac:dyDescent="0.25">
      <c r="A121" s="845"/>
      <c r="B121" s="1014" t="s">
        <v>699</v>
      </c>
      <c r="C121" s="910"/>
      <c r="D121" s="910"/>
      <c r="E121" s="910"/>
      <c r="F121" s="1015"/>
      <c r="G121" s="950"/>
      <c r="H121" s="951"/>
      <c r="I121" s="951"/>
      <c r="J121" s="951"/>
      <c r="K121" s="951"/>
      <c r="L121" s="951"/>
      <c r="M121" s="951"/>
      <c r="N121" s="951"/>
      <c r="O121" s="951"/>
      <c r="P121" s="951"/>
      <c r="Q121" s="951"/>
      <c r="R121" s="951"/>
      <c r="S121" s="952"/>
      <c r="T121" s="7"/>
    </row>
    <row r="122" spans="1:20" ht="15" customHeight="1" x14ac:dyDescent="0.25">
      <c r="A122" s="845"/>
      <c r="B122" s="822"/>
      <c r="C122" s="243"/>
      <c r="D122" s="104"/>
      <c r="E122" s="840"/>
      <c r="F122" s="840"/>
      <c r="G122" s="5"/>
      <c r="H122" s="5"/>
      <c r="I122" s="5"/>
      <c r="J122" s="5"/>
      <c r="K122" s="5"/>
      <c r="L122" s="5"/>
      <c r="M122" s="5"/>
      <c r="N122" s="5"/>
      <c r="O122" s="5"/>
      <c r="P122" s="5"/>
      <c r="Q122" s="5"/>
      <c r="R122" s="5"/>
      <c r="S122" s="5"/>
      <c r="T122" s="7"/>
    </row>
    <row r="123" spans="1:20" ht="90" customHeight="1" x14ac:dyDescent="0.25">
      <c r="A123" s="845"/>
      <c r="B123" s="1014" t="s">
        <v>700</v>
      </c>
      <c r="C123" s="910"/>
      <c r="D123" s="910"/>
      <c r="E123" s="910"/>
      <c r="F123" s="1015"/>
      <c r="G123" s="950"/>
      <c r="H123" s="951"/>
      <c r="I123" s="951"/>
      <c r="J123" s="951"/>
      <c r="K123" s="951"/>
      <c r="L123" s="951"/>
      <c r="M123" s="951"/>
      <c r="N123" s="951"/>
      <c r="O123" s="951"/>
      <c r="P123" s="951"/>
      <c r="Q123" s="951"/>
      <c r="R123" s="951"/>
      <c r="S123" s="952"/>
      <c r="T123" s="7"/>
    </row>
    <row r="124" spans="1:20" ht="15" customHeight="1" x14ac:dyDescent="0.25">
      <c r="A124" s="845"/>
      <c r="B124" s="823"/>
      <c r="C124" s="243"/>
      <c r="D124" s="104"/>
      <c r="E124" s="840"/>
      <c r="F124" s="840"/>
      <c r="G124" s="5"/>
      <c r="H124" s="5"/>
      <c r="I124" s="5"/>
      <c r="J124" s="5"/>
      <c r="K124" s="5"/>
      <c r="L124" s="5"/>
      <c r="M124" s="5"/>
      <c r="N124" s="5"/>
      <c r="O124" s="5"/>
      <c r="P124" s="5"/>
      <c r="Q124" s="5"/>
      <c r="R124" s="5"/>
      <c r="S124" s="5"/>
      <c r="T124" s="7"/>
    </row>
    <row r="125" spans="1:20" ht="90" customHeight="1" x14ac:dyDescent="0.25">
      <c r="A125" s="845"/>
      <c r="B125" s="1014" t="s">
        <v>701</v>
      </c>
      <c r="C125" s="910"/>
      <c r="D125" s="910"/>
      <c r="E125" s="910"/>
      <c r="F125" s="1015"/>
      <c r="G125" s="950"/>
      <c r="H125" s="951"/>
      <c r="I125" s="951"/>
      <c r="J125" s="951"/>
      <c r="K125" s="951"/>
      <c r="L125" s="951"/>
      <c r="M125" s="951"/>
      <c r="N125" s="951"/>
      <c r="O125" s="951"/>
      <c r="P125" s="951"/>
      <c r="Q125" s="951"/>
      <c r="R125" s="951"/>
      <c r="S125" s="952"/>
      <c r="T125" s="7"/>
    </row>
    <row r="126" spans="1:20" ht="15" customHeight="1" x14ac:dyDescent="0.25">
      <c r="A126" s="845"/>
      <c r="B126" s="835"/>
      <c r="C126" s="831"/>
      <c r="D126" s="831"/>
      <c r="E126" s="831"/>
      <c r="F126" s="831"/>
      <c r="G126" s="5"/>
      <c r="H126" s="5"/>
      <c r="I126" s="5"/>
      <c r="J126" s="5"/>
      <c r="K126" s="5"/>
      <c r="L126" s="5"/>
      <c r="M126" s="5"/>
      <c r="N126" s="5"/>
      <c r="O126" s="5"/>
      <c r="P126" s="5"/>
      <c r="Q126" s="5"/>
      <c r="R126" s="5"/>
      <c r="S126" s="5"/>
      <c r="T126" s="7"/>
    </row>
    <row r="127" spans="1:20" ht="15" customHeight="1" x14ac:dyDescent="0.25">
      <c r="A127" s="845"/>
      <c r="B127" s="824"/>
      <c r="C127" s="593"/>
      <c r="D127" s="594"/>
      <c r="E127" s="595"/>
      <c r="F127" s="595"/>
      <c r="G127" s="5"/>
      <c r="H127" s="5"/>
      <c r="I127" s="5"/>
      <c r="J127" s="5"/>
      <c r="K127" s="5"/>
      <c r="L127" s="5"/>
      <c r="M127" s="5"/>
      <c r="N127" s="5"/>
      <c r="O127" s="5"/>
      <c r="P127" s="5"/>
      <c r="Q127" s="5"/>
      <c r="R127" s="5"/>
      <c r="S127" s="5"/>
      <c r="T127" s="7"/>
    </row>
    <row r="128" spans="1:20" ht="75" customHeight="1" x14ac:dyDescent="0.25">
      <c r="A128" s="845"/>
      <c r="B128" s="1014" t="s">
        <v>702</v>
      </c>
      <c r="C128" s="910"/>
      <c r="D128" s="910"/>
      <c r="E128" s="910"/>
      <c r="F128" s="1015"/>
      <c r="G128" s="950"/>
      <c r="H128" s="951"/>
      <c r="I128" s="951"/>
      <c r="J128" s="951"/>
      <c r="K128" s="951"/>
      <c r="L128" s="951"/>
      <c r="M128" s="951"/>
      <c r="N128" s="951"/>
      <c r="O128" s="951"/>
      <c r="P128" s="951"/>
      <c r="Q128" s="951"/>
      <c r="R128" s="951"/>
      <c r="S128" s="952"/>
      <c r="T128" s="7"/>
    </row>
    <row r="129" spans="1:20" ht="15" customHeight="1" x14ac:dyDescent="0.25">
      <c r="A129" s="845"/>
      <c r="B129" s="822"/>
      <c r="C129" s="840"/>
      <c r="D129" s="840"/>
      <c r="E129" s="840"/>
      <c r="F129" s="840"/>
      <c r="G129" s="5"/>
      <c r="H129" s="5"/>
      <c r="I129" s="5"/>
      <c r="J129" s="5"/>
      <c r="K129" s="5"/>
      <c r="L129" s="5"/>
      <c r="M129" s="5"/>
      <c r="N129" s="5"/>
      <c r="O129" s="5"/>
      <c r="P129" s="5"/>
      <c r="Q129" s="5"/>
      <c r="R129" s="5"/>
      <c r="S129" s="5"/>
      <c r="T129" s="7"/>
    </row>
    <row r="130" spans="1:20" ht="90" customHeight="1" x14ac:dyDescent="0.25">
      <c r="A130" s="845"/>
      <c r="B130" s="1014" t="s">
        <v>703</v>
      </c>
      <c r="C130" s="910"/>
      <c r="D130" s="910"/>
      <c r="E130" s="910"/>
      <c r="F130" s="1015"/>
      <c r="G130" s="950"/>
      <c r="H130" s="951"/>
      <c r="I130" s="951"/>
      <c r="J130" s="951"/>
      <c r="K130" s="951"/>
      <c r="L130" s="951"/>
      <c r="M130" s="951"/>
      <c r="N130" s="951"/>
      <c r="O130" s="951"/>
      <c r="P130" s="951"/>
      <c r="Q130" s="951"/>
      <c r="R130" s="951"/>
      <c r="S130" s="952"/>
      <c r="T130" s="7"/>
    </row>
    <row r="131" spans="1:20" ht="15" customHeight="1" x14ac:dyDescent="0.25">
      <c r="A131" s="845"/>
      <c r="B131" s="825"/>
      <c r="C131" s="671"/>
      <c r="D131" s="41"/>
      <c r="E131" s="841"/>
      <c r="F131" s="841"/>
      <c r="G131" s="5"/>
      <c r="H131" s="5"/>
      <c r="I131" s="5"/>
      <c r="J131" s="5"/>
      <c r="K131" s="5"/>
      <c r="L131" s="5"/>
      <c r="M131" s="5"/>
      <c r="N131" s="5"/>
      <c r="O131" s="5"/>
      <c r="P131" s="5"/>
      <c r="Q131" s="5"/>
      <c r="R131" s="5"/>
      <c r="S131" s="5"/>
      <c r="T131" s="7"/>
    </row>
    <row r="132" spans="1:20" ht="75" customHeight="1" x14ac:dyDescent="0.25">
      <c r="A132" s="845"/>
      <c r="B132" s="1016" t="s">
        <v>704</v>
      </c>
      <c r="C132" s="1017"/>
      <c r="D132" s="1017"/>
      <c r="E132" s="1017"/>
      <c r="F132" s="1051"/>
      <c r="G132" s="950"/>
      <c r="H132" s="951"/>
      <c r="I132" s="951"/>
      <c r="J132" s="951"/>
      <c r="K132" s="951"/>
      <c r="L132" s="951"/>
      <c r="M132" s="951"/>
      <c r="N132" s="951"/>
      <c r="O132" s="951"/>
      <c r="P132" s="951"/>
      <c r="Q132" s="951"/>
      <c r="R132" s="951"/>
      <c r="S132" s="952"/>
      <c r="T132" s="7"/>
    </row>
    <row r="133" spans="1:20" ht="15" customHeight="1" x14ac:dyDescent="0.25">
      <c r="A133" s="845"/>
      <c r="B133" s="825"/>
      <c r="C133" s="671"/>
      <c r="D133" s="41"/>
      <c r="E133" s="841"/>
      <c r="F133" s="841"/>
      <c r="G133" s="5"/>
      <c r="H133" s="5"/>
      <c r="I133" s="5"/>
      <c r="J133" s="5"/>
      <c r="K133" s="5"/>
      <c r="L133" s="5"/>
      <c r="M133" s="5"/>
      <c r="N133" s="5"/>
      <c r="O133" s="5"/>
      <c r="P133" s="5"/>
      <c r="Q133" s="5"/>
      <c r="R133" s="5"/>
      <c r="S133" s="5"/>
      <c r="T133" s="7"/>
    </row>
    <row r="134" spans="1:20" ht="90" customHeight="1" x14ac:dyDescent="0.25">
      <c r="A134" s="845"/>
      <c r="B134" s="1016" t="s">
        <v>705</v>
      </c>
      <c r="C134" s="1017"/>
      <c r="D134" s="1017"/>
      <c r="E134" s="1017"/>
      <c r="F134" s="1051"/>
      <c r="G134" s="950"/>
      <c r="H134" s="951"/>
      <c r="I134" s="951"/>
      <c r="J134" s="951"/>
      <c r="K134" s="951"/>
      <c r="L134" s="951"/>
      <c r="M134" s="951"/>
      <c r="N134" s="951"/>
      <c r="O134" s="951"/>
      <c r="P134" s="951"/>
      <c r="Q134" s="951"/>
      <c r="R134" s="951"/>
      <c r="S134" s="952"/>
      <c r="T134" s="7"/>
    </row>
    <row r="135" spans="1:20" ht="15" customHeight="1" x14ac:dyDescent="0.25">
      <c r="A135" s="845"/>
      <c r="B135" s="836"/>
      <c r="C135" s="837"/>
      <c r="D135" s="837"/>
      <c r="E135" s="837"/>
      <c r="F135" s="837"/>
      <c r="G135" s="685"/>
      <c r="H135" s="685"/>
      <c r="I135" s="685"/>
      <c r="J135" s="685"/>
      <c r="K135" s="685"/>
      <c r="L135" s="685"/>
      <c r="M135" s="685"/>
      <c r="N135" s="685"/>
      <c r="O135" s="685"/>
      <c r="P135" s="685"/>
      <c r="Q135" s="685"/>
      <c r="R135" s="685"/>
      <c r="S135" s="685"/>
      <c r="T135" s="7"/>
    </row>
    <row r="136" spans="1:20" x14ac:dyDescent="0.25">
      <c r="A136" s="3"/>
      <c r="B136" s="820" t="s">
        <v>660</v>
      </c>
      <c r="C136" s="522"/>
      <c r="D136" s="522"/>
      <c r="E136" s="522"/>
      <c r="F136" s="425"/>
      <c r="G136" s="425"/>
      <c r="H136" s="425"/>
      <c r="I136" s="425"/>
      <c r="J136" s="425"/>
      <c r="K136" s="425"/>
      <c r="L136" s="425"/>
      <c r="M136" s="425"/>
      <c r="N136" s="425"/>
      <c r="O136" s="425"/>
      <c r="P136" s="514"/>
      <c r="Q136" s="514"/>
      <c r="R136" s="684"/>
      <c r="S136" s="684"/>
      <c r="T136" s="7"/>
    </row>
    <row r="137" spans="1:20" x14ac:dyDescent="0.25">
      <c r="A137" s="3"/>
      <c r="B137" s="1007" t="s">
        <v>774</v>
      </c>
      <c r="C137" s="935"/>
      <c r="D137" s="935"/>
      <c r="E137" s="935"/>
      <c r="F137" s="935"/>
      <c r="G137" s="935"/>
      <c r="H137" s="935"/>
      <c r="I137" s="935"/>
      <c r="J137" s="935"/>
      <c r="K137" s="935"/>
      <c r="L137" s="935"/>
      <c r="M137" s="935"/>
      <c r="N137" s="935"/>
      <c r="O137" s="935"/>
      <c r="P137" s="935"/>
      <c r="Q137" s="935"/>
      <c r="R137" s="935"/>
      <c r="S137" s="935"/>
      <c r="T137" s="7"/>
    </row>
    <row r="138" spans="1:20" x14ac:dyDescent="0.25">
      <c r="A138" s="3"/>
      <c r="B138" s="1007"/>
      <c r="C138" s="935"/>
      <c r="D138" s="935"/>
      <c r="E138" s="935"/>
      <c r="F138" s="935"/>
      <c r="G138" s="935"/>
      <c r="H138" s="935"/>
      <c r="I138" s="935"/>
      <c r="J138" s="935"/>
      <c r="K138" s="935"/>
      <c r="L138" s="935"/>
      <c r="M138" s="935"/>
      <c r="N138" s="935"/>
      <c r="O138" s="935"/>
      <c r="P138" s="935"/>
      <c r="Q138" s="935"/>
      <c r="R138" s="935"/>
      <c r="S138" s="935"/>
      <c r="T138" s="7"/>
    </row>
    <row r="139" spans="1:20" x14ac:dyDescent="0.25">
      <c r="A139" s="3"/>
      <c r="B139" s="3"/>
      <c r="C139" s="5"/>
      <c r="D139" s="5"/>
      <c r="E139" s="5"/>
      <c r="F139" s="5"/>
      <c r="G139" s="5"/>
      <c r="H139" s="5"/>
      <c r="I139" s="5"/>
      <c r="J139" s="5"/>
      <c r="K139" s="5"/>
      <c r="L139" s="5"/>
      <c r="M139" s="5"/>
      <c r="N139" s="5"/>
      <c r="O139" s="5"/>
      <c r="P139" s="5"/>
      <c r="Q139" s="5"/>
      <c r="R139" s="5"/>
      <c r="S139" s="5"/>
      <c r="T139" s="7"/>
    </row>
    <row r="140" spans="1:20" ht="21" customHeight="1" x14ac:dyDescent="0.25">
      <c r="A140" s="3"/>
      <c r="B140" s="3"/>
      <c r="C140" s="5"/>
      <c r="D140" s="5"/>
      <c r="E140" s="5"/>
      <c r="F140" s="5"/>
      <c r="G140" s="5"/>
      <c r="H140" s="5"/>
      <c r="I140" s="5"/>
      <c r="J140" s="5"/>
      <c r="K140" s="5"/>
      <c r="L140" s="5"/>
      <c r="M140" s="5"/>
      <c r="N140" s="5"/>
      <c r="O140" s="5"/>
      <c r="P140" s="5"/>
      <c r="Q140" s="5"/>
      <c r="R140" s="5"/>
      <c r="S140" s="5"/>
      <c r="T140" s="7"/>
    </row>
    <row r="141" spans="1:20" ht="15.75" thickBot="1" x14ac:dyDescent="0.3">
      <c r="A141" s="129"/>
      <c r="B141" s="129"/>
      <c r="C141" s="25"/>
      <c r="D141" s="25"/>
      <c r="E141" s="25"/>
      <c r="F141" s="25"/>
      <c r="G141" s="25"/>
      <c r="H141" s="25"/>
      <c r="I141" s="25"/>
      <c r="J141" s="25"/>
      <c r="K141" s="25"/>
      <c r="L141" s="25"/>
      <c r="M141" s="25"/>
      <c r="N141" s="25"/>
      <c r="O141" s="25"/>
      <c r="P141" s="25"/>
      <c r="Q141" s="25"/>
      <c r="R141" s="25"/>
      <c r="S141" s="25"/>
      <c r="T141" s="26"/>
    </row>
    <row r="142" spans="1:20" x14ac:dyDescent="0.25">
      <c r="A142" s="150"/>
    </row>
    <row r="156" s="2" customFormat="1" hidden="1" x14ac:dyDescent="0.25"/>
    <row r="157" s="2" customFormat="1" hidden="1" x14ac:dyDescent="0.25"/>
    <row r="158" s="2" customFormat="1" hidden="1" x14ac:dyDescent="0.25"/>
    <row r="159" s="2" customFormat="1" hidden="1" x14ac:dyDescent="0.25"/>
    <row r="160" s="2" customFormat="1" hidden="1" x14ac:dyDescent="0.25"/>
    <row r="161" s="2" customFormat="1" hidden="1" x14ac:dyDescent="0.25"/>
    <row r="162" s="2" customFormat="1" hidden="1" x14ac:dyDescent="0.25"/>
    <row r="163" s="2" customFormat="1" hidden="1" x14ac:dyDescent="0.25"/>
    <row r="164" s="2" customFormat="1" hidden="1" x14ac:dyDescent="0.25"/>
    <row r="165" s="2" customFormat="1" hidden="1" x14ac:dyDescent="0.25"/>
    <row r="166" s="2" customFormat="1" hidden="1" x14ac:dyDescent="0.25"/>
    <row r="167" s="2" customFormat="1" hidden="1" x14ac:dyDescent="0.25"/>
    <row r="168" s="2" customFormat="1" hidden="1" x14ac:dyDescent="0.25"/>
    <row r="169" s="2" customFormat="1" hidden="1" x14ac:dyDescent="0.25"/>
    <row r="170" s="2" customFormat="1" hidden="1" x14ac:dyDescent="0.25"/>
    <row r="171" s="2" customFormat="1" hidden="1" x14ac:dyDescent="0.25"/>
    <row r="172" s="2" customFormat="1" hidden="1" x14ac:dyDescent="0.25"/>
    <row r="173" s="2" customFormat="1" hidden="1" x14ac:dyDescent="0.25"/>
    <row r="174" s="2" customFormat="1" hidden="1" x14ac:dyDescent="0.25"/>
    <row r="175" s="2" customFormat="1" hidden="1" x14ac:dyDescent="0.25"/>
    <row r="176" s="2" customFormat="1" hidden="1" x14ac:dyDescent="0.25"/>
    <row r="177" s="2" customFormat="1" hidden="1" x14ac:dyDescent="0.25"/>
    <row r="178" s="2" customFormat="1" hidden="1" x14ac:dyDescent="0.25"/>
    <row r="179" s="2" customFormat="1" hidden="1" x14ac:dyDescent="0.25"/>
    <row r="180" s="2" customFormat="1" hidden="1" x14ac:dyDescent="0.25"/>
    <row r="181" s="2" customFormat="1" hidden="1" x14ac:dyDescent="0.25"/>
    <row r="182" s="2" customFormat="1" hidden="1" x14ac:dyDescent="0.25"/>
    <row r="183" s="2" customFormat="1" hidden="1" x14ac:dyDescent="0.25"/>
    <row r="184" s="2" customFormat="1" hidden="1" x14ac:dyDescent="0.25"/>
    <row r="185" s="2" customFormat="1" hidden="1" x14ac:dyDescent="0.25"/>
    <row r="186" s="2" customFormat="1" hidden="1" x14ac:dyDescent="0.25"/>
    <row r="187" s="2" customFormat="1" hidden="1" x14ac:dyDescent="0.25"/>
    <row r="188" s="2" customFormat="1" hidden="1" x14ac:dyDescent="0.25"/>
    <row r="189" s="2" customFormat="1" hidden="1" x14ac:dyDescent="0.25"/>
    <row r="190" s="2" customFormat="1" hidden="1" x14ac:dyDescent="0.25"/>
    <row r="191" s="2" customFormat="1" hidden="1" x14ac:dyDescent="0.25"/>
    <row r="192" s="2" customFormat="1" hidden="1" x14ac:dyDescent="0.25"/>
    <row r="193" s="2" customFormat="1" hidden="1" x14ac:dyDescent="0.25"/>
    <row r="194" s="2" customFormat="1" hidden="1" x14ac:dyDescent="0.25"/>
    <row r="195" s="2" customFormat="1" hidden="1" x14ac:dyDescent="0.25"/>
    <row r="196" s="2" customFormat="1" hidden="1" x14ac:dyDescent="0.25"/>
    <row r="197" s="2" customFormat="1" hidden="1" x14ac:dyDescent="0.25"/>
    <row r="198" s="2" customFormat="1" hidden="1" x14ac:dyDescent="0.25"/>
    <row r="199" s="2" customFormat="1" hidden="1" x14ac:dyDescent="0.25"/>
    <row r="200" s="2" customFormat="1" hidden="1" x14ac:dyDescent="0.25"/>
    <row r="201" s="2" customFormat="1" hidden="1" x14ac:dyDescent="0.25"/>
    <row r="202" s="2" customFormat="1" hidden="1" x14ac:dyDescent="0.25"/>
    <row r="203" s="2" customFormat="1" hidden="1" x14ac:dyDescent="0.25"/>
    <row r="204" s="2" customFormat="1" hidden="1" x14ac:dyDescent="0.25"/>
    <row r="205" s="2" customFormat="1" hidden="1" x14ac:dyDescent="0.25"/>
    <row r="206" s="2" customFormat="1" hidden="1" x14ac:dyDescent="0.25"/>
    <row r="207" s="2" customFormat="1" hidden="1" x14ac:dyDescent="0.25"/>
    <row r="208" s="2" customFormat="1" hidden="1" x14ac:dyDescent="0.25"/>
    <row r="209" s="2" customFormat="1" hidden="1" x14ac:dyDescent="0.25"/>
    <row r="210" s="2" customFormat="1" hidden="1" x14ac:dyDescent="0.25"/>
    <row r="211" s="2" customFormat="1" hidden="1" x14ac:dyDescent="0.25"/>
    <row r="212" s="2" customFormat="1" hidden="1" x14ac:dyDescent="0.25"/>
    <row r="213" s="2" customFormat="1" hidden="1" x14ac:dyDescent="0.25"/>
    <row r="214" s="2" customFormat="1" hidden="1" x14ac:dyDescent="0.25"/>
    <row r="215" s="2" customFormat="1" hidden="1" x14ac:dyDescent="0.25"/>
    <row r="216" s="2" customFormat="1" hidden="1" x14ac:dyDescent="0.25"/>
    <row r="217" s="2" customFormat="1" hidden="1" x14ac:dyDescent="0.25"/>
    <row r="218" s="2" customFormat="1" hidden="1" x14ac:dyDescent="0.25"/>
    <row r="219" s="2" customFormat="1" hidden="1" x14ac:dyDescent="0.25"/>
    <row r="220" s="2" customFormat="1" hidden="1" x14ac:dyDescent="0.25"/>
    <row r="221" s="2" customFormat="1" hidden="1" x14ac:dyDescent="0.25"/>
    <row r="222" s="2" customFormat="1" hidden="1" x14ac:dyDescent="0.25"/>
    <row r="223" s="2" customFormat="1" hidden="1" x14ac:dyDescent="0.25"/>
    <row r="224" s="2" customFormat="1" hidden="1" x14ac:dyDescent="0.25"/>
    <row r="225" s="2" customFormat="1" hidden="1" x14ac:dyDescent="0.25"/>
    <row r="226" s="2" customFormat="1" hidden="1" x14ac:dyDescent="0.25"/>
    <row r="227" s="2" customFormat="1" hidden="1" x14ac:dyDescent="0.25"/>
    <row r="228" s="2" customFormat="1" hidden="1" x14ac:dyDescent="0.25"/>
    <row r="229" s="2" customFormat="1" hidden="1" x14ac:dyDescent="0.25"/>
    <row r="230" s="2" customFormat="1" hidden="1" x14ac:dyDescent="0.25"/>
    <row r="231" s="2" customFormat="1" hidden="1" x14ac:dyDescent="0.25"/>
    <row r="232" s="2" customFormat="1" hidden="1" x14ac:dyDescent="0.25"/>
    <row r="233" s="2" customFormat="1" hidden="1" x14ac:dyDescent="0.25"/>
    <row r="234" s="2" customFormat="1" hidden="1" x14ac:dyDescent="0.25"/>
    <row r="235" s="2" customFormat="1" hidden="1" x14ac:dyDescent="0.25"/>
    <row r="236" s="2" customFormat="1" hidden="1" x14ac:dyDescent="0.25"/>
    <row r="237" s="2" customFormat="1" hidden="1" x14ac:dyDescent="0.25"/>
    <row r="238" s="2" customFormat="1" hidden="1" x14ac:dyDescent="0.25"/>
    <row r="239" s="2" customFormat="1" hidden="1" x14ac:dyDescent="0.25"/>
    <row r="240" s="2" customFormat="1" hidden="1" x14ac:dyDescent="0.25"/>
    <row r="241" s="2" customFormat="1" hidden="1" x14ac:dyDescent="0.25"/>
    <row r="242" s="2" customFormat="1" hidden="1" x14ac:dyDescent="0.25"/>
    <row r="243" s="2" customFormat="1" hidden="1" x14ac:dyDescent="0.25"/>
    <row r="244" s="2" customFormat="1" hidden="1" x14ac:dyDescent="0.25"/>
    <row r="245" s="2" customFormat="1" hidden="1" x14ac:dyDescent="0.25"/>
    <row r="246" s="2" customFormat="1" hidden="1" x14ac:dyDescent="0.25"/>
    <row r="247" s="2" customFormat="1" hidden="1" x14ac:dyDescent="0.25"/>
    <row r="248" s="2" customFormat="1" hidden="1" x14ac:dyDescent="0.25"/>
    <row r="249" s="2" customFormat="1" hidden="1" x14ac:dyDescent="0.25"/>
    <row r="250" s="2" customFormat="1" hidden="1" x14ac:dyDescent="0.25"/>
    <row r="251" s="2" customFormat="1" hidden="1" x14ac:dyDescent="0.25"/>
    <row r="252" s="2" customFormat="1" hidden="1" x14ac:dyDescent="0.25"/>
    <row r="253" s="2" customFormat="1" hidden="1" x14ac:dyDescent="0.25"/>
    <row r="254" s="2" customFormat="1" hidden="1" x14ac:dyDescent="0.25"/>
    <row r="255" s="2" customFormat="1" hidden="1" x14ac:dyDescent="0.25"/>
    <row r="256" s="2" customFormat="1" hidden="1" x14ac:dyDescent="0.25"/>
    <row r="257" s="2" customFormat="1" hidden="1" x14ac:dyDescent="0.25"/>
    <row r="258" s="2" customFormat="1" hidden="1" x14ac:dyDescent="0.25"/>
    <row r="259" s="2" customFormat="1" hidden="1" x14ac:dyDescent="0.25"/>
    <row r="260" s="2" customFormat="1" hidden="1" x14ac:dyDescent="0.25"/>
    <row r="261" s="2" customFormat="1" hidden="1" x14ac:dyDescent="0.25"/>
    <row r="262" s="2" customFormat="1" hidden="1" x14ac:dyDescent="0.25"/>
    <row r="263" s="2" customFormat="1" hidden="1" x14ac:dyDescent="0.25"/>
    <row r="264" s="2" customFormat="1" hidden="1" x14ac:dyDescent="0.25"/>
    <row r="265" s="2" customFormat="1" hidden="1" x14ac:dyDescent="0.25"/>
    <row r="266" s="2" customFormat="1" hidden="1" x14ac:dyDescent="0.25"/>
    <row r="267" s="2" customFormat="1" hidden="1" x14ac:dyDescent="0.25"/>
    <row r="268" s="2" customFormat="1" hidden="1" x14ac:dyDescent="0.25"/>
    <row r="269" s="2" customFormat="1" hidden="1" x14ac:dyDescent="0.25"/>
    <row r="270" s="2" customFormat="1" hidden="1" x14ac:dyDescent="0.25"/>
    <row r="271" s="2" customFormat="1" hidden="1" x14ac:dyDescent="0.25"/>
    <row r="272" s="2" customFormat="1" hidden="1" x14ac:dyDescent="0.25"/>
    <row r="273" s="2" customFormat="1" hidden="1" x14ac:dyDescent="0.25"/>
    <row r="274" s="2" customFormat="1" hidden="1" x14ac:dyDescent="0.25"/>
    <row r="275" s="2" customFormat="1" hidden="1" x14ac:dyDescent="0.25"/>
    <row r="276" s="2" customFormat="1" hidden="1" x14ac:dyDescent="0.25"/>
    <row r="277" s="2" customFormat="1" hidden="1" x14ac:dyDescent="0.25"/>
    <row r="278" s="2" customFormat="1" hidden="1" x14ac:dyDescent="0.25"/>
    <row r="279" s="2" customFormat="1" hidden="1" x14ac:dyDescent="0.25"/>
    <row r="280" s="2" customFormat="1" hidden="1" x14ac:dyDescent="0.25"/>
    <row r="281" s="2" customFormat="1" hidden="1" x14ac:dyDescent="0.25"/>
    <row r="282" s="2" customFormat="1" hidden="1" x14ac:dyDescent="0.25"/>
    <row r="283" s="2" customFormat="1" hidden="1" x14ac:dyDescent="0.25"/>
    <row r="284" s="2" customFormat="1" hidden="1" x14ac:dyDescent="0.25"/>
    <row r="285" s="2" customFormat="1" hidden="1" x14ac:dyDescent="0.25"/>
    <row r="286" s="2" customFormat="1" hidden="1" x14ac:dyDescent="0.25"/>
    <row r="287" s="2" customFormat="1" hidden="1" x14ac:dyDescent="0.25"/>
    <row r="288" s="2" customFormat="1" hidden="1" x14ac:dyDescent="0.25"/>
    <row r="289" s="2" customFormat="1" hidden="1" x14ac:dyDescent="0.25"/>
    <row r="290" s="2" customFormat="1" hidden="1" x14ac:dyDescent="0.25"/>
    <row r="291" s="2" customFormat="1" hidden="1" x14ac:dyDescent="0.25"/>
    <row r="292" s="2" customFormat="1" hidden="1" x14ac:dyDescent="0.25"/>
    <row r="293" s="2" customFormat="1" hidden="1" x14ac:dyDescent="0.25"/>
    <row r="294" s="2" customFormat="1" hidden="1" x14ac:dyDescent="0.25"/>
    <row r="295" s="2" customFormat="1" hidden="1" x14ac:dyDescent="0.25"/>
    <row r="296" s="2" customFormat="1" hidden="1" x14ac:dyDescent="0.25"/>
    <row r="297" s="2" customFormat="1" hidden="1" x14ac:dyDescent="0.25"/>
    <row r="298" s="2" customFormat="1" hidden="1" x14ac:dyDescent="0.25"/>
    <row r="299" s="2" customFormat="1" hidden="1" x14ac:dyDescent="0.25"/>
    <row r="300" s="2" customFormat="1" hidden="1" x14ac:dyDescent="0.25"/>
    <row r="301" s="2" customFormat="1" hidden="1" x14ac:dyDescent="0.25"/>
    <row r="302" s="2" customFormat="1" hidden="1" x14ac:dyDescent="0.25"/>
    <row r="303" s="2" customFormat="1" hidden="1" x14ac:dyDescent="0.25"/>
    <row r="304" s="2" customFormat="1" hidden="1" x14ac:dyDescent="0.25"/>
    <row r="345" ht="14.45" hidden="1" customHeight="1" x14ac:dyDescent="0.25"/>
    <row r="346" ht="14.45" hidden="1" customHeight="1" x14ac:dyDescent="0.25"/>
    <row r="347" ht="14.45" hidden="1" customHeight="1" x14ac:dyDescent="0.25"/>
    <row r="348" ht="14.45" hidden="1" customHeight="1" x14ac:dyDescent="0.25"/>
    <row r="349" ht="14.45" hidden="1" customHeight="1" x14ac:dyDescent="0.25"/>
    <row r="350" ht="14.45" hidden="1" customHeight="1" x14ac:dyDescent="0.25"/>
  </sheetData>
  <sheetProtection algorithmName="SHA-512" hashValue="5m9u2GLsKEfUB6UC7nu9PsHcl7cxeR+Ux90kY6NjXTpNsvebMHtSp8sFzQztg4qJAm/9Dsra0qcXr0/L+AZK2A==" saltValue="6ep3CGuzXLgrQFQb+iJbDA==" spinCount="100000" sheet="1" objects="1" scenarios="1"/>
  <customSheetViews>
    <customSheetView guid="{4F086A74-5B38-4260-ADA5-6DF5C2FBAB93}" showGridLines="0" fitToPage="1" hiddenRows="1" hiddenColumns="1">
      <pane ySplit="4" topLeftCell="A5" activePane="bottomLeft" state="frozen"/>
      <selection pane="bottomLeft"/>
      <rowBreaks count="4" manualBreakCount="4">
        <brk id="32" max="19" man="1"/>
        <brk id="40" max="16383" man="1"/>
        <brk id="47" max="16383" man="1"/>
        <brk id="65" max="19" man="1"/>
      </rowBreaks>
      <pageMargins left="0.25" right="0.25" top="0.75" bottom="0.75" header="0.3" footer="0.3"/>
      <printOptions horizontalCentered="1"/>
      <pageSetup paperSize="8" scale="75" orientation="portrait" r:id="rId1"/>
      <headerFooter>
        <oddFooter>&amp;L&amp;D&amp;C- Page &amp;P / &amp;N -
&amp;R&amp;8
&amp;Z&amp;F</oddFooter>
      </headerFooter>
    </customSheetView>
  </customSheetViews>
  <mergeCells count="109">
    <mergeCell ref="B119:F119"/>
    <mergeCell ref="G119:S119"/>
    <mergeCell ref="G88:R88"/>
    <mergeCell ref="B86:F86"/>
    <mergeCell ref="G86:R86"/>
    <mergeCell ref="B83:F83"/>
    <mergeCell ref="G83:R83"/>
    <mergeCell ref="B137:S137"/>
    <mergeCell ref="G121:S121"/>
    <mergeCell ref="B121:F121"/>
    <mergeCell ref="G134:S134"/>
    <mergeCell ref="B123:F123"/>
    <mergeCell ref="B125:F125"/>
    <mergeCell ref="B134:F134"/>
    <mergeCell ref="B128:F128"/>
    <mergeCell ref="B130:F130"/>
    <mergeCell ref="B132:F132"/>
    <mergeCell ref="G130:S130"/>
    <mergeCell ref="G123:S123"/>
    <mergeCell ref="G125:S125"/>
    <mergeCell ref="G128:S128"/>
    <mergeCell ref="G132:S132"/>
    <mergeCell ref="B79:F79"/>
    <mergeCell ref="G77:R77"/>
    <mergeCell ref="G110:S110"/>
    <mergeCell ref="G115:S115"/>
    <mergeCell ref="G30:H30"/>
    <mergeCell ref="G31:H31"/>
    <mergeCell ref="G117:S117"/>
    <mergeCell ref="G79:R79"/>
    <mergeCell ref="B77:F77"/>
    <mergeCell ref="B110:F110"/>
    <mergeCell ref="B115:F115"/>
    <mergeCell ref="B117:F117"/>
    <mergeCell ref="B108:F108"/>
    <mergeCell ref="B106:F106"/>
    <mergeCell ref="G81:R81"/>
    <mergeCell ref="B88:F88"/>
    <mergeCell ref="L47:M47"/>
    <mergeCell ref="G108:S108"/>
    <mergeCell ref="G106:S106"/>
    <mergeCell ref="B94:C96"/>
    <mergeCell ref="I96:S96"/>
    <mergeCell ref="E96:H96"/>
    <mergeCell ref="B68:E68"/>
    <mergeCell ref="F60:S60"/>
    <mergeCell ref="F68:S68"/>
    <mergeCell ref="I26:J26"/>
    <mergeCell ref="M26:N26"/>
    <mergeCell ref="G40:N40"/>
    <mergeCell ref="G41:N41"/>
    <mergeCell ref="M31:N31"/>
    <mergeCell ref="D30:F30"/>
    <mergeCell ref="B39:F39"/>
    <mergeCell ref="B60:E60"/>
    <mergeCell ref="B62:E62"/>
    <mergeCell ref="B64:E64"/>
    <mergeCell ref="B66:E66"/>
    <mergeCell ref="O43:S44"/>
    <mergeCell ref="O28:S29"/>
    <mergeCell ref="F66:S66"/>
    <mergeCell ref="N10:S15"/>
    <mergeCell ref="G42:N42"/>
    <mergeCell ref="G43:N43"/>
    <mergeCell ref="G44:N44"/>
    <mergeCell ref="K31:L31"/>
    <mergeCell ref="B33:S33"/>
    <mergeCell ref="D19:S19"/>
    <mergeCell ref="K26:L26"/>
    <mergeCell ref="B28:F28"/>
    <mergeCell ref="B29:F29"/>
    <mergeCell ref="B30:C30"/>
    <mergeCell ref="I31:J31"/>
    <mergeCell ref="G39:N39"/>
    <mergeCell ref="K27:L27"/>
    <mergeCell ref="G24:J24"/>
    <mergeCell ref="G25:H25"/>
    <mergeCell ref="I25:J25"/>
    <mergeCell ref="G26:H26"/>
    <mergeCell ref="G27:H27"/>
    <mergeCell ref="B24:F25"/>
    <mergeCell ref="K25:L25"/>
    <mergeCell ref="M25:N25"/>
    <mergeCell ref="I27:J27"/>
    <mergeCell ref="I28:J28"/>
    <mergeCell ref="B138:S138"/>
    <mergeCell ref="H70:L70"/>
    <mergeCell ref="B90:S90"/>
    <mergeCell ref="B92:S92"/>
    <mergeCell ref="B81:F81"/>
    <mergeCell ref="B100:F100"/>
    <mergeCell ref="G100:S100"/>
    <mergeCell ref="B22:S22"/>
    <mergeCell ref="B26:F26"/>
    <mergeCell ref="B27:F27"/>
    <mergeCell ref="I29:J29"/>
    <mergeCell ref="I30:J30"/>
    <mergeCell ref="K30:L30"/>
    <mergeCell ref="M30:N30"/>
    <mergeCell ref="M27:N27"/>
    <mergeCell ref="M28:N28"/>
    <mergeCell ref="M29:N29"/>
    <mergeCell ref="K24:N24"/>
    <mergeCell ref="K28:L28"/>
    <mergeCell ref="K29:L29"/>
    <mergeCell ref="G28:H28"/>
    <mergeCell ref="G29:H29"/>
    <mergeCell ref="F62:S62"/>
    <mergeCell ref="F64:S64"/>
  </mergeCells>
  <hyperlinks>
    <hyperlink ref="H70:K70" location="'3a_PASA'!A1" display="Si oui, se reporter ici" xr:uid="{00000000-0004-0000-0700-000000000000}"/>
    <hyperlink ref="H70:L70" location="'3a_UHR'!Impression_des_titres" display="Si oui, cliquer ici pour renseigner la fiche 3a" xr:uid="{00000000-0004-0000-0700-000001000000}"/>
    <hyperlink ref="B137" r:id="rId2" xr:uid="{4D0543BD-C542-47FC-9A3A-56D4AA7F493C}"/>
  </hyperlinks>
  <printOptions horizontalCentered="1"/>
  <pageMargins left="0.23622047244094491" right="0.23622047244094491" top="0.74803149606299213" bottom="0.74803149606299213" header="0.31496062992125984" footer="0.31496062992125984"/>
  <pageSetup paperSize="8" scale="78" fitToHeight="0" orientation="portrait" r:id="rId3"/>
  <headerFooter>
    <oddFooter xml:space="preserve">&amp;L&amp;D&amp;C- Page &amp;P / &amp;N -
&amp;R&amp;8
</oddFooter>
  </headerFooter>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listes!$M$5:$M$6</xm:f>
          </x14:formula1>
          <xm:sqref>J36 D36 B12 G36 B14:B16 D103 J103 D113 J113 M94 K94 D50:D56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N159"/>
  <sheetViews>
    <sheetView showGridLines="0" showRowColHeaders="0" zoomScaleNormal="100" zoomScaleSheetLayoutView="80" workbookViewId="0">
      <pane ySplit="6" topLeftCell="A7" activePane="bottomLeft" state="frozen"/>
      <selection activeCell="I11" sqref="I11"/>
      <selection pane="bottomLeft" sqref="A1:XFD2"/>
    </sheetView>
  </sheetViews>
  <sheetFormatPr baseColWidth="10" defaultColWidth="0" defaultRowHeight="0" customHeight="1" zeroHeight="1" x14ac:dyDescent="0.25"/>
  <cols>
    <col min="1" max="1" width="2.7109375" style="9" customWidth="1"/>
    <col min="2" max="2" width="3.7109375" style="9" customWidth="1"/>
    <col min="3" max="3" width="10.7109375" style="9" customWidth="1"/>
    <col min="4" max="4" width="3.7109375" style="9" customWidth="1"/>
    <col min="5" max="17" width="10.7109375" style="2" customWidth="1"/>
    <col min="18" max="18" width="20.7109375" style="2" customWidth="1"/>
    <col min="19" max="20" width="2.7109375" style="2" customWidth="1"/>
    <col min="21" max="22" width="11.42578125" style="2" hidden="1" customWidth="1"/>
    <col min="23" max="40" width="0" style="2" hidden="1" customWidth="1"/>
    <col min="41" max="16384" width="11.42578125" style="2" hidden="1"/>
  </cols>
  <sheetData>
    <row r="1" spans="1:30" s="399" customFormat="1" ht="23.25" x14ac:dyDescent="0.25">
      <c r="A1" s="305" t="str">
        <f>'1_Présentation'!$A$1</f>
        <v>Demande d’aide à l’investissement immobilier</v>
      </c>
      <c r="B1" s="319"/>
      <c r="C1" s="319"/>
      <c r="D1" s="319"/>
      <c r="E1" s="319"/>
      <c r="F1" s="319"/>
      <c r="G1" s="319"/>
      <c r="H1" s="319"/>
      <c r="I1" s="319"/>
      <c r="J1" s="319"/>
      <c r="K1" s="319"/>
      <c r="L1" s="319"/>
      <c r="M1" s="319"/>
      <c r="N1" s="319"/>
      <c r="O1" s="319"/>
      <c r="P1" s="319"/>
      <c r="Q1" s="319"/>
      <c r="R1" s="319"/>
      <c r="S1" s="398"/>
      <c r="U1" s="400"/>
      <c r="V1" s="400"/>
      <c r="W1" s="400"/>
      <c r="X1" s="400"/>
      <c r="Y1" s="400"/>
      <c r="Z1" s="400"/>
      <c r="AA1" s="400"/>
      <c r="AB1" s="400"/>
      <c r="AC1" s="400"/>
      <c r="AD1" s="400"/>
    </row>
    <row r="2" spans="1:30" s="403" customFormat="1" ht="21.75" thickBot="1" x14ac:dyDescent="0.3">
      <c r="A2" s="515" t="s">
        <v>337</v>
      </c>
      <c r="B2" s="401"/>
      <c r="C2" s="401"/>
      <c r="D2" s="401"/>
      <c r="E2" s="401"/>
      <c r="F2" s="401"/>
      <c r="G2" s="401"/>
      <c r="H2" s="401"/>
      <c r="I2" s="401"/>
      <c r="J2" s="401"/>
      <c r="K2" s="401"/>
      <c r="L2" s="401"/>
      <c r="M2" s="401"/>
      <c r="N2" s="401"/>
      <c r="O2" s="401"/>
      <c r="P2" s="401"/>
      <c r="Q2" s="401"/>
      <c r="R2" s="401"/>
      <c r="S2" s="402"/>
      <c r="U2" s="404"/>
      <c r="V2" s="404"/>
      <c r="W2" s="404"/>
      <c r="X2" s="404"/>
      <c r="Y2" s="404"/>
      <c r="Z2" s="404"/>
      <c r="AA2" s="404"/>
      <c r="AB2" s="404"/>
      <c r="AC2" s="404"/>
      <c r="AD2" s="404"/>
    </row>
    <row r="3" spans="1:30" ht="6" customHeight="1" x14ac:dyDescent="0.25">
      <c r="A3" s="128"/>
      <c r="B3" s="119"/>
      <c r="C3" s="119"/>
      <c r="D3" s="119"/>
      <c r="E3" s="159"/>
      <c r="F3" s="119"/>
      <c r="G3" s="119"/>
      <c r="H3" s="119"/>
      <c r="I3" s="119"/>
      <c r="J3" s="119"/>
      <c r="K3" s="119"/>
      <c r="L3" s="119"/>
      <c r="M3" s="119"/>
      <c r="N3" s="119"/>
      <c r="O3" s="119"/>
      <c r="P3" s="119"/>
      <c r="Q3" s="119"/>
      <c r="R3" s="119"/>
      <c r="S3" s="159"/>
    </row>
    <row r="4" spans="1:30" s="9" customFormat="1" ht="90" customHeight="1" x14ac:dyDescent="0.25">
      <c r="A4" s="3"/>
      <c r="B4" s="418"/>
      <c r="C4" s="418"/>
      <c r="D4" s="418"/>
      <c r="E4" s="313"/>
      <c r="F4" s="418"/>
      <c r="G4" s="418"/>
      <c r="H4" s="418"/>
      <c r="I4" s="418"/>
      <c r="J4" s="418"/>
      <c r="K4" s="418"/>
      <c r="L4" s="418"/>
      <c r="M4" s="418"/>
      <c r="N4" s="418"/>
      <c r="O4" s="418"/>
      <c r="P4" s="418"/>
      <c r="Q4" s="418"/>
      <c r="R4" s="418"/>
      <c r="S4" s="7"/>
    </row>
    <row r="5" spans="1:30" s="9" customFormat="1" ht="45" customHeight="1" x14ac:dyDescent="0.25">
      <c r="A5" s="3"/>
      <c r="B5" s="418"/>
      <c r="C5" s="418"/>
      <c r="D5" s="418"/>
      <c r="E5" s="313"/>
      <c r="F5" s="418"/>
      <c r="G5" s="418"/>
      <c r="H5" s="418"/>
      <c r="I5" s="418"/>
      <c r="J5" s="418"/>
      <c r="K5" s="418"/>
      <c r="L5" s="418"/>
      <c r="M5" s="418"/>
      <c r="N5" s="418"/>
      <c r="O5" s="418"/>
      <c r="P5" s="418"/>
      <c r="Q5" s="418"/>
      <c r="R5" s="418"/>
      <c r="S5" s="7"/>
    </row>
    <row r="6" spans="1:30" s="9" customFormat="1" ht="6" customHeight="1" thickBot="1" x14ac:dyDescent="0.3">
      <c r="A6" s="129"/>
      <c r="B6" s="311"/>
      <c r="C6" s="311"/>
      <c r="D6" s="311"/>
      <c r="E6" s="314"/>
      <c r="F6" s="311"/>
      <c r="G6" s="311"/>
      <c r="H6" s="311"/>
      <c r="I6" s="311"/>
      <c r="J6" s="311"/>
      <c r="K6" s="311"/>
      <c r="L6" s="311"/>
      <c r="M6" s="311"/>
      <c r="N6" s="311"/>
      <c r="O6" s="311"/>
      <c r="P6" s="311"/>
      <c r="Q6" s="311"/>
      <c r="R6" s="311"/>
      <c r="S6" s="26"/>
    </row>
    <row r="7" spans="1:30" s="9" customFormat="1" ht="6" customHeight="1" x14ac:dyDescent="0.25">
      <c r="A7" s="435"/>
      <c r="B7" s="436"/>
      <c r="C7" s="436"/>
      <c r="D7" s="436"/>
      <c r="E7" s="436"/>
      <c r="F7" s="436"/>
      <c r="G7" s="436"/>
      <c r="H7" s="436"/>
      <c r="I7" s="436"/>
      <c r="J7" s="436"/>
      <c r="K7" s="436"/>
      <c r="L7" s="436"/>
      <c r="M7" s="436"/>
      <c r="N7" s="436"/>
      <c r="O7" s="436"/>
      <c r="P7" s="436"/>
      <c r="Q7" s="436"/>
      <c r="R7" s="436"/>
      <c r="S7" s="437"/>
    </row>
    <row r="8" spans="1:30" s="9" customFormat="1" ht="45" customHeight="1" x14ac:dyDescent="0.25">
      <c r="A8" s="438"/>
      <c r="B8" s="1056" t="s">
        <v>320</v>
      </c>
      <c r="C8" s="1056"/>
      <c r="D8" s="1056"/>
      <c r="E8" s="1056"/>
      <c r="F8" s="1056"/>
      <c r="G8" s="1056"/>
      <c r="H8" s="1056"/>
      <c r="I8" s="1056"/>
      <c r="J8" s="1056"/>
      <c r="K8" s="1056"/>
      <c r="L8" s="1056"/>
      <c r="M8" s="1056"/>
      <c r="N8" s="1056"/>
      <c r="O8" s="1056"/>
      <c r="P8" s="1056"/>
      <c r="Q8" s="1056"/>
      <c r="R8" s="1056"/>
      <c r="S8" s="439"/>
    </row>
    <row r="9" spans="1:30" s="9" customFormat="1" ht="6" customHeight="1" thickBot="1" x14ac:dyDescent="0.3">
      <c r="A9" s="440"/>
      <c r="B9" s="441"/>
      <c r="C9" s="441"/>
      <c r="D9" s="441"/>
      <c r="E9" s="441"/>
      <c r="F9" s="441"/>
      <c r="G9" s="441"/>
      <c r="H9" s="441"/>
      <c r="I9" s="441"/>
      <c r="J9" s="441"/>
      <c r="K9" s="441"/>
      <c r="L9" s="441"/>
      <c r="M9" s="441"/>
      <c r="N9" s="441"/>
      <c r="O9" s="441"/>
      <c r="P9" s="441"/>
      <c r="Q9" s="441"/>
      <c r="R9" s="441"/>
      <c r="S9" s="442"/>
    </row>
    <row r="10" spans="1:30" s="9" customFormat="1" ht="15.75" x14ac:dyDescent="0.25">
      <c r="A10" s="3"/>
      <c r="B10" s="418"/>
      <c r="C10" s="418"/>
      <c r="D10" s="418"/>
      <c r="E10" s="418"/>
      <c r="F10" s="418"/>
      <c r="G10" s="418"/>
      <c r="H10" s="418"/>
      <c r="I10" s="418"/>
      <c r="J10" s="418"/>
      <c r="K10" s="418"/>
      <c r="L10" s="418"/>
      <c r="M10" s="418"/>
      <c r="N10" s="418"/>
      <c r="O10" s="418"/>
      <c r="P10" s="418"/>
      <c r="Q10" s="418"/>
      <c r="R10" s="418"/>
      <c r="S10" s="7"/>
    </row>
    <row r="11" spans="1:30" ht="18.75" x14ac:dyDescent="0.25">
      <c r="A11" s="3"/>
      <c r="B11" s="5"/>
      <c r="C11" s="39"/>
      <c r="D11" s="39" t="s">
        <v>31</v>
      </c>
      <c r="E11" s="1000" t="str">
        <f>IF('1_Présentation'!$G$24="","",VLOOKUP('1_Présentation'!$G$16,listes!$H:$I,COLUMNS(listes!$H:$I),FALSE)&amp;" - "&amp;IF('1_Présentation'!$G$20="","",LEFT('1_Présentation'!$G$20,2)&amp;" ")&amp;IF('1_Présentation'!$G$22="","",UPPER('1_Présentation'!$G$22)&amp;" - ")&amp;IF('1_Présentation'!$G$24="","",'1_Présentation'!$G$24))</f>
        <v/>
      </c>
      <c r="F11" s="1001"/>
      <c r="G11" s="1001"/>
      <c r="H11" s="1001"/>
      <c r="I11" s="1001"/>
      <c r="J11" s="1001"/>
      <c r="K11" s="1001"/>
      <c r="L11" s="1001"/>
      <c r="M11" s="1001"/>
      <c r="N11" s="1001"/>
      <c r="O11" s="1001"/>
      <c r="P11" s="1001"/>
      <c r="Q11" s="1001"/>
      <c r="R11" s="1002"/>
      <c r="S11" s="7"/>
    </row>
    <row r="12" spans="1:30" ht="15" x14ac:dyDescent="0.25">
      <c r="A12" s="3"/>
      <c r="B12" s="5"/>
      <c r="C12" s="5"/>
      <c r="D12" s="5"/>
      <c r="E12" s="5"/>
      <c r="F12" s="5"/>
      <c r="G12" s="5"/>
      <c r="H12" s="5"/>
      <c r="I12" s="5"/>
      <c r="J12" s="5"/>
      <c r="K12" s="5"/>
      <c r="L12" s="5"/>
      <c r="M12" s="5"/>
      <c r="N12" s="5"/>
      <c r="O12" s="5"/>
      <c r="P12" s="5"/>
      <c r="Q12" s="5"/>
      <c r="R12" s="5"/>
      <c r="S12" s="7"/>
    </row>
    <row r="13" spans="1:30" ht="15" x14ac:dyDescent="0.25">
      <c r="A13" s="3"/>
      <c r="B13" s="5"/>
      <c r="C13" s="5"/>
      <c r="D13" s="5"/>
      <c r="E13" s="5"/>
      <c r="F13" s="5"/>
      <c r="G13" s="5"/>
      <c r="H13" s="5"/>
      <c r="I13" s="5"/>
      <c r="J13" s="5"/>
      <c r="K13" s="5"/>
      <c r="L13" s="5"/>
      <c r="M13" s="5"/>
      <c r="N13" s="5"/>
      <c r="O13" s="5"/>
      <c r="P13" s="5"/>
      <c r="Q13" s="5"/>
      <c r="R13" s="5"/>
      <c r="S13" s="7"/>
    </row>
    <row r="14" spans="1:30" ht="15" customHeight="1" x14ac:dyDescent="0.25">
      <c r="A14" s="3"/>
      <c r="B14" s="215" t="s">
        <v>249</v>
      </c>
      <c r="C14" s="174"/>
      <c r="D14" s="174"/>
      <c r="E14" s="174"/>
      <c r="F14" s="174"/>
      <c r="G14" s="174"/>
      <c r="H14" s="174"/>
      <c r="I14" s="174"/>
      <c r="J14" s="174"/>
      <c r="K14" s="5"/>
      <c r="L14" s="5"/>
      <c r="M14" s="5"/>
      <c r="N14" s="5"/>
      <c r="O14" s="5"/>
      <c r="P14" s="5"/>
      <c r="Q14" s="5"/>
      <c r="R14" s="5"/>
      <c r="S14" s="7"/>
    </row>
    <row r="15" spans="1:30" ht="15" customHeight="1" x14ac:dyDescent="0.25">
      <c r="A15" s="3"/>
      <c r="B15" s="181"/>
      <c r="C15" s="5"/>
      <c r="D15" s="239"/>
      <c r="E15" s="215" t="s">
        <v>161</v>
      </c>
      <c r="F15" s="174"/>
      <c r="G15" s="174"/>
      <c r="H15" s="174"/>
      <c r="I15" s="174"/>
      <c r="J15" s="174"/>
      <c r="K15" s="5"/>
      <c r="L15" s="5"/>
      <c r="M15" s="5"/>
      <c r="N15" s="5"/>
      <c r="O15" s="5"/>
      <c r="P15" s="5"/>
      <c r="Q15" s="5"/>
      <c r="R15" s="5"/>
      <c r="S15" s="7"/>
    </row>
    <row r="16" spans="1:30" ht="15" customHeight="1" x14ac:dyDescent="0.25">
      <c r="A16" s="3"/>
      <c r="B16" s="181"/>
      <c r="C16" s="5"/>
      <c r="D16" s="239"/>
      <c r="E16" s="215" t="s">
        <v>173</v>
      </c>
      <c r="F16" s="174"/>
      <c r="G16" s="174"/>
      <c r="H16" s="174"/>
      <c r="I16" s="174"/>
      <c r="J16" s="174"/>
      <c r="K16" s="5"/>
      <c r="L16" s="5"/>
      <c r="M16" s="5"/>
      <c r="N16" s="5"/>
      <c r="O16" s="5"/>
      <c r="P16" s="5"/>
      <c r="Q16" s="5"/>
      <c r="R16" s="5"/>
      <c r="S16" s="7"/>
    </row>
    <row r="17" spans="1:19" ht="15" x14ac:dyDescent="0.25">
      <c r="A17" s="3"/>
      <c r="B17" s="5"/>
      <c r="C17" s="5"/>
      <c r="D17" s="239"/>
      <c r="E17" s="215" t="s">
        <v>163</v>
      </c>
      <c r="F17" s="174"/>
      <c r="G17" s="174"/>
      <c r="H17" s="174"/>
      <c r="I17" s="174"/>
      <c r="J17" s="174"/>
      <c r="K17" s="5"/>
      <c r="L17" s="5"/>
      <c r="M17" s="5"/>
      <c r="N17" s="5"/>
      <c r="O17" s="5"/>
      <c r="P17" s="5"/>
      <c r="Q17" s="5"/>
      <c r="R17" s="5"/>
      <c r="S17" s="7"/>
    </row>
    <row r="18" spans="1:19" ht="15" x14ac:dyDescent="0.25">
      <c r="A18" s="3"/>
      <c r="B18" s="5"/>
      <c r="C18" s="5"/>
      <c r="D18" s="239"/>
      <c r="E18" s="215" t="s">
        <v>162</v>
      </c>
      <c r="F18" s="174"/>
      <c r="G18" s="174"/>
      <c r="H18" s="174"/>
      <c r="I18" s="174"/>
      <c r="J18" s="174"/>
      <c r="K18" s="5"/>
      <c r="L18" s="5"/>
      <c r="M18" s="5"/>
      <c r="N18" s="5"/>
      <c r="O18" s="5"/>
      <c r="P18" s="5"/>
      <c r="Q18" s="5"/>
      <c r="R18" s="5"/>
      <c r="S18" s="7"/>
    </row>
    <row r="19" spans="1:19" ht="15" x14ac:dyDescent="0.25">
      <c r="A19" s="3"/>
      <c r="B19" s="5"/>
      <c r="C19" s="5"/>
      <c r="D19" s="239"/>
      <c r="E19" s="215" t="s">
        <v>174</v>
      </c>
      <c r="F19" s="174"/>
      <c r="G19" s="174"/>
      <c r="H19" s="174"/>
      <c r="I19" s="174"/>
      <c r="J19" s="174"/>
      <c r="K19" s="5"/>
      <c r="L19" s="5"/>
      <c r="M19" s="5"/>
      <c r="N19" s="5"/>
      <c r="O19" s="5"/>
      <c r="P19" s="5"/>
      <c r="Q19" s="5"/>
      <c r="R19" s="5"/>
      <c r="S19" s="7"/>
    </row>
    <row r="20" spans="1:19" ht="15" x14ac:dyDescent="0.25">
      <c r="A20" s="3"/>
      <c r="B20" s="5"/>
      <c r="C20" s="5"/>
      <c r="D20" s="239" t="s">
        <v>222</v>
      </c>
      <c r="E20" s="215" t="s">
        <v>291</v>
      </c>
      <c r="F20" s="174"/>
      <c r="G20" s="174"/>
      <c r="H20" s="174"/>
      <c r="I20" s="174"/>
      <c r="J20" s="174"/>
      <c r="K20" s="5"/>
      <c r="L20" s="5"/>
      <c r="M20" s="5"/>
      <c r="N20" s="5"/>
      <c r="O20" s="5"/>
      <c r="P20" s="5"/>
      <c r="Q20" s="5"/>
      <c r="R20" s="5"/>
      <c r="S20" s="7"/>
    </row>
    <row r="21" spans="1:19" ht="15" x14ac:dyDescent="0.25">
      <c r="A21" s="3"/>
      <c r="B21" s="5"/>
      <c r="C21" s="5"/>
      <c r="D21" s="239"/>
      <c r="E21" s="215" t="s">
        <v>175</v>
      </c>
      <c r="F21" s="174"/>
      <c r="G21" s="174"/>
      <c r="H21" s="174"/>
      <c r="I21" s="174"/>
      <c r="J21" s="174"/>
      <c r="K21" s="5"/>
      <c r="L21" s="5"/>
      <c r="M21" s="5"/>
      <c r="N21" s="5"/>
      <c r="O21" s="5"/>
      <c r="P21" s="5"/>
      <c r="Q21" s="5"/>
      <c r="R21" s="5"/>
      <c r="S21" s="7"/>
    </row>
    <row r="22" spans="1:19" ht="15" x14ac:dyDescent="0.25">
      <c r="A22" s="3"/>
      <c r="B22" s="5"/>
      <c r="C22" s="5"/>
      <c r="D22" s="239"/>
      <c r="E22" s="215" t="s">
        <v>176</v>
      </c>
      <c r="F22" s="174"/>
      <c r="G22" s="174"/>
      <c r="H22" s="174"/>
      <c r="I22" s="174"/>
      <c r="J22" s="174"/>
      <c r="K22" s="5"/>
      <c r="L22" s="5"/>
      <c r="M22" s="5"/>
      <c r="N22" s="5"/>
      <c r="O22" s="5"/>
      <c r="P22" s="5"/>
      <c r="Q22" s="5"/>
      <c r="R22" s="5"/>
      <c r="S22" s="7"/>
    </row>
    <row r="23" spans="1:19" ht="15" x14ac:dyDescent="0.25">
      <c r="A23" s="3"/>
      <c r="B23" s="5"/>
      <c r="C23" s="5"/>
      <c r="D23" s="239"/>
      <c r="E23" s="215" t="s">
        <v>164</v>
      </c>
      <c r="F23" s="174"/>
      <c r="G23" s="174"/>
      <c r="H23" s="174"/>
      <c r="I23" s="174"/>
      <c r="J23" s="174"/>
      <c r="K23" s="5"/>
      <c r="L23" s="5"/>
      <c r="M23" s="5"/>
      <c r="N23" s="5"/>
      <c r="O23" s="5"/>
      <c r="P23" s="5"/>
      <c r="Q23" s="5"/>
      <c r="R23" s="5"/>
      <c r="S23" s="7"/>
    </row>
    <row r="24" spans="1:19" ht="15" x14ac:dyDescent="0.25">
      <c r="A24" s="3"/>
      <c r="B24" s="5"/>
      <c r="C24" s="5"/>
      <c r="D24" s="5"/>
      <c r="E24" s="5"/>
      <c r="F24" s="5"/>
      <c r="G24" s="5"/>
      <c r="H24" s="5"/>
      <c r="I24" s="5"/>
      <c r="J24" s="5"/>
      <c r="K24" s="5"/>
      <c r="L24" s="5"/>
      <c r="M24" s="5"/>
      <c r="N24" s="5"/>
      <c r="O24" s="5"/>
      <c r="P24" s="5"/>
      <c r="Q24" s="5"/>
      <c r="R24" s="5"/>
      <c r="S24" s="7"/>
    </row>
    <row r="25" spans="1:19" ht="24" customHeight="1" x14ac:dyDescent="0.25">
      <c r="A25" s="3"/>
      <c r="B25" s="505" t="s">
        <v>272</v>
      </c>
      <c r="C25" s="444"/>
      <c r="D25" s="444"/>
      <c r="E25" s="444"/>
      <c r="F25" s="444"/>
      <c r="G25" s="444"/>
      <c r="H25" s="444"/>
      <c r="I25" s="444"/>
      <c r="J25" s="444"/>
      <c r="K25" s="444"/>
      <c r="L25" s="444"/>
      <c r="M25" s="444"/>
      <c r="N25" s="444"/>
      <c r="O25" s="444"/>
      <c r="P25" s="444"/>
      <c r="Q25" s="444"/>
      <c r="R25" s="444"/>
      <c r="S25" s="7"/>
    </row>
    <row r="26" spans="1:19" ht="15" x14ac:dyDescent="0.25">
      <c r="A26" s="3"/>
      <c r="B26" s="5"/>
      <c r="C26" s="5"/>
      <c r="D26" s="5"/>
      <c r="E26" s="181"/>
      <c r="F26" s="5"/>
      <c r="G26" s="233"/>
      <c r="H26" s="5"/>
      <c r="I26" s="5"/>
      <c r="J26" s="5"/>
      <c r="K26" s="5"/>
      <c r="L26" s="5"/>
      <c r="M26" s="5"/>
      <c r="N26" s="5"/>
      <c r="O26" s="5"/>
      <c r="P26" s="5"/>
      <c r="Q26" s="5"/>
      <c r="R26" s="5"/>
      <c r="S26" s="7"/>
    </row>
    <row r="27" spans="1:19" ht="90" customHeight="1" x14ac:dyDescent="0.25">
      <c r="A27" s="3"/>
      <c r="B27" s="1047" t="s">
        <v>169</v>
      </c>
      <c r="C27" s="1047"/>
      <c r="D27" s="1047"/>
      <c r="E27" s="1047"/>
      <c r="F27" s="950"/>
      <c r="G27" s="951"/>
      <c r="H27" s="951"/>
      <c r="I27" s="951"/>
      <c r="J27" s="951"/>
      <c r="K27" s="951"/>
      <c r="L27" s="951"/>
      <c r="M27" s="951"/>
      <c r="N27" s="951"/>
      <c r="O27" s="951"/>
      <c r="P27" s="951"/>
      <c r="Q27" s="951"/>
      <c r="R27" s="952"/>
      <c r="S27" s="7"/>
    </row>
    <row r="28" spans="1:19" ht="15" x14ac:dyDescent="0.25">
      <c r="A28" s="3"/>
      <c r="B28" s="174"/>
      <c r="C28" s="174"/>
      <c r="D28" s="174"/>
      <c r="E28" s="174"/>
      <c r="F28" s="5"/>
      <c r="G28" s="5"/>
      <c r="H28" s="5"/>
      <c r="I28" s="5"/>
      <c r="J28" s="5"/>
      <c r="K28" s="5"/>
      <c r="L28" s="5"/>
      <c r="M28" s="5"/>
      <c r="N28" s="5"/>
      <c r="O28" s="5"/>
      <c r="P28" s="5"/>
      <c r="Q28" s="5"/>
      <c r="R28" s="5"/>
      <c r="S28" s="7"/>
    </row>
    <row r="29" spans="1:19" ht="90" customHeight="1" x14ac:dyDescent="0.25">
      <c r="A29" s="3"/>
      <c r="B29" s="1047" t="s">
        <v>170</v>
      </c>
      <c r="C29" s="1047"/>
      <c r="D29" s="1047"/>
      <c r="E29" s="1047"/>
      <c r="F29" s="950"/>
      <c r="G29" s="951"/>
      <c r="H29" s="951"/>
      <c r="I29" s="951"/>
      <c r="J29" s="951"/>
      <c r="K29" s="951"/>
      <c r="L29" s="951"/>
      <c r="M29" s="951"/>
      <c r="N29" s="951"/>
      <c r="O29" s="951"/>
      <c r="P29" s="951"/>
      <c r="Q29" s="951"/>
      <c r="R29" s="952"/>
      <c r="S29" s="7"/>
    </row>
    <row r="30" spans="1:19" ht="15" x14ac:dyDescent="0.25">
      <c r="A30" s="3"/>
      <c r="B30" s="174"/>
      <c r="C30" s="174"/>
      <c r="D30" s="174"/>
      <c r="E30" s="174"/>
      <c r="F30" s="5"/>
      <c r="G30" s="5"/>
      <c r="H30" s="5"/>
      <c r="I30" s="5"/>
      <c r="J30" s="5"/>
      <c r="K30" s="5"/>
      <c r="L30" s="5"/>
      <c r="M30" s="5"/>
      <c r="N30" s="5"/>
      <c r="O30" s="5"/>
      <c r="P30" s="5"/>
      <c r="Q30" s="5"/>
      <c r="R30" s="5"/>
      <c r="S30" s="7"/>
    </row>
    <row r="31" spans="1:19" ht="90" customHeight="1" x14ac:dyDescent="0.25">
      <c r="A31" s="3"/>
      <c r="B31" s="1047" t="s">
        <v>171</v>
      </c>
      <c r="C31" s="1047"/>
      <c r="D31" s="1047"/>
      <c r="E31" s="1047"/>
      <c r="F31" s="950"/>
      <c r="G31" s="951"/>
      <c r="H31" s="951"/>
      <c r="I31" s="951"/>
      <c r="J31" s="951"/>
      <c r="K31" s="951"/>
      <c r="L31" s="951"/>
      <c r="M31" s="951"/>
      <c r="N31" s="951"/>
      <c r="O31" s="951"/>
      <c r="P31" s="951"/>
      <c r="Q31" s="951"/>
      <c r="R31" s="952"/>
      <c r="S31" s="7"/>
    </row>
    <row r="32" spans="1:19" ht="15" x14ac:dyDescent="0.25">
      <c r="A32" s="3"/>
      <c r="B32" s="174"/>
      <c r="C32" s="174"/>
      <c r="D32" s="174"/>
      <c r="E32" s="174"/>
      <c r="F32" s="5"/>
      <c r="G32" s="5"/>
      <c r="H32" s="5"/>
      <c r="I32" s="5"/>
      <c r="J32" s="5"/>
      <c r="K32" s="5"/>
      <c r="L32" s="5"/>
      <c r="M32" s="5"/>
      <c r="N32" s="5"/>
      <c r="O32" s="5"/>
      <c r="P32" s="5"/>
      <c r="Q32" s="5"/>
      <c r="R32" s="5"/>
      <c r="S32" s="7"/>
    </row>
    <row r="33" spans="1:19" ht="90" customHeight="1" x14ac:dyDescent="0.25">
      <c r="A33" s="3"/>
      <c r="B33" s="1047" t="s">
        <v>366</v>
      </c>
      <c r="C33" s="1047"/>
      <c r="D33" s="1047"/>
      <c r="E33" s="1047"/>
      <c r="F33" s="950"/>
      <c r="G33" s="951"/>
      <c r="H33" s="951"/>
      <c r="I33" s="951"/>
      <c r="J33" s="951"/>
      <c r="K33" s="951"/>
      <c r="L33" s="951"/>
      <c r="M33" s="951"/>
      <c r="N33" s="951"/>
      <c r="O33" s="951"/>
      <c r="P33" s="951"/>
      <c r="Q33" s="951"/>
      <c r="R33" s="952"/>
      <c r="S33" s="7"/>
    </row>
    <row r="34" spans="1:19" ht="15" x14ac:dyDescent="0.25">
      <c r="A34" s="3"/>
      <c r="B34" s="174"/>
      <c r="C34" s="174"/>
      <c r="D34" s="174"/>
      <c r="E34" s="174"/>
      <c r="F34" s="5"/>
      <c r="G34" s="5"/>
      <c r="H34" s="5"/>
      <c r="I34" s="5"/>
      <c r="J34" s="5"/>
      <c r="K34" s="5"/>
      <c r="L34" s="5"/>
      <c r="M34" s="5"/>
      <c r="N34" s="5"/>
      <c r="O34" s="5"/>
      <c r="P34" s="5"/>
      <c r="Q34" s="5"/>
      <c r="R34" s="5"/>
      <c r="S34" s="7"/>
    </row>
    <row r="35" spans="1:19" ht="90" customHeight="1" x14ac:dyDescent="0.25">
      <c r="A35" s="3"/>
      <c r="B35" s="1047" t="s">
        <v>172</v>
      </c>
      <c r="C35" s="1047"/>
      <c r="D35" s="1047"/>
      <c r="E35" s="1047"/>
      <c r="F35" s="950"/>
      <c r="G35" s="951"/>
      <c r="H35" s="951"/>
      <c r="I35" s="951"/>
      <c r="J35" s="951"/>
      <c r="K35" s="951"/>
      <c r="L35" s="951"/>
      <c r="M35" s="951"/>
      <c r="N35" s="951"/>
      <c r="O35" s="951"/>
      <c r="P35" s="951"/>
      <c r="Q35" s="951"/>
      <c r="R35" s="952"/>
      <c r="S35" s="7"/>
    </row>
    <row r="36" spans="1:19" ht="15" x14ac:dyDescent="0.25">
      <c r="A36" s="3"/>
      <c r="B36" s="5"/>
      <c r="C36" s="5"/>
      <c r="D36" s="5"/>
      <c r="E36" s="5"/>
      <c r="F36" s="5"/>
      <c r="G36" s="504"/>
      <c r="H36" s="504"/>
      <c r="I36" s="504"/>
      <c r="J36" s="504"/>
      <c r="K36" s="504"/>
      <c r="L36" s="504"/>
      <c r="M36" s="504"/>
      <c r="N36" s="504"/>
      <c r="O36" s="504"/>
      <c r="P36" s="504"/>
      <c r="Q36" s="504"/>
      <c r="R36" s="504"/>
      <c r="S36" s="7"/>
    </row>
    <row r="37" spans="1:19" ht="15" x14ac:dyDescent="0.25">
      <c r="A37" s="3"/>
      <c r="B37" s="458"/>
      <c r="C37" s="458"/>
      <c r="D37" s="458"/>
      <c r="E37" s="457"/>
      <c r="F37" s="457"/>
      <c r="G37" s="504"/>
      <c r="H37" s="504"/>
      <c r="I37" s="504"/>
      <c r="J37" s="504"/>
      <c r="K37" s="504"/>
      <c r="L37" s="504"/>
      <c r="M37" s="504"/>
      <c r="N37" s="504"/>
      <c r="O37" s="504"/>
      <c r="P37" s="504"/>
      <c r="Q37" s="504"/>
      <c r="R37" s="504"/>
      <c r="S37" s="7"/>
    </row>
    <row r="38" spans="1:19" s="459" customFormat="1" ht="21" customHeight="1" x14ac:dyDescent="0.25">
      <c r="A38" s="3"/>
      <c r="B38" s="458"/>
      <c r="C38" s="458"/>
      <c r="D38" s="458"/>
      <c r="E38" s="457"/>
      <c r="F38" s="457"/>
      <c r="G38" s="504"/>
      <c r="H38" s="504"/>
      <c r="I38" s="504"/>
      <c r="J38" s="504"/>
      <c r="K38" s="504"/>
      <c r="L38" s="504"/>
      <c r="M38" s="504"/>
      <c r="N38" s="504"/>
      <c r="O38" s="504"/>
      <c r="P38" s="504"/>
      <c r="Q38" s="504"/>
      <c r="R38" s="504"/>
      <c r="S38" s="7"/>
    </row>
    <row r="39" spans="1:19" ht="15.75" thickBot="1" x14ac:dyDescent="0.3">
      <c r="A39" s="129"/>
      <c r="B39" s="25"/>
      <c r="C39" s="25"/>
      <c r="D39" s="25"/>
      <c r="E39" s="25"/>
      <c r="F39" s="25"/>
      <c r="G39" s="25"/>
      <c r="H39" s="25"/>
      <c r="I39" s="25"/>
      <c r="J39" s="25"/>
      <c r="K39" s="25"/>
      <c r="L39" s="25"/>
      <c r="M39" s="25"/>
      <c r="N39" s="25"/>
      <c r="O39" s="25"/>
      <c r="P39" s="25"/>
      <c r="Q39" s="25"/>
      <c r="R39" s="25"/>
      <c r="S39" s="26"/>
    </row>
    <row r="40" spans="1:19" ht="15" x14ac:dyDescent="0.25"/>
    <row r="41" spans="1:19" ht="15" hidden="1" x14ac:dyDescent="0.25"/>
    <row r="42" spans="1:19" ht="15" hidden="1" x14ac:dyDescent="0.25"/>
    <row r="43" spans="1:19" ht="15" hidden="1" x14ac:dyDescent="0.25"/>
    <row r="44" spans="1:19" ht="15" hidden="1" x14ac:dyDescent="0.25"/>
    <row r="45" spans="1:19" ht="15" hidden="1" x14ac:dyDescent="0.25"/>
    <row r="46" spans="1:19" ht="15" hidden="1" x14ac:dyDescent="0.25"/>
    <row r="47" spans="1:19" ht="15" hidden="1" x14ac:dyDescent="0.25"/>
    <row r="48" spans="1:19" ht="15" hidden="1" x14ac:dyDescent="0.25"/>
    <row r="49" ht="15" hidden="1" x14ac:dyDescent="0.25"/>
    <row r="50" ht="15" hidden="1" x14ac:dyDescent="0.25"/>
    <row r="51" ht="15" hidden="1" x14ac:dyDescent="0.25"/>
    <row r="52" ht="15" hidden="1" x14ac:dyDescent="0.25"/>
    <row r="53" ht="15" hidden="1" x14ac:dyDescent="0.25"/>
    <row r="54" ht="15" hidden="1" x14ac:dyDescent="0.25"/>
    <row r="55" ht="15" hidden="1" x14ac:dyDescent="0.25"/>
    <row r="56" ht="15" hidden="1" x14ac:dyDescent="0.25"/>
    <row r="57" ht="15" hidden="1" x14ac:dyDescent="0.25"/>
    <row r="58" ht="15" hidden="1" x14ac:dyDescent="0.25"/>
    <row r="59" ht="15" hidden="1" x14ac:dyDescent="0.25"/>
    <row r="60" ht="15" hidden="1" x14ac:dyDescent="0.25"/>
    <row r="61" ht="15" hidden="1" x14ac:dyDescent="0.25"/>
    <row r="62" ht="15" hidden="1" x14ac:dyDescent="0.25"/>
    <row r="63" ht="15" hidden="1" x14ac:dyDescent="0.25"/>
    <row r="64" ht="15" hidden="1" x14ac:dyDescent="0.25"/>
    <row r="65" ht="15" hidden="1" x14ac:dyDescent="0.25"/>
    <row r="66" ht="15" hidden="1" x14ac:dyDescent="0.25"/>
    <row r="67" ht="15" hidden="1" x14ac:dyDescent="0.25"/>
    <row r="68" ht="15" hidden="1" x14ac:dyDescent="0.25"/>
    <row r="69" ht="15" hidden="1" x14ac:dyDescent="0.25"/>
    <row r="70" ht="15" hidden="1" x14ac:dyDescent="0.25"/>
    <row r="71" ht="15" hidden="1" x14ac:dyDescent="0.25"/>
    <row r="72" ht="15" hidden="1" x14ac:dyDescent="0.25"/>
    <row r="73" ht="15" hidden="1" x14ac:dyDescent="0.25"/>
    <row r="74" ht="15" hidden="1" x14ac:dyDescent="0.25"/>
    <row r="75" ht="15" hidden="1" x14ac:dyDescent="0.25"/>
    <row r="76" ht="15" hidden="1" x14ac:dyDescent="0.25"/>
    <row r="77" ht="15" hidden="1" x14ac:dyDescent="0.25"/>
    <row r="78" ht="15" hidden="1" x14ac:dyDescent="0.25"/>
    <row r="79" ht="15" hidden="1" x14ac:dyDescent="0.25"/>
    <row r="80" ht="15" hidden="1" x14ac:dyDescent="0.25"/>
    <row r="81" ht="15" hidden="1" x14ac:dyDescent="0.25"/>
    <row r="82" ht="15" hidden="1" x14ac:dyDescent="0.25"/>
    <row r="83" ht="15" hidden="1" x14ac:dyDescent="0.25"/>
    <row r="84" ht="15" hidden="1" x14ac:dyDescent="0.25"/>
    <row r="85" ht="15" hidden="1" x14ac:dyDescent="0.25"/>
    <row r="86" ht="15" hidden="1" x14ac:dyDescent="0.25"/>
    <row r="87" ht="15" hidden="1" x14ac:dyDescent="0.25"/>
    <row r="88" ht="15" hidden="1" x14ac:dyDescent="0.25"/>
    <row r="89" ht="15" hidden="1" x14ac:dyDescent="0.25"/>
    <row r="90" ht="15" hidden="1" x14ac:dyDescent="0.25"/>
    <row r="91" ht="15" hidden="1" x14ac:dyDescent="0.25"/>
    <row r="92" ht="15" hidden="1" x14ac:dyDescent="0.25"/>
    <row r="93" ht="15" hidden="1" x14ac:dyDescent="0.25"/>
    <row r="94" ht="15" hidden="1" x14ac:dyDescent="0.25"/>
    <row r="95" ht="15" hidden="1" x14ac:dyDescent="0.25"/>
    <row r="96" ht="15" hidden="1" x14ac:dyDescent="0.25"/>
    <row r="97" ht="15" hidden="1" x14ac:dyDescent="0.25"/>
    <row r="98" ht="15" hidden="1" x14ac:dyDescent="0.25"/>
    <row r="99" ht="15" hidden="1" x14ac:dyDescent="0.25"/>
    <row r="100" ht="15" hidden="1" x14ac:dyDescent="0.25"/>
    <row r="101" ht="15" hidden="1" x14ac:dyDescent="0.25"/>
    <row r="102" ht="15" hidden="1" x14ac:dyDescent="0.25"/>
    <row r="103" ht="15" hidden="1" x14ac:dyDescent="0.25"/>
    <row r="104" ht="15" hidden="1" x14ac:dyDescent="0.25"/>
    <row r="105" ht="15" hidden="1" x14ac:dyDescent="0.25"/>
    <row r="106" ht="15" hidden="1" x14ac:dyDescent="0.25"/>
    <row r="107" ht="15" hidden="1" x14ac:dyDescent="0.25"/>
    <row r="108" ht="15" hidden="1" x14ac:dyDescent="0.25"/>
    <row r="109" ht="15" hidden="1" x14ac:dyDescent="0.25"/>
    <row r="110" ht="15" hidden="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row r="135" ht="15" hidden="1" customHeight="1" x14ac:dyDescent="0.25"/>
    <row r="136" ht="15" hidden="1" customHeight="1" x14ac:dyDescent="0.25"/>
    <row r="137" ht="15" hidden="1" customHeight="1" x14ac:dyDescent="0.25"/>
    <row r="138" ht="15" hidden="1" customHeight="1" x14ac:dyDescent="0.25"/>
    <row r="139" ht="15" hidden="1" customHeight="1" x14ac:dyDescent="0.25"/>
    <row r="140" ht="15" hidden="1" customHeight="1" x14ac:dyDescent="0.25"/>
    <row r="141" ht="15" hidden="1" customHeight="1" x14ac:dyDescent="0.25"/>
    <row r="142" ht="15" hidden="1" customHeight="1" x14ac:dyDescent="0.25"/>
    <row r="143" ht="15" hidden="1" customHeight="1" x14ac:dyDescent="0.25"/>
    <row r="144" ht="15" hidden="1" customHeight="1" x14ac:dyDescent="0.25"/>
    <row r="145" ht="15" hidden="1" customHeight="1" x14ac:dyDescent="0.25"/>
    <row r="146" ht="15" hidden="1" customHeight="1" x14ac:dyDescent="0.25"/>
    <row r="147" ht="15" hidden="1" customHeight="1" x14ac:dyDescent="0.25"/>
    <row r="148" ht="15" hidden="1" customHeight="1" x14ac:dyDescent="0.25"/>
    <row r="149" ht="15" hidden="1" customHeight="1" x14ac:dyDescent="0.25"/>
    <row r="150" ht="15" hidden="1" customHeight="1" x14ac:dyDescent="0.25"/>
    <row r="151" ht="15" hidden="1" customHeight="1" x14ac:dyDescent="0.25"/>
    <row r="152" ht="15" hidden="1" customHeight="1" x14ac:dyDescent="0.25"/>
    <row r="153" ht="15" hidden="1" customHeight="1" x14ac:dyDescent="0.25"/>
    <row r="154" ht="15" hidden="1" customHeight="1" x14ac:dyDescent="0.25"/>
    <row r="155" ht="15" hidden="1" customHeight="1" x14ac:dyDescent="0.25"/>
    <row r="156" ht="15" hidden="1" customHeight="1" x14ac:dyDescent="0.25"/>
    <row r="157" ht="15" hidden="1" customHeight="1" x14ac:dyDescent="0.25"/>
    <row r="158" ht="15" hidden="1" customHeight="1" x14ac:dyDescent="0.25"/>
    <row r="159" ht="15" hidden="1" customHeight="1" x14ac:dyDescent="0.25"/>
  </sheetData>
  <sheetProtection algorithmName="SHA-512" hashValue="5Qt1Zd6LFVfvTEG4Kc16I+bH+k53qTEfDPqazbkUF5RA6eHLOSWkilFs2KWVXRiOM+SvUuLhdvX0/KabL/+aBw==" saltValue="YnW1U+m8tqn43iMrAyNnwA==" spinCount="100000" sheet="1" objects="1" scenarios="1"/>
  <customSheetViews>
    <customSheetView guid="{4F086A74-5B38-4260-ADA5-6DF5C2FBAB93}" showGridLines="0" fitToPage="1" hiddenRows="1" hiddenColumns="1">
      <pane ySplit="6" topLeftCell="A13" activePane="bottomLeft" state="frozen"/>
      <selection pane="bottomLeft" activeCell="F35" sqref="F35:R35"/>
      <rowBreaks count="1" manualBreakCount="1">
        <brk id="27" max="16383" man="1"/>
      </rowBreaks>
      <pageMargins left="0.23622047244094491" right="0.23622047244094491" top="0.74803149606299213" bottom="0.74803149606299213" header="0.31496062992125984" footer="0.31496062992125984"/>
      <printOptions horizontalCentered="1"/>
      <pageSetup paperSize="9" scale="77" fitToHeight="0" orientation="landscape" r:id="rId1"/>
      <headerFooter>
        <oddFooter>&amp;L&amp;D&amp;C- Page &amp;P / &amp;N -
&amp;R&amp;8
&amp;Z&amp;F</oddFooter>
      </headerFooter>
    </customSheetView>
  </customSheetViews>
  <mergeCells count="12">
    <mergeCell ref="B8:R8"/>
    <mergeCell ref="E11:R11"/>
    <mergeCell ref="B33:E33"/>
    <mergeCell ref="F33:R33"/>
    <mergeCell ref="B35:E35"/>
    <mergeCell ref="F35:R35"/>
    <mergeCell ref="B27:E27"/>
    <mergeCell ref="F27:R27"/>
    <mergeCell ref="B29:E29"/>
    <mergeCell ref="F29:R29"/>
    <mergeCell ref="B31:E31"/>
    <mergeCell ref="F31:R31"/>
  </mergeCells>
  <printOptions horizontalCentered="1"/>
  <pageMargins left="0.23622047244094491" right="0.23622047244094491" top="0.74803149606299213" bottom="0.74803149606299213" header="0.31496062992125984" footer="0.31496062992125984"/>
  <pageSetup paperSize="9" scale="78" fitToHeight="0" orientation="landscape" r:id="rId2"/>
  <headerFooter>
    <oddFooter xml:space="preserve">&amp;L&amp;D&amp;C- Page &amp;P / &amp;N -
&amp;R&amp;8
</oddFooter>
  </headerFooter>
  <rowBreaks count="1" manualBreakCount="1">
    <brk id="27"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listes!$M$5:$M$6</xm:f>
          </x14:formula1>
          <xm:sqref>D15:D23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23</vt:i4>
      </vt:variant>
    </vt:vector>
  </HeadingPairs>
  <TitlesOfParts>
    <vt:vector size="39" baseType="lpstr">
      <vt:lpstr>listes</vt:lpstr>
      <vt:lpstr>0_Accueil</vt:lpstr>
      <vt:lpstr>A_Eligibilité</vt:lpstr>
      <vt:lpstr>B_Bonus</vt:lpstr>
      <vt:lpstr>C_Pièces</vt:lpstr>
      <vt:lpstr>1_Présentation</vt:lpstr>
      <vt:lpstr>2_Identité</vt:lpstr>
      <vt:lpstr>3_Offre</vt:lpstr>
      <vt:lpstr>3a_UHR</vt:lpstr>
      <vt:lpstr>4_DescriptionTechnique</vt:lpstr>
      <vt:lpstr>5_CapacitaireEtSurfaces</vt:lpstr>
      <vt:lpstr>6_Coûts</vt:lpstr>
      <vt:lpstr>6a_CléRépartition</vt:lpstr>
      <vt:lpstr>7_Financement</vt:lpstr>
      <vt:lpstr>8_Attestation</vt:lpstr>
      <vt:lpstr>9_Récap</vt:lpstr>
      <vt:lpstr>'1_Présentation'!Impression_des_titres</vt:lpstr>
      <vt:lpstr>'2_Identité'!Impression_des_titres</vt:lpstr>
      <vt:lpstr>'3_Offre'!Impression_des_titres</vt:lpstr>
      <vt:lpstr>'3a_UHR'!Impression_des_titres</vt:lpstr>
      <vt:lpstr>'4_DescriptionTechnique'!Impression_des_titres</vt:lpstr>
      <vt:lpstr>'5_CapacitaireEtSurfaces'!Impression_des_titres</vt:lpstr>
      <vt:lpstr>'6_Coûts'!Impression_des_titres</vt:lpstr>
      <vt:lpstr>'6a_CléRépartition'!Impression_des_titres</vt:lpstr>
      <vt:lpstr>'7_Financement'!Impression_des_titres</vt:lpstr>
      <vt:lpstr>'8_Attestation'!Impression_des_titres</vt:lpstr>
      <vt:lpstr>'9_Récap'!Impression_des_titres</vt:lpstr>
      <vt:lpstr>'0_Accueil'!Zone_d_impression</vt:lpstr>
      <vt:lpstr>'1_Présentation'!Zone_d_impression</vt:lpstr>
      <vt:lpstr>'3_Offre'!Zone_d_impression</vt:lpstr>
      <vt:lpstr>'4_DescriptionTechnique'!Zone_d_impression</vt:lpstr>
      <vt:lpstr>'5_CapacitaireEtSurfaces'!Zone_d_impression</vt:lpstr>
      <vt:lpstr>'6_Coûts'!Zone_d_impression</vt:lpstr>
      <vt:lpstr>'6a_CléRépartition'!Zone_d_impression</vt:lpstr>
      <vt:lpstr>'7_Financement'!Zone_d_impression</vt:lpstr>
      <vt:lpstr>'9_Récap'!Zone_d_impression</vt:lpstr>
      <vt:lpstr>A_Eligibilité!Zone_d_impression</vt:lpstr>
      <vt:lpstr>B_Bonus!Zone_d_impression</vt:lpstr>
      <vt:lpstr>C_Pièces!Zone_d_impression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CNSA_ARS PDL</dc:creator>
  <cp:lastModifiedBy>GABORIT, Marina (ARS-PDL/DOS/INV)</cp:lastModifiedBy>
  <cp:lastPrinted>2025-06-17T14:31:28Z</cp:lastPrinted>
  <dcterms:created xsi:type="dcterms:W3CDTF">2014-09-23T08:47:06Z</dcterms:created>
  <dcterms:modified xsi:type="dcterms:W3CDTF">2025-06-17T14:46:46Z</dcterms:modified>
</cp:coreProperties>
</file>