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workbookProtection workbookPassword="C2B6" lockStructure="1"/>
  <bookViews>
    <workbookView xWindow="135" yWindow="-75" windowWidth="11805" windowHeight="7110" tabRatio="846" firstSheet="1" activeTab="2"/>
  </bookViews>
  <sheets>
    <sheet name="Liste" sheetId="21" state="hidden" r:id="rId1"/>
    <sheet name="Renseignements" sheetId="1" r:id="rId2"/>
    <sheet name="Radiopharmacie" sheetId="27" r:id="rId3"/>
    <sheet name="activités optionnelles" sheetId="19" state="hidden" r:id="rId4"/>
    <sheet name="Conclusions intermédiaires" sheetId="18" state="hidden" r:id="rId5"/>
    <sheet name="Réponses" sheetId="20" state="hidden" r:id="rId6"/>
    <sheet name="Conclusions finales " sheetId="10" state="hidden" r:id="rId7"/>
  </sheets>
  <definedNames>
    <definedName name="_xlnm._FilterDatabase" localSheetId="3" hidden="1">'activités optionnelles'!$A$2:$H$5</definedName>
    <definedName name="_xlnm._FilterDatabase" localSheetId="5" hidden="1">Réponses!$B$3:$F$158</definedName>
    <definedName name="CaseACocher2">#REF!</definedName>
    <definedName name="_xlnm.Print_Titles" localSheetId="3">'activités optionnelles'!$2:$2</definedName>
    <definedName name="_xlnm.Print_Titles" localSheetId="2">Radiopharmacie!$1:$1</definedName>
    <definedName name="_xlnm.Print_Titles" localSheetId="5">Réponses!$3:$3</definedName>
    <definedName name="Initiales">Liste!$F$9:$F$14</definedName>
    <definedName name="Inspecteur">Liste!$C$9:$C$14</definedName>
    <definedName name="liste3">Liste!$E$1:$E$2</definedName>
    <definedName name="Logiciel">Liste!$H$9:$H$11</definedName>
    <definedName name="Mail">Liste!$D$9:$D$14</definedName>
    <definedName name="Presence">Liste!$C$1:$C$2</definedName>
    <definedName name="Qualification">Liste!$C$21:$C$28</definedName>
    <definedName name="Sexe">Liste!$B$9:$B$14</definedName>
    <definedName name="sexebis">Liste!$B$16:$B$17</definedName>
    <definedName name="telephone">Liste!$E$9:$E$14</definedName>
    <definedName name="Téléphone">Liste!$E$9:$E$14</definedName>
    <definedName name="Z_48EEDF7D_1F09_11D7_A4FF_080017086AC7_.wvu.FilterData" localSheetId="3" hidden="1">'activités optionnelles'!$A$2:$H$5</definedName>
    <definedName name="Z_48EEDF7D_1F09_11D7_A4FF_080017086AC7_.wvu.FilterData" localSheetId="5" hidden="1">Réponses!$B$3:$D$3</definedName>
    <definedName name="Z_48EEDF7D_1F09_11D7_A4FF_080017086AC7_.wvu.PrintArea" localSheetId="3" hidden="1">'activités optionnelles'!$A$2:$H$5</definedName>
    <definedName name="Z_48EEDF7D_1F09_11D7_A4FF_080017086AC7_.wvu.PrintArea" localSheetId="5" hidden="1">Réponses!$B$3:$B$3</definedName>
    <definedName name="Z_D6BFB8D8_2217_11D7_BA64_0010B5D12001_.wvu.FilterData" localSheetId="3" hidden="1">'activités optionnelles'!$A$2:$H$5</definedName>
    <definedName name="Z_D6BFB8D8_2217_11D7_BA64_0010B5D12001_.wvu.FilterData" localSheetId="5" hidden="1">Réponses!$B$3:$D$3</definedName>
    <definedName name="Z_D6BFB8D8_2217_11D7_BA64_0010B5D12001_.wvu.PrintArea" localSheetId="3" hidden="1">'activités optionnelles'!$A$2:$H$5</definedName>
    <definedName name="Z_D6BFB8D8_2217_11D7_BA64_0010B5D12001_.wvu.PrintArea" localSheetId="5" hidden="1">Réponses!$B$3:$B$3</definedName>
    <definedName name="_xlnm.Print_Area" localSheetId="3">'activités optionnelles'!$A$1:$H$21</definedName>
    <definedName name="_xlnm.Print_Area" localSheetId="6">'Conclusions finales '!$A$1:$G$55</definedName>
    <definedName name="_xlnm.Print_Area" localSheetId="4">'Conclusions intermédiaires'!$A$1:$G$39</definedName>
    <definedName name="_xlnm.Print_Area" localSheetId="2">Radiopharmacie!$A$1:$H$155</definedName>
    <definedName name="_xlnm.Print_Area" localSheetId="1">Renseignements!$A$1:$C$100</definedName>
    <definedName name="_xlnm.Print_Area" localSheetId="5">Réponses!$B$1:$F$158</definedName>
  </definedNames>
  <calcPr calcId="145621"/>
</workbook>
</file>

<file path=xl/calcChain.xml><?xml version="1.0" encoding="utf-8"?>
<calcChain xmlns="http://schemas.openxmlformats.org/spreadsheetml/2006/main">
  <c r="A1" i="10" l="1"/>
  <c r="E24" i="21"/>
  <c r="D1" i="20" l="1"/>
  <c r="C5" i="20"/>
  <c r="C6" i="20"/>
  <c r="C7" i="20"/>
  <c r="C8" i="20"/>
  <c r="C9" i="20"/>
  <c r="C10" i="20"/>
  <c r="C11" i="20"/>
  <c r="C12" i="20"/>
  <c r="C13" i="20"/>
  <c r="C14" i="20"/>
  <c r="C15" i="20"/>
  <c r="C16" i="20"/>
  <c r="C17" i="20"/>
  <c r="C18" i="20"/>
  <c r="C19" i="20"/>
  <c r="C20" i="20"/>
  <c r="C21" i="20"/>
  <c r="C22" i="20"/>
  <c r="C23" i="20"/>
  <c r="C24" i="20"/>
  <c r="C25" i="20"/>
  <c r="C26" i="20"/>
  <c r="C27" i="20"/>
  <c r="C28" i="20"/>
  <c r="C29" i="20"/>
  <c r="C30" i="20"/>
  <c r="C31" i="20"/>
  <c r="C32" i="20"/>
  <c r="C33" i="20"/>
  <c r="C34" i="20"/>
  <c r="C35" i="20"/>
  <c r="C36" i="20"/>
  <c r="C37" i="20"/>
  <c r="C38" i="20"/>
  <c r="C39" i="20"/>
  <c r="C40" i="20"/>
  <c r="C41" i="20"/>
  <c r="C42" i="20"/>
  <c r="C43" i="20"/>
  <c r="C44" i="20"/>
  <c r="C45" i="20"/>
  <c r="C46" i="20"/>
  <c r="C47" i="20"/>
  <c r="C48" i="20"/>
  <c r="C49" i="20"/>
  <c r="C50" i="20"/>
  <c r="C51" i="20"/>
  <c r="C52" i="20"/>
  <c r="C53" i="20"/>
  <c r="C54" i="20"/>
  <c r="C55" i="20"/>
  <c r="C56" i="20"/>
  <c r="C57" i="20"/>
  <c r="C58" i="20"/>
  <c r="C59" i="20"/>
  <c r="C60" i="20"/>
  <c r="C61" i="20"/>
  <c r="C62" i="20"/>
  <c r="C63" i="20"/>
  <c r="C64" i="20"/>
  <c r="C65" i="20"/>
  <c r="C66" i="20"/>
  <c r="C67" i="20"/>
  <c r="C68" i="20"/>
  <c r="C69" i="20"/>
  <c r="C70" i="20"/>
  <c r="C71" i="20"/>
  <c r="C72" i="20"/>
  <c r="C73" i="20"/>
  <c r="C74" i="20"/>
  <c r="C75" i="20"/>
  <c r="C76" i="20"/>
  <c r="C77" i="20"/>
  <c r="C78" i="20"/>
  <c r="C79" i="20"/>
  <c r="C80" i="20"/>
  <c r="C81" i="20"/>
  <c r="C82" i="20"/>
  <c r="C83" i="20"/>
  <c r="C84" i="20"/>
  <c r="C85" i="20"/>
  <c r="C86" i="20"/>
  <c r="C87" i="20"/>
  <c r="C88" i="20"/>
  <c r="C89" i="20"/>
  <c r="C90" i="20"/>
  <c r="C91" i="20"/>
  <c r="C92" i="20"/>
  <c r="C93" i="20"/>
  <c r="C94" i="20"/>
  <c r="C95" i="20"/>
  <c r="C96" i="20"/>
  <c r="C97" i="20"/>
  <c r="C98" i="20"/>
  <c r="C99" i="20"/>
  <c r="C100" i="20"/>
  <c r="C101" i="20"/>
  <c r="C102" i="20"/>
  <c r="C103" i="20"/>
  <c r="C104" i="20"/>
  <c r="C105" i="20"/>
  <c r="C106" i="20"/>
  <c r="C107" i="20"/>
  <c r="C108" i="20"/>
  <c r="C109" i="20"/>
  <c r="C110" i="20"/>
  <c r="C111" i="20"/>
  <c r="C112" i="20"/>
  <c r="C113" i="20"/>
  <c r="C114" i="20"/>
  <c r="C115" i="20"/>
  <c r="C116" i="20"/>
  <c r="C117" i="20"/>
  <c r="C118" i="20"/>
  <c r="C119" i="20"/>
  <c r="C120" i="20"/>
  <c r="C121" i="20"/>
  <c r="C122" i="20"/>
  <c r="C123" i="20"/>
  <c r="C124" i="20"/>
  <c r="C125" i="20"/>
  <c r="C126" i="20"/>
  <c r="C127" i="20"/>
  <c r="C128" i="20"/>
  <c r="C129" i="20"/>
  <c r="C130" i="20"/>
  <c r="C131" i="20"/>
  <c r="C132" i="20"/>
  <c r="C133" i="20"/>
  <c r="C134" i="20"/>
  <c r="C135" i="20"/>
  <c r="C136" i="20"/>
  <c r="C137" i="20"/>
  <c r="C138" i="20"/>
  <c r="C139" i="20"/>
  <c r="C140" i="20"/>
  <c r="C141" i="20"/>
  <c r="C142" i="20"/>
  <c r="C143" i="20"/>
  <c r="C144" i="20"/>
  <c r="C145" i="20"/>
  <c r="C146" i="20"/>
  <c r="C147" i="20"/>
  <c r="C148" i="20"/>
  <c r="C149" i="20"/>
  <c r="C150" i="20"/>
  <c r="C151" i="20"/>
  <c r="C152" i="20"/>
  <c r="C153" i="20"/>
  <c r="C154" i="20"/>
  <c r="C155" i="20"/>
  <c r="C156" i="20"/>
  <c r="C4" i="20"/>
  <c r="B5" i="20"/>
  <c r="B6" i="20"/>
  <c r="B7" i="20"/>
  <c r="B8" i="20"/>
  <c r="B13" i="20"/>
  <c r="B14" i="20"/>
  <c r="B15" i="20"/>
  <c r="B16" i="20"/>
  <c r="B17" i="20"/>
  <c r="B18" i="20"/>
  <c r="B19"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B119" i="20"/>
  <c r="B120" i="20"/>
  <c r="B121" i="20"/>
  <c r="B122" i="20"/>
  <c r="B123" i="20"/>
  <c r="B124" i="20"/>
  <c r="B125" i="20"/>
  <c r="B126" i="20"/>
  <c r="B127" i="20"/>
  <c r="B128" i="20"/>
  <c r="B129" i="20"/>
  <c r="B130" i="20"/>
  <c r="B131" i="20"/>
  <c r="B132" i="20"/>
  <c r="B133" i="20"/>
  <c r="B134" i="20"/>
  <c r="B135" i="20"/>
  <c r="B136" i="20"/>
  <c r="B137" i="20"/>
  <c r="B138" i="20"/>
  <c r="B139" i="20"/>
  <c r="B140" i="20"/>
  <c r="B141" i="20"/>
  <c r="B142" i="20"/>
  <c r="B143" i="20"/>
  <c r="B144" i="20"/>
  <c r="B145" i="20"/>
  <c r="B146" i="20"/>
  <c r="B147" i="20"/>
  <c r="B148" i="20"/>
  <c r="B149" i="20"/>
  <c r="B150" i="20"/>
  <c r="B151" i="20"/>
  <c r="B152" i="20"/>
  <c r="B153" i="20"/>
  <c r="B154" i="20"/>
  <c r="B155" i="20"/>
  <c r="B156" i="20"/>
  <c r="B4" i="20"/>
  <c r="K4" i="27"/>
  <c r="K5" i="27"/>
  <c r="K6" i="27"/>
  <c r="K7" i="27"/>
  <c r="K8" i="27"/>
  <c r="B9" i="20" s="1"/>
  <c r="K9" i="27"/>
  <c r="B10" i="20" s="1"/>
  <c r="K10" i="27"/>
  <c r="B11" i="20" s="1"/>
  <c r="K11" i="27"/>
  <c r="B12" i="20" s="1"/>
  <c r="K12" i="27"/>
  <c r="K13" i="27"/>
  <c r="K14" i="27"/>
  <c r="K15" i="27"/>
  <c r="K16" i="27"/>
  <c r="K17" i="27"/>
  <c r="K18" i="27"/>
  <c r="K19" i="27"/>
  <c r="K20" i="27"/>
  <c r="K21" i="27"/>
  <c r="K22" i="27"/>
  <c r="K23" i="27"/>
  <c r="K24" i="27"/>
  <c r="K25" i="27"/>
  <c r="K26" i="27"/>
  <c r="K27" i="27"/>
  <c r="K28" i="27"/>
  <c r="K29" i="27"/>
  <c r="K30" i="27"/>
  <c r="K31" i="27"/>
  <c r="K32" i="27"/>
  <c r="K33" i="27"/>
  <c r="K34" i="27"/>
  <c r="K35" i="27"/>
  <c r="K36" i="27"/>
  <c r="K37" i="27"/>
  <c r="K38" i="27"/>
  <c r="K39" i="27"/>
  <c r="K40" i="27"/>
  <c r="K41" i="27"/>
  <c r="K42" i="27"/>
  <c r="K43" i="27"/>
  <c r="K44" i="27"/>
  <c r="K45" i="27"/>
  <c r="K46" i="27"/>
  <c r="K47" i="27"/>
  <c r="K48" i="27"/>
  <c r="K49" i="27"/>
  <c r="K50" i="27"/>
  <c r="K51" i="27"/>
  <c r="K52" i="27"/>
  <c r="K53" i="27"/>
  <c r="K54" i="27"/>
  <c r="K55" i="27"/>
  <c r="K56" i="27"/>
  <c r="K57" i="27"/>
  <c r="K58" i="27"/>
  <c r="K59" i="27"/>
  <c r="K60" i="27"/>
  <c r="K61" i="27"/>
  <c r="K62" i="27"/>
  <c r="K63" i="27"/>
  <c r="K64" i="27"/>
  <c r="K65" i="27"/>
  <c r="K66" i="27"/>
  <c r="K67" i="27"/>
  <c r="K68" i="27"/>
  <c r="K69" i="27"/>
  <c r="K70" i="27"/>
  <c r="K71" i="27"/>
  <c r="K72" i="27"/>
  <c r="K73" i="27"/>
  <c r="K74" i="27"/>
  <c r="K75" i="27"/>
  <c r="K76" i="27"/>
  <c r="K77" i="27"/>
  <c r="K78" i="27"/>
  <c r="K79" i="27"/>
  <c r="K80" i="27"/>
  <c r="K81" i="27"/>
  <c r="K82" i="27"/>
  <c r="K83" i="27"/>
  <c r="K84" i="27"/>
  <c r="K85" i="27"/>
  <c r="K86" i="27"/>
  <c r="K87" i="27"/>
  <c r="K88" i="27"/>
  <c r="K89" i="27"/>
  <c r="K90" i="27"/>
  <c r="K91" i="27"/>
  <c r="K92" i="27"/>
  <c r="K93" i="27"/>
  <c r="K94" i="27"/>
  <c r="K95" i="27"/>
  <c r="K96" i="27"/>
  <c r="K97" i="27"/>
  <c r="K98" i="27"/>
  <c r="K99" i="27"/>
  <c r="K100" i="27"/>
  <c r="K101" i="27"/>
  <c r="K102" i="27"/>
  <c r="K103" i="27"/>
  <c r="K104" i="27"/>
  <c r="K105" i="27"/>
  <c r="K106" i="27"/>
  <c r="K107" i="27"/>
  <c r="K108" i="27"/>
  <c r="K109" i="27"/>
  <c r="K110" i="27"/>
  <c r="K111" i="27"/>
  <c r="K112" i="27"/>
  <c r="K113" i="27"/>
  <c r="K114" i="27"/>
  <c r="K115" i="27"/>
  <c r="K116" i="27"/>
  <c r="K117" i="27"/>
  <c r="K118" i="27"/>
  <c r="K119" i="27"/>
  <c r="K120" i="27"/>
  <c r="K121" i="27"/>
  <c r="K122" i="27"/>
  <c r="K123" i="27"/>
  <c r="K124" i="27"/>
  <c r="K125" i="27"/>
  <c r="K126" i="27"/>
  <c r="K127" i="27"/>
  <c r="K128" i="27"/>
  <c r="K129" i="27"/>
  <c r="K130" i="27"/>
  <c r="K131" i="27"/>
  <c r="K132" i="27"/>
  <c r="K133" i="27"/>
  <c r="K134" i="27"/>
  <c r="K135" i="27"/>
  <c r="K136" i="27"/>
  <c r="K137" i="27"/>
  <c r="K138" i="27"/>
  <c r="K139" i="27"/>
  <c r="K140" i="27"/>
  <c r="K141" i="27"/>
  <c r="K142" i="27"/>
  <c r="K143" i="27"/>
  <c r="K144" i="27"/>
  <c r="K145" i="27"/>
  <c r="K146" i="27"/>
  <c r="K147" i="27"/>
  <c r="K148" i="27"/>
  <c r="K149" i="27"/>
  <c r="K150" i="27"/>
  <c r="K151" i="27"/>
  <c r="K152" i="27"/>
  <c r="K153" i="27"/>
  <c r="K154" i="27"/>
  <c r="K155" i="27"/>
  <c r="K3" i="27"/>
  <c r="B32" i="1"/>
  <c r="B5" i="10" s="1"/>
  <c r="E28" i="21"/>
  <c r="G10" i="18" s="1"/>
  <c r="E27" i="21"/>
  <c r="G13" i="18" s="1"/>
  <c r="E26" i="21"/>
  <c r="G12" i="18" s="1"/>
  <c r="E25" i="21"/>
  <c r="G11" i="18" s="1"/>
  <c r="G7" i="18"/>
  <c r="E23" i="21"/>
  <c r="G8" i="18" s="1"/>
  <c r="E22" i="21"/>
  <c r="G9" i="18" s="1"/>
  <c r="G95" i="20" l="1"/>
  <c r="E7" i="10" l="1"/>
  <c r="B7" i="10"/>
  <c r="E51" i="10" l="1"/>
  <c r="E50" i="10"/>
  <c r="G52" i="10" l="1"/>
  <c r="E49" i="10"/>
  <c r="E48" i="10"/>
  <c r="E47" i="10"/>
  <c r="E46" i="10"/>
  <c r="E45" i="10"/>
  <c r="E44" i="10"/>
  <c r="E43" i="10"/>
  <c r="D43" i="10"/>
  <c r="D42" i="10"/>
  <c r="D41" i="10"/>
  <c r="D40" i="10"/>
  <c r="D39" i="10"/>
  <c r="D38" i="10"/>
  <c r="D37" i="10"/>
  <c r="D36" i="10"/>
  <c r="D35" i="10"/>
  <c r="D34" i="10"/>
  <c r="A31" i="10"/>
  <c r="A29" i="10"/>
  <c r="C12" i="10"/>
  <c r="C11" i="10"/>
  <c r="C10" i="10"/>
  <c r="C9" i="10"/>
  <c r="B3" i="10"/>
  <c r="B2" i="10"/>
  <c r="H158" i="20"/>
  <c r="A17" i="10" s="1"/>
  <c r="G84" i="20"/>
  <c r="G61" i="20"/>
  <c r="G60" i="20"/>
  <c r="G57" i="20"/>
  <c r="G53" i="20"/>
  <c r="G49" i="20"/>
  <c r="G45" i="20"/>
  <c r="G40" i="20"/>
  <c r="G38" i="20"/>
  <c r="G37" i="20"/>
  <c r="G36" i="20"/>
  <c r="G35" i="20"/>
  <c r="A39" i="18"/>
  <c r="A25" i="10" s="1"/>
  <c r="A35" i="18"/>
  <c r="A20" i="10" s="1"/>
  <c r="D5" i="18"/>
  <c r="B5" i="18"/>
  <c r="B4" i="18"/>
  <c r="B3" i="18"/>
  <c r="G94" i="20"/>
  <c r="G93" i="20"/>
  <c r="G92" i="20"/>
  <c r="G91" i="20"/>
  <c r="G90" i="20"/>
  <c r="G89" i="20"/>
  <c r="G88" i="20"/>
  <c r="G87" i="20"/>
  <c r="G86" i="20"/>
  <c r="G85" i="20"/>
  <c r="G83" i="20"/>
  <c r="G82" i="20"/>
  <c r="G81" i="20"/>
  <c r="G80" i="20"/>
  <c r="G79" i="20"/>
  <c r="G78" i="20"/>
  <c r="G77" i="20"/>
  <c r="G76" i="20"/>
  <c r="G75" i="20"/>
  <c r="G74" i="20"/>
  <c r="G73" i="20"/>
  <c r="G72" i="20"/>
  <c r="G71" i="20"/>
  <c r="G70" i="20"/>
  <c r="G69" i="20"/>
  <c r="G68" i="20"/>
  <c r="G67" i="20"/>
  <c r="G66" i="20"/>
  <c r="G65" i="20"/>
  <c r="G64" i="20"/>
  <c r="G63" i="20"/>
  <c r="G62" i="20"/>
  <c r="G59" i="20"/>
  <c r="G58" i="20"/>
  <c r="G56" i="20"/>
  <c r="G55" i="20"/>
  <c r="G54" i="20"/>
  <c r="G52" i="20"/>
  <c r="G51" i="20"/>
  <c r="G50" i="20"/>
  <c r="G48" i="20"/>
  <c r="G47" i="20"/>
  <c r="G46" i="20"/>
  <c r="G44" i="20"/>
  <c r="G43" i="20"/>
  <c r="G42" i="20"/>
  <c r="G41" i="20"/>
  <c r="G39" i="20"/>
  <c r="G34" i="20"/>
  <c r="G33" i="20"/>
  <c r="G32" i="20"/>
  <c r="G31" i="20"/>
  <c r="G30" i="20"/>
  <c r="G29" i="20"/>
  <c r="G28" i="20"/>
  <c r="G27" i="20"/>
  <c r="G26" i="20"/>
  <c r="G25" i="20"/>
  <c r="G24" i="20"/>
  <c r="G23" i="20"/>
  <c r="G22" i="20"/>
  <c r="G21" i="20"/>
  <c r="G20" i="20"/>
  <c r="G19" i="20"/>
  <c r="G18" i="20"/>
  <c r="G17" i="20"/>
  <c r="G16" i="20"/>
  <c r="G15" i="20"/>
  <c r="G14" i="20"/>
  <c r="G13" i="20"/>
  <c r="G12" i="20"/>
  <c r="G11" i="20"/>
  <c r="G10" i="20"/>
  <c r="G9" i="20"/>
  <c r="G8" i="20"/>
  <c r="G7" i="20"/>
  <c r="G6" i="20"/>
  <c r="G5" i="20"/>
  <c r="G4" i="20"/>
  <c r="B54" i="1"/>
  <c r="B12" i="1"/>
  <c r="B10" i="1"/>
  <c r="A2" i="18" l="1"/>
</calcChain>
</file>

<file path=xl/comments1.xml><?xml version="1.0" encoding="utf-8"?>
<comments xmlns="http://schemas.openxmlformats.org/spreadsheetml/2006/main">
  <authors>
    <author>CONSTANTIN Pierre</author>
    <author>MAS</author>
    <author>LEFEUFRE, Christian-Hubert</author>
    <author>Pierre2Tera</author>
    <author>mvienne</author>
    <author>Alain HENRY</author>
  </authors>
  <commentList>
    <comment ref="B9" authorId="0">
      <text>
        <r>
          <rPr>
            <b/>
            <sz val="9"/>
            <color indexed="81"/>
            <rFont val="Tahoma"/>
            <family val="2"/>
          </rPr>
          <t>Liste déroulante</t>
        </r>
        <r>
          <rPr>
            <sz val="9"/>
            <color indexed="81"/>
            <rFont val="Tahoma"/>
            <family val="2"/>
          </rPr>
          <t xml:space="preserve">
</t>
        </r>
      </text>
    </comment>
    <comment ref="B10" authorId="0">
      <text>
        <r>
          <rPr>
            <b/>
            <sz val="9"/>
            <color indexed="81"/>
            <rFont val="Tahoma"/>
            <family val="2"/>
          </rPr>
          <t>Saisie automatique à partir du nom de l'inspecteur</t>
        </r>
        <r>
          <rPr>
            <sz val="9"/>
            <color indexed="81"/>
            <rFont val="Tahoma"/>
            <family val="2"/>
          </rPr>
          <t xml:space="preserve">
</t>
        </r>
      </text>
    </comment>
    <comment ref="B11" authorId="0">
      <text>
        <r>
          <rPr>
            <b/>
            <sz val="9"/>
            <color indexed="81"/>
            <rFont val="Tahoma"/>
            <family val="2"/>
          </rPr>
          <t>Liste déroulante</t>
        </r>
        <r>
          <rPr>
            <sz val="9"/>
            <color indexed="81"/>
            <rFont val="Tahoma"/>
            <family val="2"/>
          </rPr>
          <t xml:space="preserve">
</t>
        </r>
      </text>
    </comment>
    <comment ref="B12" authorId="0">
      <text>
        <r>
          <rPr>
            <b/>
            <sz val="9"/>
            <color indexed="81"/>
            <rFont val="Tahoma"/>
            <family val="2"/>
          </rPr>
          <t>Saisie automatique à partir du nom de l'inspecteur</t>
        </r>
        <r>
          <rPr>
            <sz val="9"/>
            <color indexed="81"/>
            <rFont val="Tahoma"/>
            <family val="2"/>
          </rPr>
          <t xml:space="preserve">
</t>
        </r>
      </text>
    </comment>
    <comment ref="A22" authorId="0">
      <text>
        <r>
          <rPr>
            <b/>
            <sz val="9"/>
            <color indexed="81"/>
            <rFont val="Tahoma"/>
            <family val="2"/>
          </rPr>
          <t>Lien automatique vers Finess</t>
        </r>
      </text>
    </comment>
    <comment ref="A23" authorId="1">
      <text>
        <r>
          <rPr>
            <sz val="8"/>
            <color indexed="81"/>
            <rFont val="Tahoma"/>
            <charset val="1"/>
          </rPr>
          <t xml:space="preserve">Voir FINESS
</t>
        </r>
      </text>
    </comment>
    <comment ref="A24" authorId="1">
      <text>
        <r>
          <rPr>
            <sz val="8"/>
            <color indexed="81"/>
            <rFont val="Tahoma"/>
            <charset val="1"/>
          </rPr>
          <t xml:space="preserve">Voir FINESS
</t>
        </r>
      </text>
    </comment>
    <comment ref="A26" authorId="2">
      <text>
        <r>
          <rPr>
            <sz val="8"/>
            <color indexed="81"/>
            <rFont val="Tahoma"/>
            <family val="2"/>
          </rPr>
          <t xml:space="preserve">Le cas échéant, date de l'arrêté ou de l'acte d'approbation, respectivement prévus aux articles L.6132-2 et L.6133-3 Préciser l'objet du syndicat ou du groupement
</t>
        </r>
      </text>
    </comment>
    <comment ref="A28" authorId="3">
      <text>
        <r>
          <rPr>
            <sz val="8"/>
            <color indexed="81"/>
            <rFont val="Tahoma"/>
            <family val="2"/>
          </rPr>
          <t xml:space="preserve">Lien automatique vers le site Scope Santé
</t>
        </r>
      </text>
    </comment>
    <comment ref="B30" authorId="0">
      <text>
        <r>
          <rPr>
            <b/>
            <sz val="9"/>
            <color indexed="81"/>
            <rFont val="Tahoma"/>
            <family val="2"/>
          </rPr>
          <t>Madame...
Monsieur...</t>
        </r>
        <r>
          <rPr>
            <sz val="9"/>
            <color indexed="81"/>
            <rFont val="Tahoma"/>
            <family val="2"/>
          </rPr>
          <t xml:space="preserve">
Suivi de la qualité du demandeur</t>
        </r>
      </text>
    </comment>
    <comment ref="A45" authorId="4">
      <text>
        <r>
          <rPr>
            <b/>
            <sz val="8"/>
            <color indexed="81"/>
            <rFont val="Tahoma"/>
          </rPr>
          <t>voir SAE</t>
        </r>
        <r>
          <rPr>
            <sz val="8"/>
            <color indexed="81"/>
            <rFont val="Tahoma"/>
          </rPr>
          <t xml:space="preserve">
</t>
        </r>
      </text>
    </comment>
    <comment ref="A55" authorId="5">
      <text>
        <r>
          <rPr>
            <b/>
            <sz val="8"/>
            <color indexed="81"/>
            <rFont val="Tahoma"/>
            <family val="2"/>
          </rPr>
          <t>Indiquer
- la date d'autorisation et le site d'exercice des activités autorisées
-Le cas échéant, si une enquête spécifique est réalisée parallèlement à la présente instruction (en précisant outil et référence de la mission)</t>
        </r>
        <r>
          <rPr>
            <sz val="8"/>
            <color indexed="81"/>
            <rFont val="Tahoma"/>
            <family val="2"/>
          </rPr>
          <t xml:space="preserve">
</t>
        </r>
      </text>
    </comment>
    <comment ref="A63" authorId="5">
      <text>
        <r>
          <rPr>
            <b/>
            <sz val="8"/>
            <color indexed="81"/>
            <rFont val="Tahoma"/>
            <family val="2"/>
          </rPr>
          <t>Indiquer
- la date d'autorisation et le site d'exercice des activités autorisées
-Le cas échéant, si une enquête spécifique est réalisée parallèlement à la présente instruction (en précisant outil et référence de la mission)</t>
        </r>
        <r>
          <rPr>
            <sz val="8"/>
            <color indexed="81"/>
            <rFont val="Tahoma"/>
          </rPr>
          <t xml:space="preserve">
</t>
        </r>
      </text>
    </comment>
    <comment ref="C79" authorId="4">
      <text>
        <r>
          <rPr>
            <b/>
            <sz val="8"/>
            <color indexed="81"/>
            <rFont val="Tahoma"/>
          </rPr>
          <t>Nom du laboratoire sous-traitant
Date d'autorisation par l'AFSSAPS (si établissement pharmaceutique)
ou Date de l'information de l'IRP</t>
        </r>
      </text>
    </comment>
    <comment ref="C80" authorId="4">
      <text>
        <r>
          <rPr>
            <b/>
            <sz val="8"/>
            <color indexed="81"/>
            <rFont val="Tahoma"/>
          </rPr>
          <t>Nom du laboratoire sous-traitant
Date d'autorisation par l'AFSSAPS (si établissement pharmaceutique)
ou Date de l'information de l'IRP</t>
        </r>
      </text>
    </comment>
    <comment ref="B83" authorId="0">
      <text>
        <r>
          <rPr>
            <b/>
            <sz val="9"/>
            <color indexed="81"/>
            <rFont val="Tahoma"/>
            <family val="2"/>
          </rPr>
          <t>En 1/2 journées par semaine</t>
        </r>
        <r>
          <rPr>
            <sz val="9"/>
            <color indexed="81"/>
            <rFont val="Tahoma"/>
            <family val="2"/>
          </rPr>
          <t xml:space="preserve">
</t>
        </r>
      </text>
    </comment>
    <comment ref="C83" authorId="4">
      <text>
        <r>
          <rPr>
            <sz val="8"/>
            <color indexed="81"/>
            <rFont val="Tahoma"/>
          </rPr>
          <t>Indiquer Nom, fonction (responsabilité de pôle…), n° inscription Ordre, n° ADELI/CPS, statut (PH, contractuel…)</t>
        </r>
      </text>
    </comment>
    <comment ref="B84" authorId="0">
      <text>
        <r>
          <rPr>
            <b/>
            <sz val="9"/>
            <color indexed="81"/>
            <rFont val="Tahoma"/>
            <family val="2"/>
          </rPr>
          <t>En 1/2 journées par semaine</t>
        </r>
        <r>
          <rPr>
            <sz val="9"/>
            <color indexed="81"/>
            <rFont val="Tahoma"/>
            <family val="2"/>
          </rPr>
          <t xml:space="preserve">
</t>
        </r>
      </text>
    </comment>
    <comment ref="C84" authorId="4">
      <text>
        <r>
          <rPr>
            <sz val="8"/>
            <color indexed="81"/>
            <rFont val="Tahoma"/>
          </rPr>
          <t>Indiquer Nom, fonction (responsabilité de pôle…), n° inscription Ordre, n° ADELI/CPS, statut (PH, contractuel…)</t>
        </r>
      </text>
    </comment>
    <comment ref="A91" authorId="5">
      <text>
        <r>
          <rPr>
            <sz val="8"/>
            <color indexed="81"/>
            <rFont val="Tahoma"/>
          </rPr>
          <t xml:space="preserve">Indiquer Nom, qualité temps de présence en ETP
</t>
        </r>
      </text>
    </comment>
  </commentList>
</comments>
</file>

<file path=xl/comments2.xml><?xml version="1.0" encoding="utf-8"?>
<comments xmlns="http://schemas.openxmlformats.org/spreadsheetml/2006/main">
  <authors>
    <author>DRASS 14</author>
  </authors>
  <commentList>
    <comment ref="G2" authorId="0">
      <text>
        <r>
          <rPr>
            <sz val="8"/>
            <color indexed="81"/>
            <rFont val="Tahoma"/>
          </rPr>
          <t>0    : Ne rien inscrire ;
C   : point conforme (tenir compte des éventuelles observations) ;
A   : non conformité mineure, à améliorer ;
NC : point non conforme, à corriger ;
NR : point non renseigné, à renseigner ; 
SO : point sans objet ;
NE : point non examiné lors de l'inspection.</t>
        </r>
      </text>
    </comment>
  </commentList>
</comments>
</file>

<file path=xl/comments3.xml><?xml version="1.0" encoding="utf-8"?>
<comments xmlns="http://schemas.openxmlformats.org/spreadsheetml/2006/main">
  <authors>
    <author>CONSTANTIN Pierre</author>
  </authors>
  <commentList>
    <comment ref="A16" authorId="0">
      <text>
        <r>
          <rPr>
            <sz val="9"/>
            <color indexed="81"/>
            <rFont val="Tahoma"/>
            <family val="2"/>
          </rPr>
          <t>Double-click dans la zone de texte ci-dessous pour activer la saisie.</t>
        </r>
      </text>
    </comment>
    <comment ref="B34" authorId="0">
      <text>
        <r>
          <rPr>
            <b/>
            <sz val="9"/>
            <color indexed="81"/>
            <rFont val="Tahoma"/>
            <family val="2"/>
          </rPr>
          <t>Date du rapport au format jj/mm/aaaa</t>
        </r>
        <r>
          <rPr>
            <sz val="9"/>
            <color indexed="81"/>
            <rFont val="Tahoma"/>
            <family val="2"/>
          </rPr>
          <t xml:space="preserve">
</t>
        </r>
      </text>
    </comment>
  </commentList>
</comments>
</file>

<file path=xl/comments4.xml><?xml version="1.0" encoding="utf-8"?>
<comments xmlns="http://schemas.openxmlformats.org/spreadsheetml/2006/main">
  <authors>
    <author>CONSTANTIN Pierre</author>
    <author>DRASS 14</author>
  </authors>
  <commentList>
    <comment ref="D2" authorId="0">
      <text>
        <r>
          <rPr>
            <b/>
            <sz val="9"/>
            <color indexed="81"/>
            <rFont val="Tahoma"/>
            <family val="2"/>
          </rPr>
          <t>Date de réception des réponses de l'établissement</t>
        </r>
        <r>
          <rPr>
            <sz val="9"/>
            <color indexed="81"/>
            <rFont val="Tahoma"/>
            <family val="2"/>
          </rPr>
          <t xml:space="preserve">
au format jj/mm/aaaa</t>
        </r>
      </text>
    </comment>
    <comment ref="F3" authorId="1">
      <text>
        <r>
          <rPr>
            <sz val="10"/>
            <color indexed="81"/>
            <rFont val="Tahoma"/>
            <family val="2"/>
          </rPr>
          <t>C: points conformes (tenir compte des éventuelles observations) ;
A   : non conformité mineure, à améliorer ;
NC: points non conformes, à corriger ;
NR : points non renseignés, à renseigner ; 
SO : points sans objet ;
NE : points non examinés lors de l'inspection.</t>
        </r>
      </text>
    </comment>
    <comment ref="D158" authorId="0">
      <text>
        <r>
          <rPr>
            <b/>
            <sz val="9"/>
            <color indexed="81"/>
            <rFont val="Tahoma"/>
            <family val="2"/>
          </rPr>
          <t>Menu déroulant</t>
        </r>
        <r>
          <rPr>
            <sz val="9"/>
            <color indexed="81"/>
            <rFont val="Tahoma"/>
            <family val="2"/>
          </rPr>
          <t xml:space="preserve">
</t>
        </r>
      </text>
    </comment>
    <comment ref="E158" authorId="0">
      <text>
        <r>
          <rPr>
            <b/>
            <sz val="9"/>
            <color indexed="81"/>
            <rFont val="Tahoma"/>
            <family val="2"/>
          </rPr>
          <t>Date au format
jj/mm/aaa</t>
        </r>
        <r>
          <rPr>
            <sz val="9"/>
            <color indexed="81"/>
            <rFont val="Tahoma"/>
            <family val="2"/>
          </rPr>
          <t xml:space="preserve">
</t>
        </r>
      </text>
    </comment>
  </commentList>
</comments>
</file>

<file path=xl/comments5.xml><?xml version="1.0" encoding="utf-8"?>
<comments xmlns="http://schemas.openxmlformats.org/spreadsheetml/2006/main">
  <authors>
    <author>*</author>
    <author>CONSTANTIN Pierre</author>
  </authors>
  <commentList>
    <comment ref="A14" authorId="0">
      <text>
        <r>
          <rPr>
            <b/>
            <sz val="9"/>
            <color indexed="81"/>
            <rFont val="Tahoma"/>
            <family val="2"/>
          </rPr>
          <t>Texte libre</t>
        </r>
        <r>
          <rPr>
            <sz val="9"/>
            <color indexed="81"/>
            <rFont val="Tahoma"/>
            <family val="2"/>
          </rPr>
          <t xml:space="preserve">
</t>
        </r>
      </text>
    </comment>
    <comment ref="A15" authorId="0">
      <text>
        <r>
          <rPr>
            <b/>
            <sz val="9"/>
            <color indexed="81"/>
            <rFont val="Tahoma"/>
            <family val="2"/>
          </rPr>
          <t>Texte libre</t>
        </r>
        <r>
          <rPr>
            <sz val="9"/>
            <color indexed="81"/>
            <rFont val="Tahoma"/>
            <family val="2"/>
          </rPr>
          <t xml:space="preserve">
</t>
        </r>
      </text>
    </comment>
    <comment ref="A16" authorId="0">
      <text>
        <r>
          <rPr>
            <b/>
            <sz val="9"/>
            <color indexed="81"/>
            <rFont val="Tahoma"/>
            <family val="2"/>
          </rPr>
          <t>Texte libre</t>
        </r>
        <r>
          <rPr>
            <sz val="9"/>
            <color indexed="81"/>
            <rFont val="Tahoma"/>
            <family val="2"/>
          </rPr>
          <t xml:space="preserve">
</t>
        </r>
      </text>
    </comment>
    <comment ref="A17" authorId="1">
      <text>
        <r>
          <rPr>
            <sz val="9"/>
            <color indexed="81"/>
            <rFont val="Tahoma"/>
            <family val="2"/>
          </rPr>
          <t xml:space="preserve">Incrémentation automatique à partir de l'onglet réponses.
</t>
        </r>
      </text>
    </comment>
    <comment ref="B19" authorId="1">
      <text>
        <r>
          <rPr>
            <b/>
            <sz val="9"/>
            <color indexed="81"/>
            <rFont val="Tahoma"/>
            <family val="2"/>
          </rPr>
          <t>Date du rapport au format jj/mm/aaaa</t>
        </r>
        <r>
          <rPr>
            <sz val="9"/>
            <color indexed="81"/>
            <rFont val="Tahoma"/>
            <family val="2"/>
          </rPr>
          <t xml:space="preserve">
</t>
        </r>
      </text>
    </comment>
    <comment ref="A27" authorId="1">
      <text>
        <r>
          <rPr>
            <sz val="9"/>
            <color indexed="81"/>
            <rFont val="Tahoma"/>
            <family val="2"/>
          </rPr>
          <t xml:space="preserve">Lien automatique avec Legifrance
</t>
        </r>
      </text>
    </comment>
  </commentList>
</comments>
</file>

<file path=xl/sharedStrings.xml><?xml version="1.0" encoding="utf-8"?>
<sst xmlns="http://schemas.openxmlformats.org/spreadsheetml/2006/main" count="721" uniqueCount="521">
  <si>
    <t>Délivrance des ADDFMS</t>
  </si>
  <si>
    <t xml:space="preserve">II- Renseignements administratifs concernant l'établissement </t>
  </si>
  <si>
    <t>III- Renseignements administratifs concernant la demande d'autorisation</t>
  </si>
  <si>
    <t>Nom de l'établissement</t>
  </si>
  <si>
    <t>Items</t>
  </si>
  <si>
    <t>Remarques de l'inspecteur</t>
  </si>
  <si>
    <t>A</t>
  </si>
  <si>
    <t>C</t>
  </si>
  <si>
    <t>D</t>
  </si>
  <si>
    <t>I- Renseignements concernant l'inspection</t>
  </si>
  <si>
    <t>Cotation finale</t>
  </si>
  <si>
    <t>Catégorie de l'établissement</t>
  </si>
  <si>
    <t>Chirurgie</t>
  </si>
  <si>
    <t>Gynécologie-Obstétrique</t>
  </si>
  <si>
    <t>Psychiatrie</t>
  </si>
  <si>
    <t>Médico-social</t>
  </si>
  <si>
    <t>Soins de longue durée</t>
  </si>
  <si>
    <t xml:space="preserve">Téléphone  </t>
  </si>
  <si>
    <t xml:space="preserve">Télécopie   </t>
  </si>
  <si>
    <t xml:space="preserve">Jours et heures d'ouvertures habituels de la PUI </t>
  </si>
  <si>
    <t>Préparations hospitalières</t>
  </si>
  <si>
    <t>B</t>
  </si>
  <si>
    <t>Entité juridique de rattachement</t>
  </si>
  <si>
    <t xml:space="preserve">Qualité du demandeur : </t>
  </si>
  <si>
    <t xml:space="preserve">Total   </t>
  </si>
  <si>
    <t>Courriel de la PUI ou du pharmacien</t>
  </si>
  <si>
    <t>Référentiels</t>
  </si>
  <si>
    <t>Bonnes Pratiques de Pharmacie Hospitalière (BPPH)</t>
  </si>
  <si>
    <t>Objet de la demande :</t>
  </si>
  <si>
    <t xml:space="preserve">N° de dossier </t>
  </si>
  <si>
    <t>Ordre de mission</t>
  </si>
  <si>
    <t xml:space="preserve">Nombre (prévisionnel) de patients pris en charge quotidiennement par la pharmacie </t>
  </si>
  <si>
    <t>Stérilisation des dispositifs médicaux</t>
  </si>
  <si>
    <t>Préparations nécessaires aux recherches biomédicales (y compris la préparation des médicaments expérimentaux)</t>
  </si>
  <si>
    <t>Importation des médicaments expérimentaux</t>
  </si>
  <si>
    <t>Préparation de médicaments radiopharmaceutiques</t>
  </si>
  <si>
    <t>Stérilisation de dispositifs médicaux pour le compte d'un tiers</t>
  </si>
  <si>
    <t>E</t>
  </si>
  <si>
    <t xml:space="preserve">Vente de médicaments au public </t>
  </si>
  <si>
    <t xml:space="preserve">Réalisation de préparations magistrales ou hospitalières, reconstitution de spécialités pharmaceutiques pour le compte d'un tiers </t>
  </si>
  <si>
    <t xml:space="preserve">Adresse du ou des site(s) d'implantation de la PUI  </t>
  </si>
  <si>
    <t>IV- Renseignements administratifs concernant la PUI</t>
  </si>
  <si>
    <t>Constats</t>
  </si>
  <si>
    <t xml:space="preserve">Cotation du rapport </t>
  </si>
  <si>
    <t>N°</t>
  </si>
  <si>
    <t>Réponses de l'établissement</t>
  </si>
  <si>
    <t>Avis de l'inspecteur</t>
  </si>
  <si>
    <t xml:space="preserve">CONCLUSIONS INTERMEDIAIRES </t>
  </si>
  <si>
    <t>Pharmacien chargé de la gérance</t>
  </si>
  <si>
    <t>Adresse de l'établissement</t>
  </si>
  <si>
    <t>Téléphone de l'établissement</t>
  </si>
  <si>
    <t>Télécopie  de l'établissement</t>
  </si>
  <si>
    <t>Courriel de l'établissement</t>
  </si>
  <si>
    <t>Statut juridique de l'établissement</t>
  </si>
  <si>
    <t>Appartenance à un groupement de coopération sanitaire ou à un syndicat inter-hospitalier</t>
  </si>
  <si>
    <t>Appartenance à un réseau de santé</t>
  </si>
  <si>
    <t>Zone géographique d'intervention des structures HAD desservies par la pharmacie</t>
  </si>
  <si>
    <t>Zone géographique d'intervention des unités de dialyses desservies par la pharmacie</t>
  </si>
  <si>
    <t>Soins de suite ou de réadaptation</t>
  </si>
  <si>
    <t>Pharmaciens adjoints</t>
  </si>
  <si>
    <t>Indiquer Nom, qualité temps de présence en ETP</t>
  </si>
  <si>
    <t>Médecine (hors HAD)</t>
  </si>
  <si>
    <t>HAD</t>
  </si>
  <si>
    <t>NC</t>
  </si>
  <si>
    <t>NE</t>
  </si>
  <si>
    <t>SO</t>
  </si>
  <si>
    <t>NR</t>
  </si>
  <si>
    <t>Activités optionnelles demandées :</t>
  </si>
  <si>
    <t>voir support FR PUI 704 IR</t>
  </si>
  <si>
    <t>voir support FR PUI 703 IR</t>
  </si>
  <si>
    <t>voir support FR PUI 702 IR</t>
  </si>
  <si>
    <t>voir support FR PUI 705 IR</t>
  </si>
  <si>
    <t>voir support FR PUI 712 IR</t>
  </si>
  <si>
    <t>voir support FR PUI 715 IR</t>
  </si>
  <si>
    <t>voir support FR PUI 707 IR</t>
  </si>
  <si>
    <t>reprendre les écarts NC, A, NR des supports correspondants et masquer les lignes correspondant aux activités optionnelles non demandées</t>
  </si>
  <si>
    <t>Certification HAS</t>
  </si>
  <si>
    <t>S</t>
  </si>
  <si>
    <t>Oui</t>
  </si>
  <si>
    <t>oui</t>
  </si>
  <si>
    <t xml:space="preserve">QUESTIONNAIRE </t>
  </si>
  <si>
    <t>M</t>
  </si>
  <si>
    <t>Non</t>
  </si>
  <si>
    <t>en cours</t>
  </si>
  <si>
    <t>RAPPORT D'INSPECTION</t>
  </si>
  <si>
    <t>I</t>
  </si>
  <si>
    <t>non</t>
  </si>
  <si>
    <t>Monsieur</t>
  </si>
  <si>
    <t>Christian LEFEUVRE</t>
  </si>
  <si>
    <t>christian.lefeuvre@ars.sante.fr</t>
  </si>
  <si>
    <t>CL</t>
  </si>
  <si>
    <t>Excel 2007 - extension .xlsm</t>
  </si>
  <si>
    <t>David JACQ</t>
  </si>
  <si>
    <t>david.jacq@ars.sante.fr</t>
  </si>
  <si>
    <t>DJ</t>
  </si>
  <si>
    <t>Excel 1997 à 2003 - extension .xls</t>
  </si>
  <si>
    <t>Madame</t>
  </si>
  <si>
    <t>Géraldine SIHA-MBEDY</t>
  </si>
  <si>
    <t>geraldine.sihambedy@ars.sante.fr</t>
  </si>
  <si>
    <t>GSM</t>
  </si>
  <si>
    <t>Philippe MINVIELLE</t>
  </si>
  <si>
    <t>philippe.minvielle@ars.sante.fr</t>
  </si>
  <si>
    <t>PM</t>
  </si>
  <si>
    <t>Pierre CONSTANTIN</t>
  </si>
  <si>
    <t>pierre.constantin@ars.sante.fr</t>
  </si>
  <si>
    <t>PC</t>
  </si>
  <si>
    <t>Valérie BEROL</t>
  </si>
  <si>
    <t>valerie.berol@ars.sante.fr</t>
  </si>
  <si>
    <t>VB</t>
  </si>
  <si>
    <t>Code postal</t>
  </si>
  <si>
    <t>Ville</t>
  </si>
  <si>
    <t>Date</t>
  </si>
  <si>
    <t>Dates autorisations ou "Sans objet"</t>
  </si>
  <si>
    <t>N° FINESS</t>
  </si>
  <si>
    <t>Préparateurs (temps de présence total en ETP)</t>
  </si>
  <si>
    <t>Internes en pharmacie (temps de présence total en ETP)</t>
  </si>
  <si>
    <t>Etudiants en pharmacie</t>
  </si>
  <si>
    <t xml:space="preserve">Aides de pharmacie </t>
  </si>
  <si>
    <t xml:space="preserve">Personnels en apprentissage </t>
  </si>
  <si>
    <t>RENSEIGNEMENTS CONCERNANT L'INSPECTION</t>
  </si>
  <si>
    <t>RENSEIGNEMENTS CONCERNANT L'ENQUETE</t>
  </si>
  <si>
    <t>RAPPORT D' INSPECTION</t>
  </si>
  <si>
    <t>RAPPORT D'ENQUETE</t>
  </si>
  <si>
    <t>Directeur</t>
  </si>
  <si>
    <t>Directrice</t>
  </si>
  <si>
    <t>Pharmacien</t>
  </si>
  <si>
    <t>Responsable AQ</t>
  </si>
  <si>
    <t>Cadre de santé</t>
  </si>
  <si>
    <t>Cotation intermédiaire</t>
  </si>
  <si>
    <t>Pharmacien(s) inspecteur(s)</t>
  </si>
  <si>
    <t>Date de réception de la demande :</t>
  </si>
  <si>
    <t>concernant</t>
  </si>
  <si>
    <t>les activités de base</t>
  </si>
  <si>
    <t>Bonnes pratiques de préparations (BPP)</t>
  </si>
  <si>
    <t>Etablissement</t>
  </si>
  <si>
    <t>Adresse</t>
  </si>
  <si>
    <t>N° mission</t>
  </si>
  <si>
    <t>Commentaires</t>
  </si>
  <si>
    <t>Nbre SO</t>
  </si>
  <si>
    <t>N</t>
  </si>
  <si>
    <t>l'activité optionnelle de</t>
  </si>
  <si>
    <t>préparations hospitalières</t>
  </si>
  <si>
    <t>préparations nécessaires aux recherches biomédicales (y compris la préparation des médicaments expérimentaux)</t>
  </si>
  <si>
    <t>importation des médicaments expérimentaux</t>
  </si>
  <si>
    <t>délivrance des ADDFMS</t>
  </si>
  <si>
    <t>préparation de médicaments radiopharmaceutiques</t>
  </si>
  <si>
    <t>Avis final</t>
  </si>
  <si>
    <t>favorable</t>
  </si>
  <si>
    <t>favorable avec réserves</t>
  </si>
  <si>
    <t>défavorable</t>
  </si>
  <si>
    <t>différé pour complément d'informations</t>
  </si>
  <si>
    <t>Objet de la demande</t>
  </si>
  <si>
    <t>Date de la demande</t>
  </si>
  <si>
    <t>Date de l'instruction</t>
  </si>
  <si>
    <t xml:space="preserve">A Nantes le </t>
  </si>
  <si>
    <t>Date de réception des réponses</t>
  </si>
  <si>
    <t xml:space="preserve">Prenant en compte les réponses et engagements de l'établissement,                   </t>
  </si>
  <si>
    <t>Infirmier(e) coordonnateur/trice</t>
  </si>
  <si>
    <t>IDE</t>
  </si>
  <si>
    <t>Responsable SMQ</t>
  </si>
  <si>
    <t>Temps de présence pharmaceutique exprimé en ETP</t>
  </si>
  <si>
    <t>Date avis</t>
  </si>
  <si>
    <t>une suite défavorable doit être réservée à la demande citée en objet.</t>
  </si>
  <si>
    <t>une suite favorable ne peut être accordée à la demande citée en objet au regard des réponses apportées. Il est donc demandé à l'établissement de complèter celles-ci de façon satisfaisante.</t>
  </si>
  <si>
    <t>une suite favorable avec réserves peut être accordée à la demande citée en objet.</t>
  </si>
  <si>
    <t>une suite favorable peut être réservée à la demande citée en objet.</t>
  </si>
  <si>
    <t>Sous réserve de prise en compte des remarques et observations formulées, la pharmacie à usage
intérieur (PUI) devrait néanmoins disposer de moyens suffisants en locaux, personnels, équipements
et systèmes d'informations pour réaliser les activités de base mentionnées à l'article R.5126-8 du
code de la santé publique,</t>
  </si>
  <si>
    <t>- Le ou les sites d'implantation de la pharmacie…:</t>
  </si>
  <si>
    <t>Date(s) autorisation</t>
  </si>
  <si>
    <t>Site(s) concerné(s)</t>
  </si>
  <si>
    <t>- Zone géographique d'intervention des antennes HAD</t>
  </si>
  <si>
    <t>- Zone géographique d'intervention des unités de dialyse à domicile :</t>
  </si>
  <si>
    <t>- Modalités de réalisation des préparations magistrales par une PUI relevant d'un autre gestionnaire (convention)</t>
  </si>
  <si>
    <t>- Modalités de la reconstitution des spécialités pharmaceutiques et/ou la stérilisation des DM par une PUI relevant d'un autre gestionnaire</t>
  </si>
  <si>
    <t>- Opérations de contrôle (contrat) et/ou sous-traitance par un établissement autorisé</t>
  </si>
  <si>
    <t>- Temps de présence du pharmacien gérant (en 1/2 journées hebdomadaires)</t>
  </si>
  <si>
    <t>- L'emplacement des locaux de la PUI :</t>
  </si>
  <si>
    <t>Rem.</t>
  </si>
  <si>
    <t>E Majeur</t>
  </si>
  <si>
    <t>E Critique</t>
  </si>
  <si>
    <t>Satisfaisant</t>
  </si>
  <si>
    <t>Nbre E Critiques</t>
  </si>
  <si>
    <t>Nbre E Majeurs</t>
  </si>
  <si>
    <t>Nbre Remarques</t>
  </si>
  <si>
    <t>Nbre Satisfaisants</t>
  </si>
  <si>
    <t>Nombre de points sans objet (ou non évalués)</t>
  </si>
  <si>
    <t>Emplacement (s) des locaux de la PUI sur le site ou les site(s) d'implantation (R.5126-12)</t>
  </si>
  <si>
    <t>Etablissements desservis (R.5126-13)</t>
  </si>
  <si>
    <t>- Autres emplacements desservis :</t>
  </si>
  <si>
    <t>Date information</t>
  </si>
  <si>
    <t>Temps de présence</t>
  </si>
  <si>
    <t>- Préparation de doses à administrer ou des médicaments expérimentaux - R5126-9 / 1</t>
  </si>
  <si>
    <t>- Préparations magistrales - R5126-9 / 2</t>
  </si>
  <si>
    <t>- Réalisation des prép.hosp (art. R5126-9 / 3)</t>
  </si>
  <si>
    <t>-  Reconstitution de spécialités pharmaceutiques (art. R5126-9 / 4)</t>
  </si>
  <si>
    <t>- Réalisation des prép.rendues nécessaires pour les recherches biomédicales 
(art. R5126-9 / 5)</t>
  </si>
  <si>
    <t>- Préparations des médicaments radiopharmaceutiques (art. R5126-9 / 6)</t>
  </si>
  <si>
    <t>- Prép. méd. expérimentaux sauf thérapie innovante - R5126-9 / 7</t>
  </si>
  <si>
    <t>- Importation de médicaments expérimentaux (art. R5126-9 / 8)</t>
  </si>
  <si>
    <t>- Importation de préparations en provenance d'un état membre UE ou autorisé - R5126-9 / 9</t>
  </si>
  <si>
    <t>- Préparation de DM stériles (art. R5126-9 / 10)</t>
  </si>
  <si>
    <t>- Les missions et activités assurées sur chacun des sites d'implantation... :</t>
  </si>
  <si>
    <t>Missions et activité(s)</t>
  </si>
  <si>
    <t>Demande de renouvellement d'autorisation</t>
  </si>
  <si>
    <t>l'activité de reconstitution de spécialités pharmaceutiques y compris celle concernant les médicaments de thérapie innovante et celle concernant les médicaments expérimentaux de thérapie innovante</t>
  </si>
  <si>
    <t>la préparation des médicaments expérimentaux, à l’exception de celle des médicaments de thérapie innovante et des médicaments de thérapie innovante préparés ponctuellement, et la réalisation des préparations rendues nécessaires par les recherches impliquant la personne humaine mentionnées à l’article L. 5126-7</t>
  </si>
  <si>
    <t xml:space="preserve">la préparation des médicaments radiopharmaceutiques </t>
  </si>
  <si>
    <t xml:space="preserve">la mise sous forme appropriée, en vue de leur administration, des médicaments de thérapie innovante préparés ponctuellement y compris expérimentaux, conformément à la notice ou au protocole de recherche impliquant la personne humaine </t>
  </si>
  <si>
    <t>la préparation des dispositifs médicaux stériles dans les conditions prévues par l’article L. 6111-2</t>
  </si>
  <si>
    <t>Renseignements</t>
  </si>
  <si>
    <t>Activités soumises à autorisations (R5126-9)</t>
  </si>
  <si>
    <t>Activités exercées pour le compte d'une autre PUI (R5126-9-II-§3)</t>
  </si>
  <si>
    <t>Missions et/ou activités exercées par une autre PUI pour le compte de la PUI (R5126-9-II-4°)</t>
  </si>
  <si>
    <t>Activités sous-traitées autorisées (R5126-20 à 22)</t>
  </si>
  <si>
    <t>Informations (établissement, activité)</t>
  </si>
  <si>
    <t>R. 5126-20 : Délivrance par personne morale selon article L.4211-5 de:
- gaz à usage médical pour patients HAD
- O2 médical pour résidents GCSMS</t>
  </si>
  <si>
    <t>R.5126-21 : Opérations de contrôle de certaines préparations (mag., hosp., off)  par un établissement pharmaceutique autorisé</t>
  </si>
  <si>
    <t>R.5126-22 : la réalisation des préparations particulières par un établissement pharmaceutique autorisé:
- 1° : Prép.hospitalières
- 2° : Prép. magistrales
- 3° : Prép. médicaments radiopharmaceutiques
- 4° : Reconstituions de spécialités pharmaceutiques</t>
  </si>
  <si>
    <t>V - Personnel pharmaceutique exercant dans la PUI</t>
  </si>
  <si>
    <t>Non renseigné</t>
  </si>
  <si>
    <t>Nbre Non renseigné</t>
  </si>
  <si>
    <t>Nombre de points satisfaisants</t>
  </si>
  <si>
    <t>Nombre de remarques</t>
  </si>
  <si>
    <t>Nombre de points non renseignés</t>
  </si>
  <si>
    <t>En application des articles R5126-33, R5126-28 du code de la santé publique et l'article 4 du décret 2019-489, il y a lieu de préciser :</t>
  </si>
  <si>
    <t>Sites et activités concernés</t>
  </si>
  <si>
    <t>Code de la Santé Publique (CSP) - Décret n°2019-489</t>
  </si>
  <si>
    <t>SO : Sans objet
Rem. : Remarque
Non renseigné
Satisfaisant</t>
  </si>
  <si>
    <t>Date de l'autorisation initiale relative à l'activité concernée</t>
  </si>
  <si>
    <t>N° de l'arrêté relatif à l'autorisation relative à l'activité concernée</t>
  </si>
  <si>
    <t>Date autorisation initiale</t>
  </si>
  <si>
    <t>Références arrêté autorisation initiale</t>
  </si>
  <si>
    <t>Personnes rencontrées ou sollicitées (nom - qualification)</t>
  </si>
  <si>
    <t>Date de l'instruction de la demande</t>
  </si>
  <si>
    <t>l'activité de préparations magistrales à partir de matières premières ou de spécialités pharmaceutiques (R5126-9-2°)</t>
  </si>
  <si>
    <t>l'activité de préparations magistrales produites à partir de matères premières ou de spécialités pharmaceutiques contenant des substances dangereuses pour les personnels ou l'environnement (R5126-9-2° et R5126-33-2°)</t>
  </si>
  <si>
    <t>l'activité de préparations magistrales stériles (R5126-9-2° et R5126-33-1°)</t>
  </si>
  <si>
    <t>l'activité de préparations hospitalières (R5126-9-2° et 3°)</t>
  </si>
  <si>
    <t>l'ensemble des activités de préparations exercées par la PUI de l'établissement</t>
  </si>
  <si>
    <t>Demande de modification substantielle</t>
  </si>
  <si>
    <t>Demande de modification non substantielle</t>
  </si>
  <si>
    <t>Inspection</t>
  </si>
  <si>
    <t>BPP 3.2</t>
  </si>
  <si>
    <t>F</t>
  </si>
  <si>
    <t>G</t>
  </si>
  <si>
    <t>H</t>
  </si>
  <si>
    <t>BPP 6.4.5</t>
  </si>
  <si>
    <t>x</t>
  </si>
  <si>
    <t>Observations ou remarques des inspecteurs</t>
  </si>
  <si>
    <t>ACTIVITE DE LA RADIOPHARMACIE</t>
  </si>
  <si>
    <t>R. 5126-9
BPPH 2.3 BPP 9.1.3</t>
  </si>
  <si>
    <t>Activité de radiopharmacie placée sous responsabilité pharmaceutique, rattachée à la PUI (voir organigramme) et autorisée</t>
  </si>
  <si>
    <t>R. 5126-9CSP</t>
  </si>
  <si>
    <r>
      <t xml:space="preserve">Le cas échéant, autorisation de la PUI pour la réalisation des </t>
    </r>
    <r>
      <rPr>
        <sz val="10"/>
        <color indexed="8"/>
        <rFont val="Arial"/>
        <family val="2"/>
      </rPr>
      <t>préparations radiopharmaceutiques rendues nécessaires par les recherches biomédicales, y compris la préparation des médicaments radiopharmaceutiques expérimentaux</t>
    </r>
  </si>
  <si>
    <t>L. 1333-11</t>
  </si>
  <si>
    <t>Actes de médecine nucléaire à visée diagnostique
Actes à visée thérapeutique</t>
  </si>
  <si>
    <t>L. 1333-9
R. 1333-25</t>
  </si>
  <si>
    <t>Nature des radionucléides utilisés (liste à annexer)</t>
  </si>
  <si>
    <t>Préparations radiopharmaceutiques :</t>
  </si>
  <si>
    <t>Nombre de préparations / an</t>
  </si>
  <si>
    <t>Trousses</t>
  </si>
  <si>
    <t>Générateurs</t>
  </si>
  <si>
    <t>Précurseurs</t>
  </si>
  <si>
    <t>Marquage cellulaire</t>
  </si>
  <si>
    <t xml:space="preserve">PERSONNEL   </t>
  </si>
  <si>
    <t>Organisation</t>
  </si>
  <si>
    <t>BPP 9.2
BPPH 2.3</t>
  </si>
  <si>
    <t>Organigramme fonctionnel de la radiopharmacie</t>
  </si>
  <si>
    <t>Fiche de poste des personnels, y compris radiopharmacien</t>
  </si>
  <si>
    <t>Radiopharmacien</t>
  </si>
  <si>
    <t>Arr. 1/12/03</t>
  </si>
  <si>
    <t>Qualification adaptée</t>
  </si>
  <si>
    <t>L. 4221-1
L. 4221-16</t>
  </si>
  <si>
    <t>Inscription ordre des pharmaciens (section H), mention radiopharmacie .</t>
  </si>
  <si>
    <t>L. 5126-5
R. 1333-30
BPP 9.1.3</t>
  </si>
  <si>
    <t>Délégation écrite (par la personne physique en charge de l’activité nucléaire) de la responsabilité de l’approvisionnement en radioéléments artificiels</t>
  </si>
  <si>
    <t>R. 5126-9
BPP 9.1.3
BPPH 2.3</t>
  </si>
  <si>
    <t>Délégation écrite, par le pharmacien assurant la gérance de la PUI, de la responsabilité de l’activité</t>
  </si>
  <si>
    <t>R. 5126-16</t>
  </si>
  <si>
    <t>Temps de présence adapté à l'activité
Remplacement pendant les congés et absences</t>
  </si>
  <si>
    <t>Personnels spécialisés</t>
  </si>
  <si>
    <t>L. 4351-1 à 7
BPP 9.2</t>
  </si>
  <si>
    <t>Préciser les catégories de personnels affectés à la préparation (ex : ingénieur, technicien de radiochimie…)</t>
  </si>
  <si>
    <t>L. 5126-5</t>
  </si>
  <si>
    <t>Les personnels affectés à la préparation sont placés sous l'autorité technique du radiopharmacien</t>
  </si>
  <si>
    <t>L. 1333-12
R. 1333-60</t>
  </si>
  <si>
    <t>Présence d’un radiophysicien (pour dosimétrie, optimisation) - Temps de présence</t>
  </si>
  <si>
    <t>R. 1333-60
a 26/10/05 modifié</t>
  </si>
  <si>
    <t>Personne compétente en radioprotection des personnes exposées à des fins médicales - Temps de présence</t>
  </si>
  <si>
    <t>Formation</t>
  </si>
  <si>
    <t>L. 1333-11
R. 1333-74
BPP 9.2</t>
  </si>
  <si>
    <t>Formation initiale et continue en hygiène et radioprotection pour l'ensemble du personnel, y compris celui affecté au nettoyage et à la maintenance</t>
  </si>
  <si>
    <t>BPP 9.2</t>
  </si>
  <si>
    <t>Formation initiale et continue en radiopharmacie du personnel affecté à la préparation</t>
  </si>
  <si>
    <t>BPPH 2.6</t>
  </si>
  <si>
    <t>Formation planifiée, enregistrée et évaluée périodiquement.</t>
  </si>
  <si>
    <t>Hygiène et sécurité</t>
  </si>
  <si>
    <t>Instructions d’hygiène, de sécurité et de radioprotection mises à la disposition du personnel</t>
  </si>
  <si>
    <t>BPPH - 2.4
BPP 6.6 et 9.2</t>
  </si>
  <si>
    <t>Règles d'hygiène et d'habillage mises en place permettant d'assurer la protection des préparations (procédure lavage des mains, etc.).</t>
  </si>
  <si>
    <t>Surveillance médicalisée spécialisée du personnel affecté aux préparations (radiotoxicologie urinaire,….)</t>
  </si>
  <si>
    <t>RADIOPROTECTION</t>
  </si>
  <si>
    <t>BPP 9.1.2
R. 1333-7, -25, -95, -96</t>
  </si>
  <si>
    <t>Equipements de radioprotection : dosimètres passifs, dosimètres extrémités, dosimètres opérationnels, anthroporadiométrie</t>
  </si>
  <si>
    <t>idem</t>
  </si>
  <si>
    <t xml:space="preserve">Étalonnage périodique des instruments de mesure (activimètres, dosimètres,…) </t>
  </si>
  <si>
    <t>BPP 9.1.5
arrêté 30/10/1981</t>
  </si>
  <si>
    <t>Au sein des locaux :
- Présence de matériel de radioprotection portatif permettant les mesures de débits de doses
- Présence de détecteurs portatifs de la contamination des surfaces avec sondes adaptées aux émetteurs utilisés</t>
  </si>
  <si>
    <t>Contrôle internes et contrôles externes par l’Institut de Radioprotection et de Sûreté Nucléaire (ou par un organisme agréé par l’ASN)</t>
  </si>
  <si>
    <t>LOCAUX</t>
  </si>
  <si>
    <t>Organisation générale des locaux de radiopharmacie</t>
  </si>
  <si>
    <t>BPP 9.3
BPP 9.1.5</t>
  </si>
  <si>
    <t>Locaux rattachés  à la PUI, dédiés à la radiopharmacie dans le service de médecine nucléaire. Sinon, contrat ou convention.</t>
  </si>
  <si>
    <t>BPP 9.3.2
arrêté 15/05/06</t>
  </si>
  <si>
    <t>Signalisation de radioprotection par un trèfle normalisé de couleur définie en fonction des zones identifiées</t>
  </si>
  <si>
    <t>BPP 9.3.2
R. 1333-51 CSP</t>
  </si>
  <si>
    <t>Mesures appropriées pour empêcher l’accès non autorisé aux sources radioactives, leur perte, leur vol ou les dommages par le feu ou l’eau</t>
  </si>
  <si>
    <t>BPP 7.3 9.1.1</t>
  </si>
  <si>
    <t>Dispositifs de communication audio/visuels adaptés</t>
  </si>
  <si>
    <t>Arrêté 15/05/06
Arrêté 30/10/81</t>
  </si>
  <si>
    <t>Vestiaire d'accès aux zones réglementées : 2 aires distinctes (vêtements de ville / vêtements de travail)
Lavabos /douches
Détecteurs de contamination radioactive</t>
  </si>
  <si>
    <t>R. 5126-11
BPP 9.3.3</t>
  </si>
  <si>
    <t>Local de livraison permettant d'assurer la mise en sécurité jusqu'à la prise en charge des trousses, générateurs etc. lorsque la livraison a lieu en dehors des heures d'ouverture</t>
  </si>
  <si>
    <t>BPP 9.3.2</t>
  </si>
  <si>
    <t>Local destiné à la documentation (procédures, etc.)</t>
  </si>
  <si>
    <t>BPP 9.3.6
circ. N°2001/323</t>
  </si>
  <si>
    <t>Local spécifique prévu de décroissance radioactive pour les effluents et les déchets provenant de radionucléides de période inférieure à 100 jours et pour ceux repris par l’ANDRA</t>
  </si>
  <si>
    <t>Locaux de préparation et contrôle</t>
  </si>
  <si>
    <t>Conception</t>
  </si>
  <si>
    <t>BPP 9.3.4
BPP 6.4</t>
  </si>
  <si>
    <t>Sas d'accès permettant au personnel de revêtir la tenue adéquate - portes asservies</t>
  </si>
  <si>
    <t>BPP 6.4 et 9.3.4.1</t>
  </si>
  <si>
    <t>Sas séparé pour l'entrée du matériel et des matières premières.</t>
  </si>
  <si>
    <t>BPP 9.3.4</t>
  </si>
  <si>
    <t>Ensemble des locaux de préparation en dépression par rapport à l'environnement extérieur, de manière indépendante du reste du bâtiment
Indicateur de pression avec système d'alarme</t>
  </si>
  <si>
    <t>Différentiels de pression des locaux/sas conçus pour garantir la stérilité du produit fini et le confinement des contaminants radioactifs</t>
  </si>
  <si>
    <t>BPP 6.4, 9.3.4</t>
  </si>
  <si>
    <t>Environnement immédiat de l'enceinte blindée maitrisé, répondant au minimum aux exigences de la classe D
10 renouvellements horaires minimum</t>
  </si>
  <si>
    <t>BPPH 3.3.2.1
BPP 1.1.10</t>
  </si>
  <si>
    <t>Surfaces lisses, imperméables et sans aspérité, faciles à nettoyer.
Sols pourvus de bondes d’évacuation</t>
  </si>
  <si>
    <t>Procédures précisant les méthodes de nettoyage des locaux, les produits à employer, la fréquence, l'équipement à utiliser, le personnel désigné et les enregistrements à effectuer.</t>
  </si>
  <si>
    <t>R. 5126-11
BPP 9.3.2</t>
  </si>
  <si>
    <t>Délivrance aisée : de préférence, guichet transmural blindé entre local préparation et salle d’administration</t>
  </si>
  <si>
    <t>BPP 9.3.5</t>
  </si>
  <si>
    <t>Local de contrôle spécifique en zone réglementée
Guichet transmural entre le local de préparation et le local de contrôle</t>
  </si>
  <si>
    <t>BPP 9.3.4.2
arrêté 30/10/1981</t>
  </si>
  <si>
    <t>Local de marquage cellulaire : local spécifique - environnement immédiat de la hotte à flux d'air laminaire maitrisé, répondant au minimum aux exigences de la classe C - 10 renouvellements horaires minimum</t>
  </si>
  <si>
    <t>Surveillance</t>
  </si>
  <si>
    <t>BPP 6.4.6 et 9.1.1</t>
  </si>
  <si>
    <t>Installation qualifiée</t>
  </si>
  <si>
    <t>BPP 6.4 et 9.1.1</t>
  </si>
  <si>
    <t>Le site est équipé d'indicateurs et d'alarmes permettant de détecter rapidement tout dysfonctionnement. Les seuils d'intervention et les actions correctives sont définis.</t>
  </si>
  <si>
    <t>BPP 6.4.1, 6.4.6 et 9.3.4</t>
  </si>
  <si>
    <t>Surveillance microbiologique des surfaces et de l'environnement définie - Résultats enregistrés et suivis.</t>
  </si>
  <si>
    <t>BPP 6.4.6 et 9.3.4</t>
  </si>
  <si>
    <t>Surveillance particulaire de l'environnement définie
Résultats enregistrés et suivis.</t>
  </si>
  <si>
    <t>BPP 6.4.2 et 9.1.1</t>
  </si>
  <si>
    <t>Surveillance en routine des zones d'atmosphère contrôlée, comprenant notamment des essais de débit, de taux de renouvellement d'air, de temps de contamination, de visualisation des flux et d'intégrité des filtres.</t>
  </si>
  <si>
    <t>BPPH 3.4
BPP 6.4.7 et 9.1.1</t>
  </si>
  <si>
    <t>Maintenance préventive planifiée.</t>
  </si>
  <si>
    <t>MATERIELS EQUIPEMENTS</t>
  </si>
  <si>
    <t>Equipements de préparation et de contrôle</t>
  </si>
  <si>
    <t>BPP 9.3.4.1
6.5</t>
  </si>
  <si>
    <t>Enceintes blindées équipées de sas, ventilées en dépression, répondant aux exigences de la classe A, adaptées aux rayonnements émis par les radionucléides utilisés
ou enceinte blindée adaptée choisie après analyse de risque</t>
  </si>
  <si>
    <t>Hottes à flux d’air laminaire vertical répondant aux exigences de la classe A</t>
  </si>
  <si>
    <t>BPP 9.4</t>
  </si>
  <si>
    <t xml:space="preserve">Activimètres adaptés aux radioéléments </t>
  </si>
  <si>
    <t>Présence en nombre suffisant de pots d'élution blindés, protège-flacons blindés, protège-seringues blindés, pinces de manipulation à distance, etc.</t>
  </si>
  <si>
    <t>BPP 1.2.5 et 9.4</t>
  </si>
  <si>
    <t>Equipement de stockage adapté : stockeurs, dont un réfrigéré, réfrigérateur</t>
  </si>
  <si>
    <t>Appareil de mesure de rayonnement ambiant et de recherche de contamination</t>
  </si>
  <si>
    <t>pharmacopée</t>
  </si>
  <si>
    <t>Analyseur multicanal</t>
  </si>
  <si>
    <t xml:space="preserve">Radiochromatographe ou chromatographie sur papier, HPLC + lecture avec un compteur gamma ou « compteur puits » ou « passeur gamma »  </t>
  </si>
  <si>
    <t xml:space="preserve">BPP 3.4.2.10 </t>
  </si>
  <si>
    <t>Des instructions définissent le mode d'utilisation des équipements et sont accessibles aux utilisateurs.</t>
  </si>
  <si>
    <t>Systèmes informatisés</t>
  </si>
  <si>
    <t>Préciser les étapes informatisées et/ou automatisées</t>
  </si>
  <si>
    <t>BPP 3.2.2</t>
  </si>
  <si>
    <t>La configuration du système et ses modifications sont documentées</t>
  </si>
  <si>
    <t>BPP 3.2.4</t>
  </si>
  <si>
    <t>Accès protégé</t>
  </si>
  <si>
    <t>BPP 3.2.5</t>
  </si>
  <si>
    <t>Archivage des données du dossier de lot sur support dupliqué, pérenne, garantissant la confidentialité, la pérennité et l'intégrité des données</t>
  </si>
  <si>
    <t>Une procédure est prévue en cas de panne</t>
  </si>
  <si>
    <t>Entretien maintenance</t>
  </si>
  <si>
    <t>BPP 3.2, 6.4.6 et 9.4</t>
  </si>
  <si>
    <t>Les équipements sont qualifiés et requalifiés en tant que de besoin (instruments de mesure, enceintes, hottes, systèmes informatisés et automatisés)</t>
  </si>
  <si>
    <t>La fréquence des contrôles est déterminée et leur enregistrement prévu. Les seuils d'intervention et les actions correctives sont définis.</t>
  </si>
  <si>
    <t>CIRCUIT DES PREPARATIONS RADIOPHARMACEUTIQUES</t>
  </si>
  <si>
    <t>Prescriptions</t>
  </si>
  <si>
    <t>Arrêté du 6 avril 2011</t>
  </si>
  <si>
    <t>Les supports de prescription sont standardisés et clairement identifiables, de préférence informatisés</t>
  </si>
  <si>
    <t>R.5132-3</t>
  </si>
  <si>
    <t>Les prescriptions sont nominatives, datées et signées par le prescripteur.</t>
  </si>
  <si>
    <t>R. 1333-70 à -72</t>
  </si>
  <si>
    <t>Prescriptions médicales selon les recommandations de bonnes pratiques</t>
  </si>
  <si>
    <t>Le cas échéant, le radiopharmacien participe à la conception et à la mise à jour du système de prescription automatisée et s'assure de la validation du système de calculs automatiques</t>
  </si>
  <si>
    <t>La validation du prescripteur est assurée par un verrouillage informatique.</t>
  </si>
  <si>
    <t>Analyse pharmaceutique</t>
  </si>
  <si>
    <t>La PUI dispose d'une liste actualisée de prescripteurs habilités (mentionnant leurs qualification et spécialité).</t>
  </si>
  <si>
    <t>Les prescriptions comportent suffisamment d'informations sur le patient (poids, taille, etc.) pour permettre une analyse de prescription rigoureuse.</t>
  </si>
  <si>
    <t>BPPH - 1.1
BPP 3.4.2</t>
  </si>
  <si>
    <t>Il existe une procédure d'analyse de prescription et de dispensation des traitements.</t>
  </si>
  <si>
    <t>Le radiopharmacien a accès à tout renseignement utile (dossier de soins, historique médicamenteux, etc.) pour analyser les prescriptions.</t>
  </si>
  <si>
    <t>BPPH - 1.3</t>
  </si>
  <si>
    <t>Les interventions pharmaceutiques consécutives aux analyses d'ordonnance sont enregistrées (signature des pharmaciens, opinion pharmaceutique, etc.)</t>
  </si>
  <si>
    <t>BPPH - 3.4 et 
2.6</t>
  </si>
  <si>
    <t>Le radiopharmacien dispose et/ou a accès à des sources documentaires appropriées et actualisées.</t>
  </si>
  <si>
    <t>Réalisation des préparations et/ou reconstitutions</t>
  </si>
  <si>
    <t>Approvisionnement - matières premières</t>
  </si>
  <si>
    <t>BPP 9.5.1</t>
  </si>
  <si>
    <t>Commandes et approvisionnement des précurseurs et générateurs effectués par la personne physique en charge de l'activité nucléaire autorisée, ou, sur délégation écrite, par le radiopharmacien</t>
  </si>
  <si>
    <t>Réception des précurseurs et générateurs enregistrée sur registre des entrées indiquant l'activité reçue à la date et l'heure de réception</t>
  </si>
  <si>
    <t>BPP 1.2 
et 6.2.1</t>
  </si>
  <si>
    <t>L'origine des matières premières est contrôlée et leur numéro de lot enregistré.</t>
  </si>
  <si>
    <t>Process</t>
  </si>
  <si>
    <t>BPP 7.5,  9.5.2</t>
  </si>
  <si>
    <t>La méthode de préparation est maitrisée, validée pour limiter les risques de contamination de l'environnement et du produit</t>
  </si>
  <si>
    <t>BPP 9.5.2</t>
  </si>
  <si>
    <t>Procédures écrites et validées par le radiopharmacien selon les recommandations du fabricant</t>
  </si>
  <si>
    <t>Contrôle - étiquetage - libération</t>
  </si>
  <si>
    <t>BPP 2.3.4 et 9.6</t>
  </si>
  <si>
    <t>Contrôles réalisés, de préférence, par personne différente de celle qui a préparé, selon :
- des recommandations fabricant et/ou RCP
- des procédures écrites et validées</t>
  </si>
  <si>
    <t>Les contrôles portent notamment sur :
- l’identification du radionucléide,
- la détermination de la pureté radionucléidique par spectrométrie γ.
- la pureté radiochimique réalisée par chromatographie sur couche mince, extraction, électrophorèse ou filtration suivie d’une lecture de la radioactivité.</t>
  </si>
  <si>
    <t>BPP 9.6.2 et 9.6.3</t>
  </si>
  <si>
    <t>Etiquetage comportant : dénomination, n° enregistrement, activité prescrite, volume, date et heure de mesure, date et heure limite d'utilisation, trisecteur normalisé</t>
  </si>
  <si>
    <t>BPP 1.5.4, 3.4.2.6 et 9.8</t>
  </si>
  <si>
    <t>Libération par un radiopharmacien ou personnes habilitées au vu des contrôles et données du dossier de lot, selon une procédure écrite</t>
  </si>
  <si>
    <t>BPP 9.11</t>
  </si>
  <si>
    <t xml:space="preserve">Gestion des anomalies et des réclamations mise en place. </t>
  </si>
  <si>
    <t>Stockage - transfert</t>
  </si>
  <si>
    <t>BPP 9.9</t>
  </si>
  <si>
    <t>Durée et conditions de stockage conformes aux spécifications fabricant, selon procédure écrite</t>
  </si>
  <si>
    <t>De préférence : transfert par guichet transmural blindé vers salle d'administration
Si transfert : protection adéquate répondant aux normes de radioprotection et d'asepsie</t>
  </si>
  <si>
    <t>Déchets</t>
  </si>
  <si>
    <t>BPP 9.10
R. 1333-12
circ. 2001-323</t>
  </si>
  <si>
    <t>Déchets radioactifs ou potentiellement radioactifs produits lors de la préparation triés, isolés et conservés afin de ne pas être utilisés en attendant leur élimination</t>
  </si>
  <si>
    <t>BPP 3.4.2.8
9.10
R. 1333-12</t>
  </si>
  <si>
    <t>Il existe une procédure d'élimination des déchets respectant la réglementation en vigueur. Son application est contrôlée. (registre de sortie)</t>
  </si>
  <si>
    <t>BPP 9.3.2
circ n° 2001-323</t>
  </si>
  <si>
    <t>Plan de gestion des déchets radioactifs de l’établissement</t>
  </si>
  <si>
    <t>DOCUMENTATION - ASSURANCE QUALITE</t>
  </si>
  <si>
    <t>Système qualité</t>
  </si>
  <si>
    <t>BPP 9.1.4</t>
  </si>
  <si>
    <t>Le système qualité s'intègre dans celui de la PUI et celui de l’activité de médecine nucléaire</t>
  </si>
  <si>
    <t>BPP 3.1</t>
  </si>
  <si>
    <t>Procédures opératoires et instructions écrites portant notamment sur :</t>
  </si>
  <si>
    <t>les préparations et leur étiquetage</t>
  </si>
  <si>
    <t>les contrôles des préparations</t>
  </si>
  <si>
    <t>la libération en présence ou en l'absence de résultat de contrôle</t>
  </si>
  <si>
    <t>la gestion des anomalies et des réclamations</t>
  </si>
  <si>
    <t>les mesures à prendre en cas de résultats de contrôle non satisfaisants</t>
  </si>
  <si>
    <t>le nettoyage et la décontamination-désinfection du matériel de transport</t>
  </si>
  <si>
    <t>la gestion des déchets</t>
  </si>
  <si>
    <t>l'hygiène</t>
  </si>
  <si>
    <t>les contrôles microbiologiques et particulaires de l’air et des surfaces (périodicité, valeurs seuils…)</t>
  </si>
  <si>
    <t>la radioprotection</t>
  </si>
  <si>
    <t>le nettoyage (locaux, matériels)</t>
  </si>
  <si>
    <t>la maintenance (matériel, locaux…)</t>
  </si>
  <si>
    <t>perte ou vol de source radioactive non scellée</t>
  </si>
  <si>
    <t>Enregistrements</t>
  </si>
  <si>
    <t>BPP 1.3.5, 9.7
annexe A.9</t>
  </si>
  <si>
    <t>Dossier de lot permettant d'assurer la traçabilité des précurseurs, des générateurs et des matières premières utilisées, comprenant notamment une fiche de préparation, étiquetage et contrôle (voir annexe A.9)</t>
  </si>
  <si>
    <t>R. 1333-50
BPP 9.5</t>
  </si>
  <si>
    <t>Registre des entrées (activité à la date et l’heure de réception) et sorties (devenir et activité) des radionucléides sous forme de sources radioactives (inventaire permanent)</t>
  </si>
  <si>
    <t>BPP 3.4.2.7</t>
  </si>
  <si>
    <t>Dispensation des préparations transcrite sur un livre registre ou enregistrée sur tout support pérenne dupliqué</t>
  </si>
  <si>
    <t>R. 5121-187</t>
  </si>
  <si>
    <t>Traçabilité des Médicaments dérivés du sang</t>
  </si>
  <si>
    <t>Enregistrements des contrôles de maintenance du matériel, des contrôles d’environnement des locaux</t>
  </si>
  <si>
    <t>BPP 9.10</t>
  </si>
  <si>
    <t>Mouvements des déchets radioactifs (nature, activité à la date de mise en dépôt, résultat du contrôle avant élimination, date d’élimination et devenir final)</t>
  </si>
  <si>
    <t>VIGILANCES</t>
  </si>
  <si>
    <t>BPP 3.1.2.3, 4.3</t>
  </si>
  <si>
    <t>Procédure pharmacovigilance, matériovigilance
Effectivité des retraits de lot</t>
  </si>
  <si>
    <t>L. 1133-3
R.1333-109</t>
  </si>
  <si>
    <t>Déclaration sans délai à l’ASN et au représentant de l’État dans le département de tout incident ou accident susceptible de porter atteinte à la santé des personnes par exposition aux rayonnements ionisants</t>
  </si>
  <si>
    <t>L. 1333-6
R.1333-33</t>
  </si>
  <si>
    <t>Existence d’un plan d’urgence interne à l’établissement</t>
  </si>
  <si>
    <t>R. 1333-110 CSP</t>
  </si>
  <si>
    <r>
      <t xml:space="preserve">Déclaration, par le chef d’établissement, au préfet du département du lieu de survenance de tout </t>
    </r>
    <r>
      <rPr>
        <sz val="10"/>
        <color indexed="8"/>
        <rFont val="Arial"/>
        <family val="2"/>
      </rPr>
      <t>vol ou perte de radionucléides sous forme de source radioactive, produit ou dispositif en contenant.</t>
    </r>
  </si>
  <si>
    <t>Notification et signalement à la PCR, à la personne physique chargée de l’activité nucléaire autorisée, au radiopharmacien et au médecin du travail de toute anomalie, incident ou accident entraînant une contamination radioactive ou une irradiation potentielle ou effective.</t>
  </si>
  <si>
    <t>Radiopharmacie</t>
  </si>
  <si>
    <t>Nombre d'écarts majeurs (E Majeur)</t>
  </si>
  <si>
    <t>Nombre d'écarts critiques (E Critique)</t>
  </si>
  <si>
    <t>Synthèse de l'évaluation "Radiopharmacie"</t>
  </si>
  <si>
    <t>l'activité de préparations de médicaments radiopharmaceutiques</t>
  </si>
  <si>
    <t>Ces trois cotations ne concernent que les inspections.</t>
  </si>
  <si>
    <t>Ecart
E Majeur
E Critique</t>
  </si>
  <si>
    <t>Missions exercées ou prévues (L5126-1)</t>
  </si>
  <si>
    <t>Date / Oui / Non</t>
  </si>
  <si>
    <t>Sites ou établissements concernés</t>
  </si>
  <si>
    <t>Pour le compte de la PUI de l'établissement (L5126-I - 1°, 2°, 3°, 4° - R5126-27-2°)</t>
  </si>
  <si>
    <t>1° : Missions générales (appro., contrôle, détention, dispensation…)</t>
  </si>
  <si>
    <t>2° : Actions de pharmacie clinique</t>
  </si>
  <si>
    <t>3° : Actions d'information, promotion, pharmacovigilance</t>
  </si>
  <si>
    <t>4° : Situations d'urgence (approvisionnement et vente)</t>
  </si>
  <si>
    <t>Missions exercées pour le compte d'autres PUI (R5126-10 - R5126-27-2°)</t>
  </si>
  <si>
    <t>Oui / Non</t>
  </si>
  <si>
    <t>Détails (sites et/ou missions concernés)</t>
  </si>
  <si>
    <t>Actions de pharmacie clinique, d'information, promotion, pharmacovigilance</t>
  </si>
  <si>
    <t>Préparation de doses à administrer ou des médicaments expérimentaux (R5126-9-I-1°)</t>
  </si>
  <si>
    <t>Réalisation de préparations magistrales (R5126-9-I-2°)</t>
  </si>
  <si>
    <t>Réalisation de préparations magistrales stériles (R5126-33-1°)</t>
  </si>
  <si>
    <t>Réalisation de préparations magistrales comportant des MP ou spécialités présentant un risque pour le personnel ou l'environnement (R5126-33-2°)</t>
  </si>
  <si>
    <t>Préparations hospitalières (R5126-9-I-3° et R5126-33-3°)</t>
  </si>
  <si>
    <t>Reconstitution de spécialités pharmaceutiques y compris thérapie innovante (R5126-9-I-4° et R5126-33-3°)</t>
  </si>
  <si>
    <t>Mise sous forme appropriée médicaments thérapie innovante préparés ponctuellement y compris des médicaments expérimentaux  (R5126-9-I-5° et R5126-33-3°)</t>
  </si>
  <si>
    <t>Prép. de médicaments radiopharmaceutiques (R5126-9-6° et R5126-33-3°)</t>
  </si>
  <si>
    <t>Prép. méd. expérimentaux sauf thérapie innovante et préparation pour essais cliniques (R5126-9-I-7°)</t>
  </si>
  <si>
    <t>Importation de médicaments expérimentaux (R5126-9-I-8°)</t>
  </si>
  <si>
    <t>Importation de préparations en provenance d'un état membre UE ou autorisé (R5126-9-I-9°)</t>
  </si>
  <si>
    <t>Préparation des dispositifs médicaux stériles (R5126-9-I-10° et R5126-33-3°)</t>
  </si>
  <si>
    <t>Activités exercées pour le compte d'une autre PUI (R5126-9-II-§3 - R5126-27-2°)</t>
  </si>
  <si>
    <t>Missions et/ou activités exercées par une autre PUI pour le compte de la PUI (R5126-9-II-4° - R5126-27-3°)</t>
  </si>
  <si>
    <t xml:space="preserve">Nbre Ecarts </t>
  </si>
  <si>
    <t>Ecart</t>
  </si>
  <si>
    <t>Autre personnel intervenant dans la PUI ou personnels sous la responsabilité de la PUI.</t>
  </si>
  <si>
    <t>Remarques ou précisions de l'établissement</t>
  </si>
  <si>
    <t>Nombre d'écarts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</si>
</sst>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quot; &quot;##&quot; &quot;##&quot; &quot;##&quot; &quot;##"/>
    <numFmt numFmtId="165" formatCode="[$-F800]dddd\,\ mmmm\ dd\,\ yyyy"/>
    <numFmt numFmtId="166" formatCode="[$-40C]d\ mmmm\ yyyy;@"/>
    <numFmt numFmtId="167" formatCode="0&quot; 1/2 J&quot;"/>
  </numFmts>
  <fonts count="57" x14ac:knownFonts="1">
    <font>
      <sz val="10"/>
      <name val="Arial"/>
    </font>
    <font>
      <sz val="11"/>
      <color theme="1"/>
      <name val="Calibri"/>
      <family val="2"/>
      <scheme val="minor"/>
    </font>
    <font>
      <sz val="11"/>
      <color theme="1"/>
      <name val="Calibri"/>
      <family val="2"/>
      <scheme val="minor"/>
    </font>
    <font>
      <u/>
      <sz val="7.5"/>
      <color indexed="12"/>
      <name val="Arial"/>
    </font>
    <font>
      <b/>
      <sz val="10"/>
      <name val="Arial"/>
      <family val="2"/>
    </font>
    <font>
      <sz val="10"/>
      <name val="Arial"/>
      <family val="2"/>
    </font>
    <font>
      <sz val="8"/>
      <name val="Arial"/>
      <family val="2"/>
    </font>
    <font>
      <b/>
      <sz val="8"/>
      <color indexed="81"/>
      <name val="Tahoma"/>
    </font>
    <font>
      <sz val="8"/>
      <color indexed="81"/>
      <name val="Tahoma"/>
    </font>
    <font>
      <b/>
      <sz val="12"/>
      <name val="Arial"/>
      <family val="2"/>
    </font>
    <font>
      <b/>
      <sz val="10"/>
      <color indexed="43"/>
      <name val="Arial"/>
      <family val="2"/>
    </font>
    <font>
      <sz val="10"/>
      <color indexed="12"/>
      <name val="Arial"/>
      <family val="2"/>
    </font>
    <font>
      <sz val="8"/>
      <color indexed="81"/>
      <name val="Tahoma"/>
      <charset val="1"/>
    </font>
    <font>
      <sz val="11"/>
      <name val="Arial"/>
      <family val="2"/>
    </font>
    <font>
      <sz val="8"/>
      <color indexed="81"/>
      <name val="Tahoma"/>
      <family val="2"/>
    </font>
    <font>
      <b/>
      <sz val="12"/>
      <color indexed="13"/>
      <name val="Arial"/>
      <family val="2"/>
    </font>
    <font>
      <sz val="8"/>
      <name val="Arial"/>
    </font>
    <font>
      <b/>
      <sz val="8"/>
      <color indexed="81"/>
      <name val="Tahoma"/>
      <family val="2"/>
    </font>
    <font>
      <b/>
      <i/>
      <sz val="10"/>
      <name val="Arial"/>
      <family val="2"/>
    </font>
    <font>
      <u/>
      <sz val="10"/>
      <color indexed="12"/>
      <name val="Arial"/>
      <family val="2"/>
    </font>
    <font>
      <i/>
      <sz val="10"/>
      <name val="Arial"/>
      <family val="2"/>
    </font>
    <font>
      <b/>
      <u/>
      <sz val="12"/>
      <name val="Arial"/>
      <family val="2"/>
    </font>
    <font>
      <b/>
      <sz val="10"/>
      <color rgb="FF0000FF"/>
      <name val="Arial"/>
      <family val="2"/>
    </font>
    <font>
      <sz val="10"/>
      <color rgb="FF0000FF"/>
      <name val="Arial"/>
      <family val="2"/>
    </font>
    <font>
      <b/>
      <sz val="9"/>
      <color indexed="81"/>
      <name val="Tahoma"/>
      <family val="2"/>
    </font>
    <font>
      <sz val="9"/>
      <color indexed="81"/>
      <name val="Tahoma"/>
      <family val="2"/>
    </font>
    <font>
      <sz val="10"/>
      <color theme="1"/>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0"/>
      <color indexed="81"/>
      <name val="Tahoma"/>
      <family val="2"/>
    </font>
    <font>
      <u/>
      <sz val="7.5"/>
      <color indexed="12"/>
      <name val="Arial"/>
      <family val="2"/>
    </font>
    <font>
      <b/>
      <sz val="10"/>
      <color indexed="12"/>
      <name val="Arial"/>
      <family val="2"/>
    </font>
    <font>
      <sz val="10"/>
      <color theme="0" tint="-0.14999847407452621"/>
      <name val="Arial"/>
      <family val="2"/>
    </font>
    <font>
      <b/>
      <sz val="12"/>
      <color theme="0"/>
      <name val="Arial"/>
      <family val="2"/>
    </font>
    <font>
      <sz val="10"/>
      <name val="Arial"/>
    </font>
    <font>
      <b/>
      <sz val="8"/>
      <name val="Arial"/>
      <family val="2"/>
    </font>
    <font>
      <b/>
      <sz val="9"/>
      <name val="Arial"/>
      <family val="2"/>
    </font>
    <font>
      <sz val="9"/>
      <name val="Arial"/>
      <family val="2"/>
    </font>
    <font>
      <sz val="10"/>
      <color indexed="8"/>
      <name val="Arial"/>
      <family val="2"/>
    </font>
    <font>
      <i/>
      <sz val="7"/>
      <name val="Arial"/>
      <family val="2"/>
    </font>
    <font>
      <b/>
      <sz val="8"/>
      <color rgb="FFFF0000"/>
      <name val="Arial"/>
      <family val="2"/>
    </font>
    <font>
      <b/>
      <u/>
      <sz val="10"/>
      <name val="Arial"/>
      <family val="2"/>
    </font>
  </fonts>
  <fills count="46">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indexed="48"/>
        <bgColor indexed="64"/>
      </patternFill>
    </fill>
    <fill>
      <patternFill patternType="solid">
        <fgColor indexed="41"/>
        <bgColor indexed="64"/>
      </patternFill>
    </fill>
    <fill>
      <patternFill patternType="solid">
        <fgColor indexed="42"/>
        <bgColor indexed="64"/>
      </patternFill>
    </fill>
    <fill>
      <patternFill patternType="solid">
        <fgColor indexed="13"/>
        <bgColor indexed="64"/>
      </patternFill>
    </fill>
    <fill>
      <patternFill patternType="solid">
        <fgColor theme="0" tint="-4.9989318521683403E-2"/>
        <bgColor indexed="64"/>
      </patternFill>
    </fill>
    <fill>
      <patternFill patternType="solid">
        <fgColor rgb="FFDDDDDD"/>
        <bgColor indexed="64"/>
      </patternFill>
    </fill>
    <fill>
      <patternFill patternType="solid">
        <fgColor rgb="FFFFFF00"/>
        <bgColor indexed="64"/>
      </patternFill>
    </fill>
    <fill>
      <patternFill patternType="solid">
        <fgColor rgb="FFFFFF9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theme="9"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indexed="11"/>
        <bgColor indexed="64"/>
      </patternFill>
    </fill>
    <fill>
      <patternFill patternType="solid">
        <fgColor indexed="47"/>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C000"/>
        <bgColor indexed="64"/>
      </patternFill>
    </fill>
    <fill>
      <patternFill patternType="solid">
        <fgColor rgb="FFFF66FF"/>
        <bgColor indexed="64"/>
      </patternFill>
    </fill>
    <fill>
      <patternFill patternType="solid">
        <fgColor theme="6"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s>
  <cellStyleXfs count="49">
    <xf numFmtId="0" fontId="0" fillId="0" borderId="0"/>
    <xf numFmtId="0" fontId="3" fillId="0" borderId="0" applyNumberFormat="0" applyFill="0" applyBorder="0" applyAlignment="0" applyProtection="0">
      <alignment vertical="top"/>
      <protection locked="0"/>
    </xf>
    <xf numFmtId="0" fontId="5" fillId="0" borderId="0"/>
    <xf numFmtId="0" fontId="2" fillId="0" borderId="0"/>
    <xf numFmtId="0" fontId="19" fillId="0" borderId="0" applyNumberFormat="0" applyFill="0" applyBorder="0" applyAlignment="0" applyProtection="0">
      <alignment vertical="top"/>
      <protection locked="0"/>
    </xf>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22" borderId="0" applyNumberFormat="0" applyBorder="0" applyAlignment="0" applyProtection="0"/>
    <xf numFmtId="0" fontId="28" fillId="23"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30" borderId="0" applyNumberFormat="0" applyBorder="0" applyAlignment="0" applyProtection="0"/>
    <xf numFmtId="0" fontId="29" fillId="0" borderId="0" applyNumberFormat="0" applyFill="0" applyBorder="0" applyAlignment="0" applyProtection="0"/>
    <xf numFmtId="0" fontId="30" fillId="31" borderId="16" applyNumberFormat="0" applyAlignment="0" applyProtection="0"/>
    <xf numFmtId="0" fontId="31" fillId="0" borderId="17" applyNumberFormat="0" applyFill="0" applyAlignment="0" applyProtection="0"/>
    <xf numFmtId="0" fontId="5" fillId="32" borderId="18" applyNumberFormat="0" applyFont="0" applyAlignment="0" applyProtection="0"/>
    <xf numFmtId="0" fontId="32" fillId="18" borderId="16" applyNumberFormat="0" applyAlignment="0" applyProtection="0"/>
    <xf numFmtId="0" fontId="33" fillId="14" borderId="0" applyNumberFormat="0" applyBorder="0" applyAlignment="0" applyProtection="0"/>
    <xf numFmtId="0" fontId="34" fillId="33" borderId="0" applyNumberFormat="0" applyBorder="0" applyAlignment="0" applyProtection="0"/>
    <xf numFmtId="0" fontId="35" fillId="15" borderId="0" applyNumberFormat="0" applyBorder="0" applyAlignment="0" applyProtection="0"/>
    <xf numFmtId="0" fontId="36" fillId="31" borderId="19"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20" applyNumberFormat="0" applyFill="0" applyAlignment="0" applyProtection="0"/>
    <xf numFmtId="0" fontId="40" fillId="0" borderId="21" applyNumberFormat="0" applyFill="0" applyAlignment="0" applyProtection="0"/>
    <xf numFmtId="0" fontId="41" fillId="0" borderId="22" applyNumberFormat="0" applyFill="0" applyAlignment="0" applyProtection="0"/>
    <xf numFmtId="0" fontId="41" fillId="0" borderId="0" applyNumberFormat="0" applyFill="0" applyBorder="0" applyAlignment="0" applyProtection="0"/>
    <xf numFmtId="0" fontId="42" fillId="0" borderId="23" applyNumberFormat="0" applyFill="0" applyAlignment="0" applyProtection="0"/>
    <xf numFmtId="0" fontId="43" fillId="34" borderId="24" applyNumberFormat="0" applyAlignment="0" applyProtection="0"/>
    <xf numFmtId="0" fontId="5" fillId="0" borderId="0"/>
    <xf numFmtId="0" fontId="45" fillId="0" borderId="0" applyNumberFormat="0" applyFill="0" applyBorder="0" applyAlignment="0" applyProtection="0">
      <alignment vertical="top"/>
      <protection locked="0"/>
    </xf>
    <xf numFmtId="0" fontId="1" fillId="0" borderId="0"/>
  </cellStyleXfs>
  <cellXfs count="371">
    <xf numFmtId="0" fontId="0" fillId="0" borderId="0" xfId="0"/>
    <xf numFmtId="0" fontId="0" fillId="2" borderId="0" xfId="0" applyFill="1" applyBorder="1" applyAlignment="1">
      <alignment vertical="center" wrapText="1"/>
    </xf>
    <xf numFmtId="0" fontId="0" fillId="0" borderId="1" xfId="0" applyFill="1" applyBorder="1" applyAlignment="1">
      <alignment horizontal="left" vertical="center" wrapText="1"/>
    </xf>
    <xf numFmtId="0" fontId="0" fillId="2" borderId="1" xfId="0" applyFill="1" applyBorder="1" applyAlignment="1">
      <alignment horizontal="left" vertical="center" wrapText="1"/>
    </xf>
    <xf numFmtId="0" fontId="5" fillId="2" borderId="1" xfId="0" applyFont="1" applyFill="1" applyBorder="1" applyAlignment="1">
      <alignment horizontal="left" vertical="center" wrapText="1"/>
    </xf>
    <xf numFmtId="0" fontId="0" fillId="2" borderId="1" xfId="0" applyFill="1" applyBorder="1" applyAlignment="1">
      <alignment horizontal="center" vertical="center" wrapText="1"/>
    </xf>
    <xf numFmtId="0" fontId="13" fillId="0" borderId="0" xfId="0" applyFont="1"/>
    <xf numFmtId="0" fontId="13" fillId="0" borderId="0" xfId="0" applyFont="1" applyBorder="1"/>
    <xf numFmtId="0" fontId="13" fillId="0" borderId="0" xfId="0" applyFont="1" applyBorder="1" applyAlignment="1">
      <alignment wrapText="1"/>
    </xf>
    <xf numFmtId="0" fontId="5" fillId="2"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8" borderId="1" xfId="0" applyFont="1" applyFill="1" applyBorder="1" applyAlignment="1">
      <alignment horizontal="center" vertical="center" textRotation="90" wrapText="1"/>
    </xf>
    <xf numFmtId="0" fontId="4" fillId="8" borderId="6" xfId="0" applyFont="1" applyFill="1" applyBorder="1" applyAlignment="1">
      <alignment horizontal="center" vertical="center" wrapText="1"/>
    </xf>
    <xf numFmtId="0" fontId="5" fillId="2" borderId="6"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top" wrapText="1"/>
    </xf>
    <xf numFmtId="0" fontId="4" fillId="8" borderId="7" xfId="0" applyFont="1" applyFill="1" applyBorder="1" applyAlignment="1">
      <alignment horizontal="center" vertical="center" wrapText="1"/>
    </xf>
    <xf numFmtId="0" fontId="4" fillId="2" borderId="0" xfId="0" applyFont="1" applyFill="1" applyBorder="1" applyAlignment="1">
      <alignment vertical="top" wrapText="1"/>
    </xf>
    <xf numFmtId="0" fontId="5" fillId="2" borderId="0" xfId="0" applyFont="1" applyFill="1" applyBorder="1" applyAlignment="1">
      <alignment horizontal="left" vertical="center" wrapText="1" indent="1"/>
    </xf>
    <xf numFmtId="0" fontId="4" fillId="0" borderId="7"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textRotation="90" wrapText="1"/>
    </xf>
    <xf numFmtId="0" fontId="4"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20" fillId="0" borderId="1" xfId="0" applyFont="1" applyFill="1" applyBorder="1" applyAlignment="1">
      <alignment horizontal="left" vertical="center" wrapText="1"/>
    </xf>
    <xf numFmtId="0" fontId="0" fillId="2" borderId="6" xfId="0"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164" fontId="0" fillId="0" borderId="0" xfId="0" applyNumberFormat="1"/>
    <xf numFmtId="49" fontId="19" fillId="0" borderId="0" xfId="1" applyNumberFormat="1" applyFont="1" applyAlignment="1" applyProtection="1"/>
    <xf numFmtId="0" fontId="5" fillId="0" borderId="0" xfId="0" applyFont="1"/>
    <xf numFmtId="0" fontId="0" fillId="2" borderId="0" xfId="0" applyFill="1" applyBorder="1" applyAlignment="1">
      <alignment horizontal="left" vertical="center" wrapText="1"/>
    </xf>
    <xf numFmtId="0" fontId="4" fillId="8" borderId="14" xfId="0" applyFont="1" applyFill="1" applyBorder="1" applyAlignment="1">
      <alignment horizontal="left" vertical="center" wrapText="1" indent="1"/>
    </xf>
    <xf numFmtId="0" fontId="5" fillId="0" borderId="7" xfId="0" applyFont="1" applyFill="1" applyBorder="1" applyAlignment="1">
      <alignment horizontal="left" vertical="center" wrapText="1" indent="1"/>
    </xf>
    <xf numFmtId="0" fontId="4" fillId="8" borderId="14" xfId="0" applyFont="1" applyFill="1" applyBorder="1" applyAlignment="1">
      <alignment horizontal="center" vertical="center" textRotation="90" wrapText="1"/>
    </xf>
    <xf numFmtId="0" fontId="0" fillId="2" borderId="14" xfId="0" applyFill="1" applyBorder="1" applyAlignment="1">
      <alignment horizontal="center" vertical="center" wrapText="1"/>
    </xf>
    <xf numFmtId="0" fontId="0" fillId="2" borderId="7" xfId="0" applyFill="1" applyBorder="1" applyAlignment="1">
      <alignment horizontal="left" vertical="center" wrapText="1"/>
    </xf>
    <xf numFmtId="0" fontId="4" fillId="12" borderId="1" xfId="0" applyFont="1" applyFill="1" applyBorder="1" applyAlignment="1">
      <alignment horizontal="left" vertical="center" wrapText="1" indent="1"/>
    </xf>
    <xf numFmtId="0" fontId="0" fillId="0" borderId="1" xfId="0" applyBorder="1" applyAlignment="1">
      <alignment horizontal="right" vertical="center" indent="1"/>
    </xf>
    <xf numFmtId="0" fontId="0" fillId="0" borderId="1" xfId="0" applyBorder="1" applyAlignment="1">
      <alignment horizontal="left" vertical="center" indent="1"/>
    </xf>
    <xf numFmtId="0" fontId="13" fillId="0" borderId="0" xfId="0" applyFont="1" applyAlignment="1">
      <alignment horizontal="left" vertical="center" indent="1"/>
    </xf>
    <xf numFmtId="0" fontId="13" fillId="0" borderId="0" xfId="0" applyFont="1" applyAlignment="1">
      <alignment horizontal="center" vertical="center" wrapText="1"/>
    </xf>
    <xf numFmtId="0" fontId="5" fillId="0" borderId="0" xfId="0" applyFont="1" applyBorder="1" applyAlignment="1">
      <alignment horizontal="left" vertical="center" wrapText="1" indent="1"/>
    </xf>
    <xf numFmtId="0" fontId="0" fillId="0" borderId="0" xfId="0" applyBorder="1" applyAlignment="1">
      <alignment horizontal="left" vertical="center" wrapText="1" indent="1"/>
    </xf>
    <xf numFmtId="0" fontId="26" fillId="0" borderId="1" xfId="3" applyFont="1" applyBorder="1" applyAlignment="1">
      <alignment horizontal="left" vertical="center" wrapText="1" indent="1"/>
    </xf>
    <xf numFmtId="0" fontId="5" fillId="0" borderId="1" xfId="0" applyFont="1" applyBorder="1" applyAlignment="1">
      <alignment horizontal="left" vertical="center" indent="1"/>
    </xf>
    <xf numFmtId="0" fontId="5" fillId="0" borderId="0" xfId="0" applyFont="1" applyBorder="1" applyAlignment="1">
      <alignment horizontal="left" vertical="center" indent="1"/>
    </xf>
    <xf numFmtId="0" fontId="5" fillId="0" borderId="1" xfId="0" applyFont="1" applyBorder="1" applyAlignment="1">
      <alignment horizontal="right" vertical="center" indent="1"/>
    </xf>
    <xf numFmtId="0" fontId="26" fillId="0" borderId="0" xfId="3" applyFont="1" applyBorder="1" applyAlignment="1">
      <alignment horizontal="left" vertical="center" wrapText="1" indent="1"/>
    </xf>
    <xf numFmtId="0" fontId="5" fillId="2" borderId="1" xfId="0" applyFont="1" applyFill="1" applyBorder="1" applyAlignment="1">
      <alignment horizontal="left" vertical="center"/>
    </xf>
    <xf numFmtId="0" fontId="5" fillId="10" borderId="15" xfId="0" applyFont="1" applyFill="1" applyBorder="1" applyAlignment="1">
      <alignment horizontal="left" vertical="center" wrapText="1" indent="1"/>
    </xf>
    <xf numFmtId="0" fontId="9" fillId="10" borderId="1" xfId="0" applyFont="1" applyFill="1" applyBorder="1" applyAlignment="1">
      <alignment horizontal="left" vertical="center" wrapText="1" indent="1"/>
    </xf>
    <xf numFmtId="0" fontId="13" fillId="0" borderId="0" xfId="0" applyFont="1" applyBorder="1" applyAlignment="1">
      <alignment horizontal="left" vertical="center" wrapText="1" indent="1"/>
    </xf>
    <xf numFmtId="0" fontId="0" fillId="0" borderId="6" xfId="0" applyBorder="1" applyAlignment="1">
      <alignment horizontal="left" vertical="center" wrapText="1" indent="1"/>
    </xf>
    <xf numFmtId="0" fontId="4" fillId="0" borderId="0" xfId="0" applyFont="1" applyBorder="1" applyAlignment="1">
      <alignment horizontal="left" vertical="center" wrapText="1" indent="1"/>
    </xf>
    <xf numFmtId="0" fontId="4" fillId="0" borderId="6" xfId="0" applyFont="1" applyFill="1" applyBorder="1" applyAlignment="1">
      <alignment horizontal="left" vertical="center" indent="1"/>
    </xf>
    <xf numFmtId="165" fontId="5" fillId="0" borderId="0" xfId="0" applyNumberFormat="1" applyFont="1" applyBorder="1" applyAlignment="1">
      <alignment horizontal="left" vertical="center" wrapText="1" indent="1"/>
    </xf>
    <xf numFmtId="165" fontId="0" fillId="0" borderId="0" xfId="0" applyNumberFormat="1" applyBorder="1" applyAlignment="1">
      <alignment horizontal="left" vertical="center" wrapText="1" indent="1"/>
    </xf>
    <xf numFmtId="0" fontId="4" fillId="0" borderId="0" xfId="0" applyFont="1" applyBorder="1" applyAlignment="1">
      <alignment horizontal="left" vertical="center" wrapText="1" indent="1"/>
    </xf>
    <xf numFmtId="0" fontId="5" fillId="0" borderId="0" xfId="0" applyFont="1" applyAlignment="1">
      <alignment horizontal="left" vertical="center" wrapText="1" indent="1"/>
    </xf>
    <xf numFmtId="0" fontId="5" fillId="0" borderId="1" xfId="0" applyFont="1" applyFill="1" applyBorder="1" applyAlignment="1">
      <alignment horizontal="left" vertical="center" wrapText="1" indent="1"/>
    </xf>
    <xf numFmtId="14" fontId="23" fillId="0" borderId="1" xfId="0" applyNumberFormat="1" applyFont="1" applyBorder="1" applyAlignment="1">
      <alignment horizontal="center" vertical="center" wrapText="1"/>
    </xf>
    <xf numFmtId="49" fontId="20" fillId="9" borderId="1" xfId="0" applyNumberFormat="1" applyFont="1" applyFill="1" applyBorder="1" applyAlignment="1">
      <alignment horizontal="center" vertical="center" wrapText="1"/>
    </xf>
    <xf numFmtId="0" fontId="26" fillId="9" borderId="1" xfId="3" applyFont="1" applyFill="1" applyBorder="1" applyAlignment="1">
      <alignment horizontal="left" vertical="center" wrapText="1" indent="1"/>
    </xf>
    <xf numFmtId="0" fontId="5" fillId="0" borderId="1" xfId="0" applyFont="1" applyFill="1" applyBorder="1" applyAlignment="1">
      <alignment horizontal="left" vertical="center" wrapText="1" indent="1"/>
    </xf>
    <xf numFmtId="0" fontId="9" fillId="0" borderId="0" xfId="0" applyFont="1" applyAlignment="1">
      <alignment horizontal="center" vertical="center"/>
    </xf>
    <xf numFmtId="0" fontId="0" fillId="0" borderId="0" xfId="0" applyBorder="1" applyAlignment="1">
      <alignment horizontal="center" vertical="center" wrapText="1"/>
    </xf>
    <xf numFmtId="0" fontId="5" fillId="0" borderId="0" xfId="2" applyFont="1" applyFill="1" applyBorder="1" applyAlignment="1">
      <alignment horizontal="left" vertical="center" wrapText="1" indent="1"/>
    </xf>
    <xf numFmtId="0" fontId="0" fillId="0" borderId="0" xfId="0" applyFill="1" applyBorder="1" applyAlignment="1">
      <alignment horizontal="left" vertical="center" wrapText="1" indent="1"/>
    </xf>
    <xf numFmtId="0" fontId="4" fillId="2" borderId="1" xfId="0" applyFont="1" applyFill="1" applyBorder="1" applyAlignment="1">
      <alignment horizontal="right" vertical="center" wrapText="1" indent="1"/>
    </xf>
    <xf numFmtId="0" fontId="4" fillId="12" borderId="1" xfId="0" applyFont="1" applyFill="1" applyBorder="1" applyAlignment="1">
      <alignment horizontal="center" vertical="center" wrapText="1"/>
    </xf>
    <xf numFmtId="0" fontId="4" fillId="11" borderId="1" xfId="0" applyFont="1" applyFill="1" applyBorder="1" applyAlignment="1">
      <alignment horizontal="left" vertical="center" wrapText="1" indent="1"/>
    </xf>
    <xf numFmtId="0" fontId="0" fillId="11" borderId="1" xfId="0" applyFill="1" applyBorder="1" applyAlignment="1">
      <alignment horizontal="left" vertical="center" wrapText="1" indent="1"/>
    </xf>
    <xf numFmtId="0" fontId="0" fillId="0" borderId="0" xfId="0" applyFill="1" applyBorder="1" applyAlignment="1">
      <alignment vertical="center" wrapText="1"/>
    </xf>
    <xf numFmtId="0" fontId="5" fillId="2" borderId="1" xfId="0" applyFont="1" applyFill="1" applyBorder="1" applyAlignment="1">
      <alignment horizontal="left" vertical="center" wrapText="1" indent="1"/>
    </xf>
    <xf numFmtId="0" fontId="4" fillId="7" borderId="1" xfId="0" applyFont="1" applyFill="1" applyBorder="1" applyAlignment="1">
      <alignment horizontal="left" vertical="center" wrapText="1" indent="1"/>
    </xf>
    <xf numFmtId="0" fontId="22" fillId="2" borderId="1" xfId="0" applyFont="1" applyFill="1" applyBorder="1" applyAlignment="1">
      <alignment horizontal="left" vertical="center" wrapText="1" indent="1"/>
    </xf>
    <xf numFmtId="0" fontId="5" fillId="2" borderId="1" xfId="0" applyFont="1" applyFill="1" applyBorder="1" applyAlignment="1">
      <alignment horizontal="left" vertical="center" wrapText="1" indent="1"/>
    </xf>
    <xf numFmtId="0" fontId="5" fillId="0" borderId="0" xfId="0" applyFont="1" applyBorder="1" applyAlignment="1">
      <alignment horizontal="left" vertical="center" wrapText="1" indent="1"/>
    </xf>
    <xf numFmtId="0" fontId="4" fillId="12" borderId="6" xfId="0" applyFont="1" applyFill="1" applyBorder="1" applyAlignment="1">
      <alignment horizontal="center" vertical="center" wrapText="1"/>
    </xf>
    <xf numFmtId="0" fontId="4" fillId="12" borderId="0" xfId="0" applyFont="1" applyFill="1" applyBorder="1" applyAlignment="1">
      <alignment horizontal="left" vertical="center" wrapText="1" indent="1"/>
    </xf>
    <xf numFmtId="0" fontId="19" fillId="9" borderId="1" xfId="1" applyFont="1" applyFill="1" applyBorder="1" applyAlignment="1" applyProtection="1">
      <alignment horizontal="left" vertical="center" indent="1"/>
    </xf>
    <xf numFmtId="0" fontId="19" fillId="9" borderId="1" xfId="1" applyFont="1" applyFill="1" applyBorder="1" applyAlignment="1" applyProtection="1">
      <alignment horizontal="left" vertical="center" wrapText="1" indent="1"/>
    </xf>
    <xf numFmtId="0" fontId="5" fillId="9" borderId="1" xfId="0" applyFont="1" applyFill="1" applyBorder="1" applyAlignment="1">
      <alignment horizontal="left" vertical="center" wrapText="1" indent="1"/>
    </xf>
    <xf numFmtId="0" fontId="0" fillId="0" borderId="1" xfId="0" applyBorder="1" applyAlignment="1">
      <alignment horizontal="left" vertical="center" indent="1"/>
    </xf>
    <xf numFmtId="0" fontId="9" fillId="2" borderId="15" xfId="0" applyFont="1" applyFill="1" applyBorder="1" applyAlignment="1">
      <alignment horizontal="left" vertical="center" wrapText="1" indent="1"/>
    </xf>
    <xf numFmtId="0" fontId="5" fillId="0" borderId="0" xfId="0" applyFont="1" applyBorder="1" applyAlignment="1">
      <alignment horizontal="left" vertical="center" wrapText="1" indent="1"/>
    </xf>
    <xf numFmtId="0" fontId="0" fillId="0" borderId="1" xfId="0" applyBorder="1" applyAlignment="1">
      <alignment horizontal="left" vertical="center" indent="1"/>
    </xf>
    <xf numFmtId="0" fontId="5" fillId="2" borderId="1" xfId="0" applyFont="1" applyFill="1" applyBorder="1" applyAlignment="1">
      <alignment horizontal="left" vertical="center" wrapText="1" indent="1"/>
    </xf>
    <xf numFmtId="0" fontId="0" fillId="0" borderId="0" xfId="0" applyBorder="1" applyAlignment="1">
      <alignment horizontal="left" vertical="center" wrapText="1" indent="1"/>
    </xf>
    <xf numFmtId="0" fontId="4" fillId="8" borderId="1" xfId="0" applyFont="1" applyFill="1" applyBorder="1" applyAlignment="1">
      <alignment horizontal="center" vertical="center" wrapText="1"/>
    </xf>
    <xf numFmtId="0" fontId="5" fillId="2" borderId="0" xfId="0" applyFont="1" applyFill="1" applyBorder="1" applyAlignment="1">
      <alignment horizontal="left" vertical="center" wrapText="1" indent="1"/>
    </xf>
    <xf numFmtId="0" fontId="47" fillId="10" borderId="8" xfId="0" applyFont="1" applyFill="1" applyBorder="1" applyAlignment="1">
      <alignment horizontal="left" vertical="center" wrapText="1" indent="1"/>
    </xf>
    <xf numFmtId="0" fontId="48" fillId="0" borderId="8" xfId="0" applyFont="1" applyBorder="1" applyAlignment="1">
      <alignment horizontal="left" vertical="center" wrapText="1" indent="1"/>
    </xf>
    <xf numFmtId="0" fontId="50" fillId="8" borderId="7" xfId="0" applyFont="1" applyFill="1" applyBorder="1" applyAlignment="1">
      <alignment horizontal="center" vertical="center"/>
    </xf>
    <xf numFmtId="0" fontId="4" fillId="8" borderId="7" xfId="0" applyFont="1" applyFill="1" applyBorder="1" applyAlignment="1">
      <alignment horizontal="center" vertical="center"/>
    </xf>
    <xf numFmtId="0" fontId="4" fillId="8" borderId="12" xfId="0" applyFont="1" applyFill="1" applyBorder="1" applyAlignment="1">
      <alignment horizontal="center" vertical="center"/>
    </xf>
    <xf numFmtId="0" fontId="4" fillId="8" borderId="6" xfId="0" applyFont="1" applyFill="1" applyBorder="1" applyAlignment="1">
      <alignment horizontal="center" vertical="center"/>
    </xf>
    <xf numFmtId="0" fontId="4" fillId="8" borderId="6" xfId="0" applyFont="1" applyFill="1" applyBorder="1" applyAlignment="1">
      <alignment horizontal="left" vertical="center" wrapText="1" indent="1"/>
    </xf>
    <xf numFmtId="0" fontId="5" fillId="0" borderId="0" xfId="0" applyFont="1" applyBorder="1" applyAlignment="1">
      <alignment vertical="center"/>
    </xf>
    <xf numFmtId="0" fontId="6" fillId="3" borderId="7" xfId="0" applyFont="1" applyFill="1" applyBorder="1" applyAlignment="1">
      <alignment horizontal="center" vertical="center"/>
    </xf>
    <xf numFmtId="0" fontId="51" fillId="3" borderId="7" xfId="0" applyFont="1" applyFill="1" applyBorder="1" applyAlignment="1">
      <alignment vertical="center"/>
    </xf>
    <xf numFmtId="0" fontId="52" fillId="3" borderId="12" xfId="0" applyFont="1" applyFill="1" applyBorder="1" applyAlignment="1">
      <alignment horizontal="center" vertical="center"/>
    </xf>
    <xf numFmtId="0" fontId="52" fillId="3" borderId="6" xfId="0" applyFont="1" applyFill="1" applyBorder="1" applyAlignment="1">
      <alignment horizontal="center" vertical="center"/>
    </xf>
    <xf numFmtId="0" fontId="4" fillId="3" borderId="6" xfId="0" applyFont="1" applyFill="1" applyBorder="1" applyAlignment="1">
      <alignment horizontal="left" vertical="center" wrapText="1" indent="1"/>
    </xf>
    <xf numFmtId="0" fontId="5" fillId="3" borderId="1" xfId="0" applyFont="1" applyFill="1" applyBorder="1" applyAlignment="1">
      <alignment vertical="center"/>
    </xf>
    <xf numFmtId="0" fontId="0" fillId="0" borderId="0" xfId="0" applyBorder="1" applyAlignment="1">
      <alignment vertical="center"/>
    </xf>
    <xf numFmtId="0" fontId="52" fillId="2" borderId="9" xfId="0" applyFont="1" applyFill="1" applyBorder="1" applyAlignment="1">
      <alignment horizontal="left" vertical="center" wrapText="1"/>
    </xf>
    <xf numFmtId="1" fontId="52" fillId="2" borderId="10" xfId="0" applyNumberFormat="1" applyFont="1" applyFill="1" applyBorder="1" applyAlignment="1">
      <alignment horizontal="center" vertical="center" wrapText="1"/>
    </xf>
    <xf numFmtId="1" fontId="52" fillId="2" borderId="11" xfId="0" applyNumberFormat="1" applyFont="1" applyFill="1" applyBorder="1" applyAlignment="1">
      <alignment horizontal="center" vertical="center" wrapText="1"/>
    </xf>
    <xf numFmtId="0" fontId="5" fillId="2" borderId="6" xfId="0" applyFont="1" applyFill="1" applyBorder="1" applyAlignment="1">
      <alignment horizontal="left" vertical="center" wrapText="1" indent="1"/>
    </xf>
    <xf numFmtId="0" fontId="4" fillId="0" borderId="0" xfId="0" applyFont="1" applyFill="1" applyBorder="1" applyAlignment="1">
      <alignment horizontal="left" vertical="center" wrapText="1"/>
    </xf>
    <xf numFmtId="0" fontId="6" fillId="0" borderId="7" xfId="0" applyFont="1" applyFill="1" applyBorder="1" applyAlignment="1">
      <alignment vertical="center" wrapText="1"/>
    </xf>
    <xf numFmtId="0" fontId="52" fillId="2" borderId="7" xfId="0" applyFont="1" applyFill="1" applyBorder="1" applyAlignment="1">
      <alignment horizontal="left" vertical="center" wrapText="1"/>
    </xf>
    <xf numFmtId="1" fontId="52" fillId="2" borderId="12" xfId="0" applyNumberFormat="1" applyFont="1" applyFill="1" applyBorder="1" applyAlignment="1">
      <alignment horizontal="center" vertical="center" wrapText="1"/>
    </xf>
    <xf numFmtId="1" fontId="52" fillId="2" borderId="6" xfId="0" applyNumberFormat="1" applyFont="1" applyFill="1" applyBorder="1" applyAlignment="1">
      <alignment horizontal="center"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1" fontId="52" fillId="2" borderId="0" xfId="0" applyNumberFormat="1" applyFont="1" applyFill="1" applyBorder="1" applyAlignment="1">
      <alignment horizontal="center" vertical="center" wrapText="1"/>
    </xf>
    <xf numFmtId="0" fontId="5" fillId="2" borderId="6" xfId="0" applyFont="1" applyFill="1" applyBorder="1" applyAlignment="1">
      <alignment horizontal="left" vertical="center" wrapText="1" indent="2"/>
    </xf>
    <xf numFmtId="0" fontId="6" fillId="0" borderId="5" xfId="0" applyFont="1" applyFill="1" applyBorder="1" applyAlignment="1">
      <alignment vertical="center" wrapText="1"/>
    </xf>
    <xf numFmtId="0" fontId="6" fillId="3" borderId="7" xfId="0" applyFont="1" applyFill="1" applyBorder="1" applyAlignment="1">
      <alignment vertical="center" wrapText="1"/>
    </xf>
    <xf numFmtId="0" fontId="5" fillId="3" borderId="1" xfId="0" applyFont="1" applyFill="1" applyBorder="1" applyAlignment="1">
      <alignment vertical="center" wrapText="1"/>
    </xf>
    <xf numFmtId="0" fontId="50" fillId="39" borderId="7" xfId="0" applyFont="1" applyFill="1" applyBorder="1" applyAlignment="1">
      <alignment vertical="center" wrapText="1"/>
    </xf>
    <xf numFmtId="0" fontId="51" fillId="39" borderId="9" xfId="0" applyFont="1" applyFill="1" applyBorder="1" applyAlignment="1">
      <alignment horizontal="left" vertical="center" wrapText="1"/>
    </xf>
    <xf numFmtId="1" fontId="51" fillId="39" borderId="10" xfId="0" applyNumberFormat="1" applyFont="1" applyFill="1" applyBorder="1" applyAlignment="1">
      <alignment horizontal="center" vertical="center" wrapText="1"/>
    </xf>
    <xf numFmtId="1" fontId="51" fillId="39" borderId="11" xfId="0" applyNumberFormat="1" applyFont="1" applyFill="1" applyBorder="1" applyAlignment="1">
      <alignment horizontal="center" vertical="center" wrapText="1"/>
    </xf>
    <xf numFmtId="0" fontId="4" fillId="39" borderId="6" xfId="0" applyFont="1" applyFill="1" applyBorder="1" applyAlignment="1">
      <alignment horizontal="left" vertical="center" wrapText="1" indent="1"/>
    </xf>
    <xf numFmtId="0" fontId="4" fillId="39" borderId="1" xfId="0" applyFont="1" applyFill="1" applyBorder="1" applyAlignment="1">
      <alignment vertical="center" wrapText="1"/>
    </xf>
    <xf numFmtId="0" fontId="4" fillId="0" borderId="0" xfId="0" applyFont="1" applyBorder="1" applyAlignment="1">
      <alignment vertical="center"/>
    </xf>
    <xf numFmtId="0" fontId="52" fillId="0" borderId="9" xfId="0" applyFont="1" applyFill="1" applyBorder="1" applyAlignment="1">
      <alignment horizontal="left" vertical="center" wrapText="1"/>
    </xf>
    <xf numFmtId="1" fontId="52" fillId="0" borderId="10" xfId="0" applyNumberFormat="1" applyFont="1" applyFill="1" applyBorder="1" applyAlignment="1">
      <alignment horizontal="center" vertical="center" wrapText="1"/>
    </xf>
    <xf numFmtId="1" fontId="52" fillId="0" borderId="11" xfId="0" applyNumberFormat="1" applyFont="1" applyFill="1" applyBorder="1" applyAlignment="1">
      <alignment horizontal="center" vertical="center" wrapText="1"/>
    </xf>
    <xf numFmtId="0" fontId="5" fillId="0" borderId="6" xfId="0" applyFont="1" applyFill="1" applyBorder="1" applyAlignment="1">
      <alignment horizontal="left" vertical="center" wrapText="1" indent="1"/>
    </xf>
    <xf numFmtId="0" fontId="4" fillId="0" borderId="0" xfId="0" applyFont="1" applyFill="1" applyBorder="1" applyAlignment="1">
      <alignment vertical="center"/>
    </xf>
    <xf numFmtId="0" fontId="51" fillId="39" borderId="7" xfId="0" applyFont="1" applyFill="1" applyBorder="1" applyAlignment="1">
      <alignment horizontal="left" vertical="center" wrapText="1"/>
    </xf>
    <xf numFmtId="1" fontId="51" fillId="39" borderId="12" xfId="0" applyNumberFormat="1" applyFont="1" applyFill="1" applyBorder="1" applyAlignment="1">
      <alignment horizontal="center" vertical="center" wrapText="1"/>
    </xf>
    <xf numFmtId="1" fontId="51" fillId="39" borderId="6" xfId="0" applyNumberFormat="1" applyFont="1" applyFill="1" applyBorder="1" applyAlignment="1">
      <alignment horizontal="center" vertical="center" wrapText="1"/>
    </xf>
    <xf numFmtId="0" fontId="5" fillId="39" borderId="1" xfId="0" applyFont="1" applyFill="1" applyBorder="1" applyAlignment="1">
      <alignment vertical="center" wrapText="1"/>
    </xf>
    <xf numFmtId="0" fontId="52" fillId="0" borderId="7" xfId="0" applyFont="1" applyFill="1" applyBorder="1" applyAlignment="1">
      <alignment horizontal="left" vertical="center" wrapText="1"/>
    </xf>
    <xf numFmtId="1" fontId="52" fillId="0" borderId="12" xfId="0" applyNumberFormat="1" applyFont="1" applyFill="1" applyBorder="1" applyAlignment="1">
      <alignment horizontal="center" vertical="center" wrapText="1"/>
    </xf>
    <xf numFmtId="1" fontId="52" fillId="0" borderId="6" xfId="0" applyNumberFormat="1" applyFont="1" applyFill="1" applyBorder="1" applyAlignment="1">
      <alignment horizontal="center" vertical="center" wrapText="1"/>
    </xf>
    <xf numFmtId="0" fontId="0" fillId="0" borderId="0" xfId="0" applyFill="1" applyBorder="1" applyAlignment="1">
      <alignment vertical="center"/>
    </xf>
    <xf numFmtId="0" fontId="6" fillId="2" borderId="7" xfId="0" applyFont="1" applyFill="1" applyBorder="1" applyAlignment="1">
      <alignment vertical="center" wrapText="1"/>
    </xf>
    <xf numFmtId="0" fontId="6" fillId="2" borderId="3" xfId="0" applyFont="1" applyFill="1" applyBorder="1" applyAlignment="1">
      <alignment vertical="center" wrapText="1"/>
    </xf>
    <xf numFmtId="0" fontId="4" fillId="39" borderId="6" xfId="0" applyFont="1" applyFill="1" applyBorder="1" applyAlignment="1">
      <alignment horizontal="left" vertical="center" indent="1"/>
    </xf>
    <xf numFmtId="0" fontId="50" fillId="40" borderId="7" xfId="0" applyFont="1" applyFill="1" applyBorder="1" applyAlignment="1">
      <alignment vertical="center" wrapText="1"/>
    </xf>
    <xf numFmtId="0" fontId="51" fillId="40" borderId="9" xfId="0" applyFont="1" applyFill="1" applyBorder="1" applyAlignment="1">
      <alignment horizontal="left" vertical="center" wrapText="1"/>
    </xf>
    <xf numFmtId="1" fontId="51" fillId="40" borderId="10" xfId="0" applyNumberFormat="1" applyFont="1" applyFill="1" applyBorder="1" applyAlignment="1">
      <alignment horizontal="center" vertical="center" wrapText="1"/>
    </xf>
    <xf numFmtId="1" fontId="51" fillId="40" borderId="11" xfId="0" applyNumberFormat="1" applyFont="1" applyFill="1" applyBorder="1" applyAlignment="1">
      <alignment horizontal="center" vertical="center" wrapText="1"/>
    </xf>
    <xf numFmtId="0" fontId="4" fillId="40" borderId="6" xfId="0" applyFont="1" applyFill="1" applyBorder="1" applyAlignment="1">
      <alignment horizontal="left" vertical="center" wrapText="1" indent="1"/>
    </xf>
    <xf numFmtId="0" fontId="4" fillId="40" borderId="1" xfId="0" applyFont="1" applyFill="1" applyBorder="1" applyAlignment="1">
      <alignment vertical="center" wrapText="1"/>
    </xf>
    <xf numFmtId="0" fontId="55" fillId="2" borderId="7" xfId="0" applyFont="1" applyFill="1" applyBorder="1" applyAlignment="1">
      <alignment vertical="center" wrapText="1"/>
    </xf>
    <xf numFmtId="0" fontId="5" fillId="2" borderId="0" xfId="0" applyFont="1" applyFill="1" applyBorder="1" applyAlignment="1">
      <alignment vertical="center" wrapText="1"/>
    </xf>
    <xf numFmtId="0" fontId="49" fillId="0" borderId="0" xfId="0" applyFont="1" applyBorder="1" applyAlignment="1">
      <alignment vertical="center"/>
    </xf>
    <xf numFmtId="0" fontId="4" fillId="3" borderId="6" xfId="0" applyFont="1" applyFill="1" applyBorder="1" applyAlignment="1">
      <alignment horizontal="left" vertical="center" indent="1"/>
    </xf>
    <xf numFmtId="0" fontId="6" fillId="0" borderId="1" xfId="0" applyFont="1" applyFill="1" applyBorder="1" applyAlignment="1">
      <alignment horizontal="center" vertical="center" wrapText="1"/>
    </xf>
    <xf numFmtId="0" fontId="55" fillId="0" borderId="7" xfId="0" applyFont="1" applyFill="1" applyBorder="1" applyAlignment="1">
      <alignment vertical="center" wrapText="1"/>
    </xf>
    <xf numFmtId="0" fontId="6" fillId="2" borderId="0" xfId="0" applyFont="1" applyFill="1" applyBorder="1" applyAlignment="1">
      <alignment vertical="center" wrapText="1"/>
    </xf>
    <xf numFmtId="0" fontId="52" fillId="2" borderId="0" xfId="0" applyFont="1" applyFill="1" applyBorder="1" applyAlignment="1">
      <alignment horizontal="left" vertical="center" wrapText="1"/>
    </xf>
    <xf numFmtId="0" fontId="6" fillId="0" borderId="0" xfId="0" applyFont="1" applyBorder="1" applyAlignment="1">
      <alignment horizontal="center" vertical="center"/>
    </xf>
    <xf numFmtId="0" fontId="0" fillId="0" borderId="0" xfId="0" applyBorder="1" applyAlignment="1">
      <alignment horizontal="center" vertical="center"/>
    </xf>
    <xf numFmtId="0" fontId="4" fillId="35" borderId="15" xfId="0" applyFont="1" applyFill="1" applyBorder="1" applyAlignment="1">
      <alignment horizontal="left" vertical="center" wrapText="1" indent="1"/>
    </xf>
    <xf numFmtId="0" fontId="5" fillId="41" borderId="1" xfId="0" applyFont="1" applyFill="1" applyBorder="1" applyAlignment="1">
      <alignment vertical="center" wrapText="1"/>
    </xf>
    <xf numFmtId="0" fontId="6" fillId="0" borderId="1" xfId="0" applyFont="1" applyFill="1" applyBorder="1" applyAlignment="1">
      <alignment horizontal="left" vertical="center"/>
    </xf>
    <xf numFmtId="0" fontId="52" fillId="41" borderId="14" xfId="0" applyFont="1" applyFill="1" applyBorder="1" applyAlignment="1">
      <alignment horizontal="left" vertical="center" wrapText="1"/>
    </xf>
    <xf numFmtId="1" fontId="52" fillId="41" borderId="15" xfId="0" applyNumberFormat="1" applyFont="1" applyFill="1" applyBorder="1" applyAlignment="1">
      <alignment horizontal="center" vertical="center" wrapText="1"/>
    </xf>
    <xf numFmtId="1" fontId="52" fillId="41" borderId="8" xfId="0" applyNumberFormat="1" applyFont="1" applyFill="1" applyBorder="1" applyAlignment="1">
      <alignment horizontal="center" vertical="center" wrapText="1"/>
    </xf>
    <xf numFmtId="0" fontId="5" fillId="41" borderId="6" xfId="0" applyFont="1" applyFill="1" applyBorder="1" applyAlignment="1">
      <alignment horizontal="left" vertical="center" wrapText="1" indent="1"/>
    </xf>
    <xf numFmtId="0" fontId="4" fillId="12" borderId="0" xfId="0" applyFont="1" applyFill="1" applyBorder="1" applyAlignment="1">
      <alignment horizontal="left" vertical="center" wrapText="1" indent="1"/>
    </xf>
    <xf numFmtId="0" fontId="5" fillId="2" borderId="1" xfId="0" applyFont="1" applyFill="1" applyBorder="1" applyAlignment="1">
      <alignment horizontal="left" vertical="center" wrapText="1" indent="1"/>
    </xf>
    <xf numFmtId="0" fontId="5" fillId="3" borderId="1" xfId="0" applyFont="1" applyFill="1" applyBorder="1" applyAlignment="1">
      <alignment horizontal="center" vertical="center"/>
    </xf>
    <xf numFmtId="0" fontId="5" fillId="41"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39" borderId="1" xfId="0" applyFont="1" applyFill="1" applyBorder="1" applyAlignment="1">
      <alignment horizontal="center" vertical="center" wrapText="1"/>
    </xf>
    <xf numFmtId="0" fontId="5" fillId="39" borderId="1" xfId="0" applyFont="1" applyFill="1" applyBorder="1" applyAlignment="1">
      <alignment horizontal="center" vertical="center" wrapText="1"/>
    </xf>
    <xf numFmtId="0" fontId="4" fillId="40" borderId="1" xfId="0" applyFont="1" applyFill="1" applyBorder="1" applyAlignment="1">
      <alignment horizontal="center" vertical="center" wrapText="1"/>
    </xf>
    <xf numFmtId="0" fontId="5" fillId="0" borderId="0" xfId="0" applyFont="1" applyBorder="1" applyAlignment="1" applyProtection="1">
      <alignment horizontal="left" vertical="center" wrapText="1" indent="1"/>
      <protection locked="0"/>
    </xf>
    <xf numFmtId="0" fontId="4" fillId="12" borderId="0" xfId="0" applyFont="1" applyFill="1" applyBorder="1" applyAlignment="1">
      <alignment horizontal="center" vertical="center" wrapText="1"/>
    </xf>
    <xf numFmtId="14" fontId="5" fillId="2" borderId="1" xfId="0" applyNumberFormat="1" applyFont="1" applyFill="1" applyBorder="1" applyAlignment="1" applyProtection="1">
      <alignment horizontal="left" vertical="center" wrapText="1" indent="1"/>
      <protection locked="0"/>
    </xf>
    <xf numFmtId="0" fontId="0" fillId="0" borderId="1" xfId="0" applyFill="1" applyBorder="1" applyAlignment="1" applyProtection="1">
      <alignment vertical="center" wrapText="1"/>
      <protection locked="0"/>
    </xf>
    <xf numFmtId="0" fontId="23" fillId="2" borderId="1" xfId="0" applyFont="1" applyFill="1" applyBorder="1" applyAlignment="1">
      <alignment horizontal="left" vertical="center" wrapText="1" indent="1"/>
    </xf>
    <xf numFmtId="0" fontId="4" fillId="42" borderId="1" xfId="0" applyFont="1" applyFill="1" applyBorder="1" applyAlignment="1">
      <alignment horizontal="left" vertical="center" wrapText="1" indent="1"/>
    </xf>
    <xf numFmtId="0" fontId="5" fillId="2" borderId="1" xfId="0" applyFont="1" applyFill="1" applyBorder="1" applyAlignment="1" applyProtection="1">
      <alignment horizontal="left" vertical="center" wrapText="1" indent="1"/>
      <protection locked="0"/>
    </xf>
    <xf numFmtId="0" fontId="5" fillId="2" borderId="1" xfId="0" applyFont="1" applyFill="1" applyBorder="1" applyAlignment="1" applyProtection="1">
      <alignment horizontal="center" vertical="center" wrapText="1"/>
      <protection locked="0"/>
    </xf>
    <xf numFmtId="0" fontId="5" fillId="38" borderId="1" xfId="0" applyFont="1" applyFill="1" applyBorder="1" applyAlignment="1" applyProtection="1">
      <alignment horizontal="left" vertical="center" wrapText="1" indent="1"/>
      <protection locked="0"/>
    </xf>
    <xf numFmtId="0" fontId="5" fillId="35" borderId="1" xfId="0" applyFont="1" applyFill="1" applyBorder="1" applyAlignment="1" applyProtection="1">
      <alignment horizontal="left" vertical="center" wrapText="1" indent="1"/>
      <protection locked="0"/>
    </xf>
    <xf numFmtId="0" fontId="4" fillId="2" borderId="1" xfId="0" applyFont="1" applyFill="1" applyBorder="1" applyAlignment="1" applyProtection="1">
      <alignment horizontal="left" vertical="center" wrapText="1" indent="1"/>
      <protection locked="0"/>
    </xf>
    <xf numFmtId="166" fontId="4" fillId="2" borderId="1" xfId="0" applyNumberFormat="1" applyFont="1" applyFill="1" applyBorder="1" applyAlignment="1" applyProtection="1">
      <alignment horizontal="left" vertical="center" wrapText="1" indent="1"/>
      <protection locked="0"/>
    </xf>
    <xf numFmtId="165" fontId="0" fillId="2" borderId="1" xfId="0" applyNumberFormat="1" applyFill="1" applyBorder="1" applyAlignment="1" applyProtection="1">
      <alignment horizontal="left" vertical="center" wrapText="1" indent="1"/>
      <protection locked="0"/>
    </xf>
    <xf numFmtId="0" fontId="0" fillId="0" borderId="6" xfId="0" applyFill="1" applyBorder="1" applyAlignment="1" applyProtection="1">
      <alignment horizontal="left" vertical="center" wrapText="1" indent="1"/>
      <protection locked="0"/>
    </xf>
    <xf numFmtId="14" fontId="5" fillId="0" borderId="1" xfId="0" applyNumberFormat="1" applyFont="1" applyFill="1" applyBorder="1" applyAlignment="1" applyProtection="1">
      <alignment horizontal="left" vertical="center" wrapText="1" indent="1"/>
      <protection locked="0"/>
    </xf>
    <xf numFmtId="0" fontId="0" fillId="0" borderId="8" xfId="0" applyFill="1" applyBorder="1" applyAlignment="1" applyProtection="1">
      <alignment horizontal="left" vertical="center" wrapText="1" indent="1"/>
      <protection locked="0"/>
    </xf>
    <xf numFmtId="0" fontId="5" fillId="0" borderId="8" xfId="0" applyFont="1" applyFill="1" applyBorder="1" applyAlignment="1" applyProtection="1">
      <alignment horizontal="left" vertical="center" wrapText="1" indent="1"/>
      <protection locked="0"/>
    </xf>
    <xf numFmtId="0" fontId="5" fillId="0" borderId="1" xfId="0" applyFont="1" applyFill="1" applyBorder="1" applyAlignment="1" applyProtection="1">
      <alignment horizontal="left" vertical="center" wrapText="1"/>
      <protection locked="0"/>
    </xf>
    <xf numFmtId="0" fontId="0" fillId="0" borderId="6" xfId="0" applyBorder="1" applyAlignment="1" applyProtection="1">
      <alignment vertical="center" wrapText="1"/>
      <protection locked="0"/>
    </xf>
    <xf numFmtId="0" fontId="0" fillId="0" borderId="6" xfId="0" applyFill="1" applyBorder="1" applyAlignment="1" applyProtection="1">
      <alignment vertical="center" wrapText="1"/>
      <protection locked="0"/>
    </xf>
    <xf numFmtId="0" fontId="5" fillId="0" borderId="1" xfId="0" applyFont="1" applyFill="1" applyBorder="1" applyAlignment="1" applyProtection="1">
      <alignment horizontal="left" vertical="center" wrapText="1" indent="1"/>
      <protection locked="0"/>
    </xf>
    <xf numFmtId="0" fontId="0" fillId="2" borderId="11" xfId="0" applyFill="1" applyBorder="1" applyAlignment="1" applyProtection="1">
      <alignment vertical="center" wrapText="1"/>
      <protection locked="0"/>
    </xf>
    <xf numFmtId="0" fontId="0" fillId="2" borderId="6" xfId="0" applyFill="1" applyBorder="1" applyAlignment="1" applyProtection="1">
      <alignment vertical="center" wrapText="1"/>
      <protection locked="0"/>
    </xf>
    <xf numFmtId="0" fontId="5" fillId="2" borderId="1" xfId="0" applyFont="1" applyFill="1" applyBorder="1" applyAlignment="1" applyProtection="1">
      <alignment vertical="center" wrapText="1"/>
      <protection locked="0"/>
    </xf>
    <xf numFmtId="0" fontId="54" fillId="2" borderId="1" xfId="0" applyFont="1" applyFill="1" applyBorder="1" applyAlignment="1" applyProtection="1">
      <alignment vertical="center" wrapText="1"/>
      <protection locked="0"/>
    </xf>
    <xf numFmtId="0" fontId="4" fillId="39" borderId="1" xfId="0" applyFont="1" applyFill="1" applyBorder="1" applyAlignment="1" applyProtection="1">
      <alignment vertical="center" wrapText="1"/>
      <protection locked="0"/>
    </xf>
    <xf numFmtId="0" fontId="4" fillId="39"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vertical="center" wrapText="1"/>
      <protection locked="0"/>
    </xf>
    <xf numFmtId="0" fontId="4" fillId="2" borderId="1" xfId="0" applyFont="1" applyFill="1" applyBorder="1" applyAlignment="1" applyProtection="1">
      <alignment vertical="center" wrapText="1"/>
      <protection locked="0"/>
    </xf>
    <xf numFmtId="0" fontId="5" fillId="0" borderId="1" xfId="0" applyFont="1" applyFill="1" applyBorder="1" applyAlignment="1" applyProtection="1">
      <alignment vertical="center"/>
      <protection locked="0"/>
    </xf>
    <xf numFmtId="0" fontId="4" fillId="0" borderId="1" xfId="0" applyFont="1" applyBorder="1" applyAlignment="1" applyProtection="1">
      <alignment vertical="center" wrapText="1"/>
      <protection locked="0"/>
    </xf>
    <xf numFmtId="0" fontId="0" fillId="0" borderId="1" xfId="0" applyBorder="1" applyAlignment="1" applyProtection="1">
      <alignment vertical="center"/>
      <protection locked="0"/>
    </xf>
    <xf numFmtId="0" fontId="0" fillId="0" borderId="1" xfId="0" applyBorder="1" applyAlignment="1" applyProtection="1">
      <alignment vertical="center" wrapText="1"/>
      <protection locked="0"/>
    </xf>
    <xf numFmtId="0" fontId="49" fillId="0" borderId="1" xfId="0"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4" fillId="0" borderId="1" xfId="0" applyFont="1" applyFill="1" applyBorder="1" applyAlignment="1" applyProtection="1">
      <alignment vertical="center" wrapText="1"/>
      <protection locked="0"/>
    </xf>
    <xf numFmtId="0" fontId="4" fillId="2" borderId="1" xfId="0" applyNumberFormat="1" applyFont="1" applyFill="1" applyBorder="1" applyAlignment="1" applyProtection="1">
      <alignment vertical="center" wrapText="1"/>
      <protection locked="0"/>
    </xf>
    <xf numFmtId="0" fontId="49" fillId="0" borderId="1" xfId="0" applyFont="1" applyBorder="1" applyAlignment="1" applyProtection="1">
      <alignment vertical="center"/>
      <protection locked="0"/>
    </xf>
    <xf numFmtId="0" fontId="13" fillId="0" borderId="0" xfId="0" applyFont="1" applyBorder="1" applyAlignment="1" applyProtection="1">
      <alignment horizontal="left" vertical="center" wrapText="1" indent="1"/>
      <protection locked="0"/>
    </xf>
    <xf numFmtId="0" fontId="0" fillId="0" borderId="0" xfId="0" applyBorder="1" applyAlignment="1" applyProtection="1">
      <alignment horizontal="left" vertical="center" wrapText="1" indent="1"/>
      <protection locked="0"/>
    </xf>
    <xf numFmtId="0" fontId="13" fillId="0" borderId="0" xfId="0" applyFont="1" applyBorder="1" applyAlignment="1" applyProtection="1">
      <alignment horizontal="left" vertical="center" indent="1"/>
      <protection locked="0"/>
    </xf>
    <xf numFmtId="0" fontId="13" fillId="0" borderId="0" xfId="0" applyFont="1" applyAlignment="1" applyProtection="1">
      <alignment horizontal="left" vertical="center" indent="1"/>
      <protection locked="0"/>
    </xf>
    <xf numFmtId="0" fontId="4" fillId="9" borderId="0" xfId="0" applyFont="1" applyFill="1" applyBorder="1" applyAlignment="1">
      <alignment horizontal="left" vertical="center" wrapText="1" indent="1"/>
    </xf>
    <xf numFmtId="0" fontId="5" fillId="9" borderId="0" xfId="0" applyFont="1" applyFill="1" applyAlignment="1">
      <alignment horizontal="left" vertical="center" wrapText="1" indent="1"/>
    </xf>
    <xf numFmtId="0" fontId="4" fillId="12" borderId="0" xfId="0" applyFont="1" applyFill="1" applyBorder="1" applyAlignment="1">
      <alignment horizontal="left" vertical="center" wrapText="1" indent="1"/>
    </xf>
    <xf numFmtId="0" fontId="5" fillId="12" borderId="0" xfId="0" applyFont="1" applyFill="1" applyAlignment="1">
      <alignment horizontal="left" vertical="center" wrapText="1" indent="1"/>
    </xf>
    <xf numFmtId="0" fontId="4" fillId="0" borderId="0" xfId="0" applyFont="1" applyBorder="1" applyAlignment="1">
      <alignment horizontal="left" vertical="center" wrapText="1" indent="1"/>
    </xf>
    <xf numFmtId="0" fontId="5" fillId="0" borderId="0" xfId="0" applyFont="1" applyAlignment="1">
      <alignment horizontal="left" vertical="center" wrapText="1" indent="1"/>
    </xf>
    <xf numFmtId="0" fontId="4" fillId="36" borderId="0" xfId="0" applyFont="1" applyFill="1" applyBorder="1" applyAlignment="1">
      <alignment horizontal="left" vertical="center" wrapText="1" indent="1"/>
    </xf>
    <xf numFmtId="0" fontId="5" fillId="36" borderId="0" xfId="0" applyFont="1" applyFill="1" applyAlignment="1">
      <alignment horizontal="left" vertical="center" wrapText="1" indent="1"/>
    </xf>
    <xf numFmtId="0" fontId="11" fillId="6" borderId="9" xfId="0" applyFont="1" applyFill="1" applyBorder="1" applyAlignment="1">
      <alignment horizontal="left" vertical="center" wrapText="1" indent="1"/>
    </xf>
    <xf numFmtId="0" fontId="0" fillId="0" borderId="10" xfId="0" applyBorder="1" applyAlignment="1">
      <alignment horizontal="left" vertical="center" wrapText="1" indent="1"/>
    </xf>
    <xf numFmtId="0" fontId="0" fillId="0" borderId="11" xfId="0" applyBorder="1" applyAlignment="1">
      <alignment horizontal="left" vertical="center" wrapText="1" indent="1"/>
    </xf>
    <xf numFmtId="0" fontId="9"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9" fillId="2" borderId="0" xfId="0" applyFont="1" applyFill="1" applyBorder="1" applyAlignment="1" applyProtection="1">
      <alignment horizontal="center" vertical="center" wrapText="1"/>
      <protection locked="0"/>
    </xf>
    <xf numFmtId="0" fontId="0" fillId="0" borderId="0" xfId="0" applyAlignment="1" applyProtection="1">
      <alignment vertical="center" wrapText="1"/>
      <protection locked="0"/>
    </xf>
    <xf numFmtId="0" fontId="4" fillId="0" borderId="0" xfId="0" applyFont="1" applyBorder="1" applyAlignment="1" applyProtection="1">
      <alignment horizontal="center" vertical="center" wrapText="1"/>
      <protection locked="0"/>
    </xf>
    <xf numFmtId="0" fontId="5" fillId="0" borderId="0" xfId="0" applyFont="1" applyAlignment="1" applyProtection="1">
      <alignment vertical="center" wrapText="1"/>
      <protection locked="0"/>
    </xf>
    <xf numFmtId="0" fontId="9"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0" fillId="0" borderId="0" xfId="0" applyAlignment="1">
      <alignment vertical="center" wrapText="1"/>
    </xf>
    <xf numFmtId="0" fontId="4" fillId="8" borderId="7" xfId="0" applyFont="1" applyFill="1" applyBorder="1" applyAlignment="1">
      <alignment horizontal="left" vertical="center" wrapText="1"/>
    </xf>
    <xf numFmtId="0" fontId="4" fillId="8" borderId="12" xfId="0" applyFont="1" applyFill="1" applyBorder="1" applyAlignment="1">
      <alignment horizontal="left" vertical="center" wrapText="1"/>
    </xf>
    <xf numFmtId="0" fontId="0" fillId="0" borderId="6" xfId="0" applyBorder="1" applyAlignment="1">
      <alignment vertical="center"/>
    </xf>
    <xf numFmtId="164" fontId="5" fillId="2" borderId="1" xfId="0" applyNumberFormat="1" applyFont="1" applyFill="1" applyBorder="1" applyAlignment="1" applyProtection="1">
      <alignment horizontal="left" vertical="center" wrapText="1" indent="1"/>
      <protection locked="0"/>
    </xf>
    <xf numFmtId="0" fontId="0" fillId="0" borderId="1" xfId="0" applyBorder="1" applyAlignment="1" applyProtection="1">
      <alignment horizontal="left" vertical="center" indent="1"/>
      <protection locked="0"/>
    </xf>
    <xf numFmtId="0" fontId="19" fillId="2" borderId="1" xfId="1" applyFont="1" applyFill="1" applyBorder="1" applyAlignment="1" applyProtection="1">
      <alignment horizontal="left" vertical="center" wrapText="1" indent="1"/>
      <protection locked="0"/>
    </xf>
    <xf numFmtId="0" fontId="5" fillId="2" borderId="1" xfId="0" applyFont="1" applyFill="1" applyBorder="1" applyAlignment="1" applyProtection="1">
      <alignment horizontal="left" vertical="center" wrapText="1" indent="1"/>
      <protection locked="0"/>
    </xf>
    <xf numFmtId="0" fontId="5" fillId="2" borderId="1" xfId="0" applyFont="1" applyFill="1" applyBorder="1" applyAlignment="1" applyProtection="1">
      <alignment horizontal="left" vertical="center" wrapText="1"/>
      <protection locked="0"/>
    </xf>
    <xf numFmtId="0" fontId="0" fillId="0" borderId="1" xfId="0" applyBorder="1" applyAlignment="1" applyProtection="1">
      <alignment vertical="center" wrapText="1"/>
      <protection locked="0"/>
    </xf>
    <xf numFmtId="0" fontId="5" fillId="2" borderId="14" xfId="0" applyFont="1" applyFill="1" applyBorder="1" applyAlignment="1">
      <alignment horizontal="left" vertical="center" wrapText="1" indent="1"/>
    </xf>
    <xf numFmtId="0" fontId="0" fillId="0" borderId="15" xfId="0" applyBorder="1" applyAlignment="1">
      <alignment horizontal="left" vertical="center" wrapText="1" indent="1"/>
    </xf>
    <xf numFmtId="0" fontId="0" fillId="0" borderId="8" xfId="0" applyBorder="1" applyAlignment="1">
      <alignment horizontal="left" vertical="center" wrapText="1" indent="1"/>
    </xf>
    <xf numFmtId="0" fontId="10" fillId="5" borderId="13" xfId="0" applyFont="1" applyFill="1" applyBorder="1" applyAlignment="1">
      <alignment horizontal="left" vertical="center" wrapText="1" indent="1"/>
    </xf>
    <xf numFmtId="0" fontId="0" fillId="0" borderId="0" xfId="0" applyBorder="1" applyAlignment="1">
      <alignment horizontal="left" vertical="center" wrapText="1" indent="1"/>
    </xf>
    <xf numFmtId="0" fontId="0" fillId="0" borderId="2" xfId="0" applyBorder="1" applyAlignment="1">
      <alignment horizontal="left" vertical="center" wrapText="1" indent="1"/>
    </xf>
    <xf numFmtId="0" fontId="0" fillId="0" borderId="1" xfId="0" applyFill="1" applyBorder="1" applyAlignment="1" applyProtection="1">
      <alignment horizontal="left" vertical="center" wrapText="1" indent="1"/>
      <protection locked="0"/>
    </xf>
    <xf numFmtId="0" fontId="0" fillId="0" borderId="1" xfId="0" applyBorder="1" applyAlignment="1" applyProtection="1">
      <alignment horizontal="left" vertical="center" wrapText="1" indent="1"/>
      <protection locked="0"/>
    </xf>
    <xf numFmtId="0" fontId="4" fillId="11" borderId="1" xfId="0" applyFont="1" applyFill="1" applyBorder="1" applyAlignment="1">
      <alignment horizontal="left" vertical="center" wrapText="1"/>
    </xf>
    <xf numFmtId="0" fontId="0" fillId="11" borderId="1" xfId="0" applyFill="1" applyBorder="1" applyAlignment="1">
      <alignment vertical="center" wrapText="1"/>
    </xf>
    <xf numFmtId="0" fontId="5" fillId="2" borderId="3" xfId="0" applyFont="1" applyFill="1" applyBorder="1" applyAlignment="1" applyProtection="1">
      <alignment horizontal="left" vertical="center" wrapText="1" indent="1"/>
      <protection locked="0"/>
    </xf>
    <xf numFmtId="0" fontId="0" fillId="0" borderId="3" xfId="0" applyBorder="1" applyAlignment="1" applyProtection="1">
      <alignment horizontal="left" vertical="center" wrapText="1" indent="1"/>
      <protection locked="0"/>
    </xf>
    <xf numFmtId="1" fontId="5" fillId="2" borderId="7" xfId="0" applyNumberFormat="1" applyFont="1" applyFill="1" applyBorder="1" applyAlignment="1" applyProtection="1">
      <alignment horizontal="left" vertical="center" wrapText="1" indent="1"/>
      <protection locked="0"/>
    </xf>
    <xf numFmtId="0" fontId="0" fillId="0" borderId="6" xfId="0" applyBorder="1" applyAlignment="1" applyProtection="1">
      <alignment horizontal="left" vertical="center" wrapText="1" indent="1"/>
      <protection locked="0"/>
    </xf>
    <xf numFmtId="0" fontId="4" fillId="4" borderId="14" xfId="0" applyFont="1" applyFill="1" applyBorder="1" applyAlignment="1">
      <alignment horizontal="left" vertical="center" wrapText="1" indent="1"/>
    </xf>
    <xf numFmtId="0" fontId="18" fillId="7"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pplyProtection="1">
      <alignment horizontal="left" vertical="center" wrapText="1"/>
      <protection locked="0"/>
    </xf>
    <xf numFmtId="164" fontId="5" fillId="2" borderId="1" xfId="0" applyNumberFormat="1" applyFont="1" applyFill="1" applyBorder="1" applyAlignment="1" applyProtection="1">
      <alignment horizontal="left" vertical="center" wrapText="1"/>
      <protection locked="0"/>
    </xf>
    <xf numFmtId="165" fontId="5" fillId="2" borderId="7" xfId="0" applyNumberFormat="1" applyFont="1" applyFill="1" applyBorder="1" applyAlignment="1" applyProtection="1">
      <alignment horizontal="left" vertical="center" wrapText="1" indent="1"/>
      <protection locked="0"/>
    </xf>
    <xf numFmtId="165" fontId="0" fillId="0" borderId="6" xfId="0" applyNumberFormat="1" applyBorder="1" applyAlignment="1" applyProtection="1">
      <alignment horizontal="left" vertical="center" wrapText="1" indent="1"/>
      <protection locked="0"/>
    </xf>
    <xf numFmtId="0" fontId="5" fillId="2" borderId="13" xfId="0" applyFont="1" applyFill="1" applyBorder="1" applyAlignment="1">
      <alignment horizontal="left" vertical="center" wrapText="1" indent="1"/>
    </xf>
    <xf numFmtId="0" fontId="4" fillId="2" borderId="1" xfId="0" applyFont="1" applyFill="1" applyBorder="1" applyAlignment="1" applyProtection="1">
      <alignment horizontal="center" vertical="center" wrapText="1"/>
      <protection locked="0"/>
    </xf>
    <xf numFmtId="0" fontId="0" fillId="0" borderId="1" xfId="0" applyBorder="1" applyAlignment="1" applyProtection="1">
      <alignment vertical="center"/>
      <protection locked="0"/>
    </xf>
    <xf numFmtId="0" fontId="4" fillId="2" borderId="1" xfId="0" applyFont="1" applyFill="1" applyBorder="1" applyAlignment="1" applyProtection="1">
      <alignment horizontal="left" vertical="center" wrapText="1" indent="1"/>
      <protection locked="0"/>
    </xf>
    <xf numFmtId="165" fontId="5" fillId="2" borderId="1" xfId="0" applyNumberFormat="1" applyFont="1" applyFill="1" applyBorder="1" applyAlignment="1" applyProtection="1">
      <alignment horizontal="left" vertical="center" wrapText="1" indent="1"/>
      <protection locked="0"/>
    </xf>
    <xf numFmtId="0" fontId="0" fillId="0" borderId="3" xfId="0" applyBorder="1" applyAlignment="1" applyProtection="1">
      <alignment horizontal="left" vertical="center" indent="1"/>
      <protection locked="0"/>
    </xf>
    <xf numFmtId="0" fontId="4" fillId="8" borderId="1" xfId="0" applyFont="1" applyFill="1" applyBorder="1" applyAlignment="1">
      <alignment horizontal="left" vertical="center" wrapText="1"/>
    </xf>
    <xf numFmtId="0" fontId="0" fillId="0" borderId="1" xfId="0" applyBorder="1" applyAlignment="1"/>
    <xf numFmtId="164" fontId="5" fillId="9" borderId="1" xfId="0" applyNumberFormat="1" applyFont="1" applyFill="1" applyBorder="1" applyAlignment="1" applyProtection="1">
      <alignment horizontal="left" vertical="center" indent="1"/>
    </xf>
    <xf numFmtId="0" fontId="0" fillId="0" borderId="1" xfId="0" applyBorder="1" applyAlignment="1">
      <alignment horizontal="left" vertical="center" indent="1"/>
    </xf>
    <xf numFmtId="0" fontId="5" fillId="0" borderId="1" xfId="2" applyFont="1" applyFill="1" applyBorder="1" applyAlignment="1" applyProtection="1">
      <alignment horizontal="left" vertical="center" wrapText="1" indent="1"/>
      <protection locked="0"/>
    </xf>
    <xf numFmtId="0" fontId="5" fillId="2"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56" fillId="35" borderId="15" xfId="0" applyFont="1" applyFill="1" applyBorder="1" applyAlignment="1">
      <alignment horizontal="left" vertical="center" wrapText="1" indent="1"/>
    </xf>
    <xf numFmtId="0" fontId="56" fillId="0" borderId="15" xfId="0" applyFont="1" applyBorder="1" applyAlignment="1">
      <alignment horizontal="left" vertical="center" wrapText="1" indent="1"/>
    </xf>
    <xf numFmtId="0" fontId="5" fillId="0" borderId="1" xfId="0" applyFont="1" applyFill="1" applyBorder="1" applyAlignment="1" applyProtection="1">
      <alignment horizontal="left" vertical="center" wrapText="1"/>
      <protection locked="0"/>
    </xf>
    <xf numFmtId="0" fontId="0" fillId="0" borderId="1" xfId="0" applyFill="1" applyBorder="1" applyAlignment="1" applyProtection="1">
      <alignment vertical="center" wrapText="1"/>
      <protection locked="0"/>
    </xf>
    <xf numFmtId="0" fontId="4" fillId="12" borderId="7" xfId="0" applyFont="1" applyFill="1" applyBorder="1" applyAlignment="1">
      <alignment horizontal="left" vertical="center" wrapText="1" indent="1"/>
    </xf>
    <xf numFmtId="0" fontId="0" fillId="12" borderId="12" xfId="0" applyFill="1" applyBorder="1" applyAlignment="1">
      <alignment horizontal="left" vertical="center" wrapText="1" indent="1"/>
    </xf>
    <xf numFmtId="0" fontId="0" fillId="0" borderId="6" xfId="0" applyBorder="1" applyAlignment="1">
      <alignment horizontal="left" vertical="center" wrapText="1" indent="1"/>
    </xf>
    <xf numFmtId="0" fontId="5" fillId="2" borderId="7" xfId="0" applyFont="1" applyFill="1" applyBorder="1" applyAlignment="1" applyProtection="1">
      <alignment horizontal="left" vertical="center" wrapText="1" indent="1"/>
      <protection locked="0"/>
    </xf>
    <xf numFmtId="0" fontId="5" fillId="2" borderId="7" xfId="0" applyFont="1" applyFill="1" applyBorder="1" applyAlignment="1">
      <alignment horizontal="left" vertical="center" wrapText="1" indent="1"/>
    </xf>
    <xf numFmtId="0" fontId="4" fillId="42" borderId="7" xfId="0" applyFont="1" applyFill="1" applyBorder="1" applyAlignment="1">
      <alignment horizontal="left" vertical="center" wrapText="1" indent="1"/>
    </xf>
    <xf numFmtId="0" fontId="0" fillId="42" borderId="12" xfId="0" applyFill="1" applyBorder="1" applyAlignment="1">
      <alignment horizontal="left" vertical="center" wrapText="1" indent="1"/>
    </xf>
    <xf numFmtId="0" fontId="0" fillId="42" borderId="6" xfId="0" applyFill="1" applyBorder="1" applyAlignment="1">
      <alignment horizontal="left" vertical="center" wrapText="1" indent="1"/>
    </xf>
    <xf numFmtId="0" fontId="4" fillId="8" borderId="7"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21" fillId="2" borderId="10" xfId="0" applyFont="1" applyFill="1" applyBorder="1" applyAlignment="1">
      <alignment horizontal="left" vertical="center" wrapText="1"/>
    </xf>
    <xf numFmtId="0" fontId="5" fillId="0" borderId="7" xfId="0" applyFont="1" applyBorder="1" applyAlignment="1">
      <alignment horizontal="left" vertical="center" wrapText="1" indent="1"/>
    </xf>
    <xf numFmtId="0" fontId="0" fillId="0" borderId="12" xfId="0" applyBorder="1" applyAlignment="1">
      <alignment horizontal="left" vertical="center" indent="1"/>
    </xf>
    <xf numFmtId="0" fontId="0" fillId="0" borderId="6" xfId="0" applyBorder="1" applyAlignment="1">
      <alignment horizontal="left" vertical="center" indent="1"/>
    </xf>
    <xf numFmtId="0" fontId="15" fillId="5" borderId="13" xfId="0" applyFont="1" applyFill="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left" vertical="center" wrapText="1" indent="1"/>
    </xf>
    <xf numFmtId="0" fontId="5" fillId="0" borderId="1" xfId="0" applyFont="1" applyBorder="1" applyAlignment="1">
      <alignment horizontal="left" vertical="center" wrapText="1" indent="1"/>
    </xf>
    <xf numFmtId="165" fontId="5" fillId="0" borderId="1" xfId="0" applyNumberFormat="1" applyFont="1" applyBorder="1" applyAlignment="1">
      <alignment horizontal="left" vertical="center" wrapText="1" indent="1"/>
    </xf>
    <xf numFmtId="0" fontId="5" fillId="0" borderId="9"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11" borderId="1" xfId="0" applyFont="1" applyFill="1" applyBorder="1" applyAlignment="1">
      <alignment horizontal="left" vertical="center" wrapText="1" indent="1"/>
    </xf>
    <xf numFmtId="0" fontId="5" fillId="43" borderId="1" xfId="0" applyFont="1" applyFill="1" applyBorder="1" applyAlignment="1">
      <alignment horizontal="left" vertical="center" wrapText="1" indent="1"/>
    </xf>
    <xf numFmtId="0" fontId="5" fillId="44" borderId="1" xfId="0" applyFont="1" applyFill="1" applyBorder="1" applyAlignment="1">
      <alignment horizontal="left" vertical="center" wrapText="1" indent="1"/>
    </xf>
    <xf numFmtId="0" fontId="46" fillId="37" borderId="14" xfId="0" applyFont="1" applyFill="1" applyBorder="1" applyAlignment="1">
      <alignment horizontal="left" vertical="center" wrapText="1" indent="1"/>
    </xf>
    <xf numFmtId="0" fontId="0" fillId="0" borderId="8" xfId="0" applyBorder="1" applyAlignment="1">
      <alignment horizontal="left" vertical="center" indent="1"/>
    </xf>
    <xf numFmtId="0" fontId="0" fillId="0" borderId="13" xfId="0" applyBorder="1" applyAlignment="1">
      <alignment horizontal="left" vertical="center" indent="1"/>
    </xf>
    <xf numFmtId="0" fontId="0" fillId="0" borderId="2" xfId="0" applyBorder="1" applyAlignment="1">
      <alignment horizontal="left" vertical="center" indent="1"/>
    </xf>
    <xf numFmtId="0" fontId="0" fillId="0" borderId="9" xfId="0" applyBorder="1" applyAlignment="1">
      <alignment horizontal="left" vertical="center" indent="1"/>
    </xf>
    <xf numFmtId="0" fontId="0" fillId="0" borderId="11" xfId="0" applyBorder="1" applyAlignment="1">
      <alignment horizontal="left" vertical="center" indent="1"/>
    </xf>
    <xf numFmtId="0" fontId="5" fillId="0" borderId="0" xfId="0" applyFont="1" applyAlignment="1">
      <alignment horizontal="center" vertical="center" wrapText="1"/>
    </xf>
    <xf numFmtId="165" fontId="0" fillId="0" borderId="0" xfId="0" applyNumberFormat="1" applyAlignment="1" applyProtection="1">
      <alignment horizontal="left" vertical="center" wrapText="1" indent="1"/>
      <protection locked="0"/>
    </xf>
    <xf numFmtId="0" fontId="5" fillId="38" borderId="1" xfId="0" applyFont="1" applyFill="1" applyBorder="1" applyAlignment="1">
      <alignment horizontal="left" vertical="center" wrapText="1" indent="1"/>
    </xf>
    <xf numFmtId="0" fontId="5" fillId="45" borderId="1" xfId="0" applyFont="1" applyFill="1" applyBorder="1" applyAlignment="1">
      <alignment horizontal="left" vertical="center" wrapText="1" indent="1"/>
    </xf>
    <xf numFmtId="0" fontId="5" fillId="35" borderId="1" xfId="0" applyFont="1" applyFill="1" applyBorder="1" applyAlignment="1">
      <alignment horizontal="left" vertical="center" wrapText="1" indent="1"/>
    </xf>
    <xf numFmtId="0" fontId="5" fillId="2" borderId="10" xfId="0" applyFont="1" applyFill="1" applyBorder="1" applyAlignment="1">
      <alignment horizontal="left" vertical="center" wrapText="1" indent="1"/>
    </xf>
    <xf numFmtId="0" fontId="23" fillId="2" borderId="7" xfId="0" applyFont="1" applyFill="1" applyBorder="1" applyAlignment="1">
      <alignment horizontal="left" vertical="center" wrapText="1" indent="1"/>
    </xf>
    <xf numFmtId="0" fontId="5" fillId="0" borderId="12" xfId="0" applyFont="1" applyBorder="1" applyAlignment="1">
      <alignment horizontal="left" vertical="center" wrapText="1" indent="1"/>
    </xf>
    <xf numFmtId="0" fontId="5" fillId="0" borderId="6" xfId="0" applyFont="1" applyBorder="1" applyAlignment="1">
      <alignment horizontal="left" vertical="center" wrapText="1" indent="1"/>
    </xf>
    <xf numFmtId="0" fontId="23" fillId="0" borderId="1" xfId="0" applyNumberFormat="1" applyFont="1" applyBorder="1" applyAlignment="1">
      <alignment horizontal="left" vertical="center" wrapText="1" indent="1"/>
    </xf>
    <xf numFmtId="49" fontId="20" fillId="9" borderId="1" xfId="0" quotePrefix="1" applyNumberFormat="1" applyFont="1" applyFill="1" applyBorder="1" applyAlignment="1">
      <alignment horizontal="left" vertical="center" wrapText="1" indent="1"/>
    </xf>
    <xf numFmtId="0" fontId="20" fillId="9" borderId="1" xfId="0" applyFont="1" applyFill="1" applyBorder="1" applyAlignment="1">
      <alignment horizontal="left" vertical="center" wrapText="1" indent="1"/>
    </xf>
    <xf numFmtId="0" fontId="5" fillId="0" borderId="0" xfId="0" applyFont="1" applyBorder="1" applyAlignment="1">
      <alignment horizontal="center" vertical="center" wrapText="1"/>
    </xf>
    <xf numFmtId="0" fontId="5" fillId="0" borderId="0" xfId="0" applyFont="1" applyBorder="1" applyAlignment="1">
      <alignment horizontal="left" vertical="center" wrapText="1" indent="1"/>
    </xf>
    <xf numFmtId="49" fontId="20" fillId="9" borderId="1" xfId="0" applyNumberFormat="1" applyFont="1" applyFill="1" applyBorder="1" applyAlignment="1">
      <alignment horizontal="left" vertical="center" wrapText="1" indent="1"/>
    </xf>
    <xf numFmtId="14" fontId="23" fillId="0" borderId="7" xfId="0" applyNumberFormat="1" applyFont="1" applyBorder="1" applyAlignment="1">
      <alignment horizontal="left" vertical="center" wrapText="1" indent="1"/>
    </xf>
    <xf numFmtId="0" fontId="0" fillId="0" borderId="12" xfId="0" applyBorder="1" applyAlignment="1">
      <alignment horizontal="left" vertical="center" wrapText="1" indent="1"/>
    </xf>
    <xf numFmtId="0" fontId="15" fillId="5" borderId="13" xfId="0" applyFont="1" applyFill="1" applyBorder="1" applyAlignment="1">
      <alignment horizontal="left" vertical="center" wrapText="1" indent="1"/>
    </xf>
    <xf numFmtId="0" fontId="0" fillId="0" borderId="0" xfId="0" applyAlignment="1">
      <alignment horizontal="left" vertical="center" wrapText="1" indent="1"/>
    </xf>
    <xf numFmtId="0" fontId="5" fillId="0" borderId="0" xfId="0" applyFont="1" applyBorder="1" applyAlignment="1" applyProtection="1">
      <alignment horizontal="left" vertical="center" wrapText="1" indent="1"/>
      <protection locked="0"/>
    </xf>
    <xf numFmtId="0" fontId="5" fillId="0" borderId="0" xfId="0" applyFont="1" applyAlignment="1" applyProtection="1">
      <alignment horizontal="left" vertical="center" wrapText="1" indent="1"/>
      <protection locked="0"/>
    </xf>
    <xf numFmtId="49" fontId="20" fillId="9" borderId="10" xfId="0" quotePrefix="1" applyNumberFormat="1" applyFont="1" applyFill="1" applyBorder="1" applyAlignment="1">
      <alignment horizontal="left" vertical="center" wrapText="1" indent="1"/>
    </xf>
    <xf numFmtId="49" fontId="20" fillId="9" borderId="10" xfId="0" applyNumberFormat="1" applyFont="1" applyFill="1" applyBorder="1" applyAlignment="1">
      <alignment horizontal="left" vertical="center" wrapText="1" indent="1"/>
    </xf>
    <xf numFmtId="0" fontId="4" fillId="0" borderId="0" xfId="0" applyFont="1" applyBorder="1" applyAlignment="1" applyProtection="1">
      <alignment horizontal="left" vertical="center" wrapText="1" indent="1"/>
      <protection locked="0"/>
    </xf>
    <xf numFmtId="0" fontId="22" fillId="0" borderId="1" xfId="0" applyFont="1" applyBorder="1" applyAlignment="1">
      <alignment horizontal="left" vertical="center" wrapText="1" indent="1"/>
    </xf>
    <xf numFmtId="0" fontId="26" fillId="9" borderId="1" xfId="3" applyFont="1" applyFill="1" applyBorder="1" applyAlignment="1">
      <alignment horizontal="left" vertical="center" wrapText="1" indent="1"/>
    </xf>
    <xf numFmtId="0" fontId="0" fillId="9" borderId="1" xfId="0" applyFill="1" applyBorder="1" applyAlignment="1">
      <alignment horizontal="left" vertical="center" wrapText="1" indent="1"/>
    </xf>
    <xf numFmtId="165" fontId="23" fillId="0" borderId="1" xfId="0" applyNumberFormat="1" applyFont="1" applyBorder="1" applyAlignment="1">
      <alignment horizontal="left" vertical="center" wrapText="1" indent="1"/>
    </xf>
    <xf numFmtId="49" fontId="20" fillId="9" borderId="0" xfId="0" applyNumberFormat="1" applyFont="1" applyFill="1" applyBorder="1" applyAlignment="1">
      <alignment horizontal="left" vertical="center" wrapText="1" indent="1"/>
    </xf>
    <xf numFmtId="49" fontId="20" fillId="9" borderId="0" xfId="0" applyNumberFormat="1" applyFont="1" applyFill="1" applyAlignment="1">
      <alignment horizontal="left" vertical="center" wrapText="1" indent="1"/>
    </xf>
    <xf numFmtId="0" fontId="26" fillId="9" borderId="15" xfId="3" applyFont="1" applyFill="1" applyBorder="1" applyAlignment="1">
      <alignment horizontal="left" vertical="center" wrapText="1" indent="1"/>
    </xf>
    <xf numFmtId="14" fontId="5" fillId="0" borderId="1" xfId="0" applyNumberFormat="1" applyFont="1" applyBorder="1" applyAlignment="1">
      <alignment horizontal="left" vertical="center" wrapText="1" indent="1"/>
    </xf>
    <xf numFmtId="14" fontId="0" fillId="0" borderId="1" xfId="0" applyNumberFormat="1" applyBorder="1" applyAlignment="1">
      <alignment horizontal="left" vertical="center" wrapText="1" indent="1"/>
    </xf>
    <xf numFmtId="0" fontId="26" fillId="9" borderId="5" xfId="3" applyFont="1" applyFill="1" applyBorder="1" applyAlignment="1">
      <alignment horizontal="left" vertical="center" wrapText="1" indent="1"/>
    </xf>
    <xf numFmtId="0" fontId="0" fillId="9" borderId="5" xfId="0" applyFill="1" applyBorder="1" applyAlignment="1">
      <alignment horizontal="left" vertical="center" wrapText="1" indent="1"/>
    </xf>
    <xf numFmtId="165" fontId="23" fillId="0" borderId="5" xfId="0" applyNumberFormat="1" applyFont="1" applyBorder="1" applyAlignment="1">
      <alignment horizontal="left" vertical="center" wrapText="1" indent="1"/>
    </xf>
    <xf numFmtId="0" fontId="23" fillId="0" borderId="0" xfId="0" applyFont="1" applyBorder="1" applyAlignment="1">
      <alignment horizontal="left" vertical="center" wrapText="1" indent="3"/>
    </xf>
    <xf numFmtId="0" fontId="23" fillId="0" borderId="0" xfId="0" applyFont="1" applyAlignment="1">
      <alignment horizontal="left" vertical="center" wrapText="1" indent="3"/>
    </xf>
    <xf numFmtId="49" fontId="20" fillId="9" borderId="1" xfId="0" applyNumberFormat="1" applyFont="1" applyFill="1" applyBorder="1" applyAlignment="1">
      <alignment horizontal="center" vertical="center" wrapText="1"/>
    </xf>
    <xf numFmtId="0" fontId="20" fillId="9" borderId="1" xfId="0" applyFont="1" applyFill="1" applyBorder="1" applyAlignment="1">
      <alignment horizontal="center" vertical="center" wrapText="1"/>
    </xf>
    <xf numFmtId="167" fontId="23" fillId="0" borderId="1" xfId="0" applyNumberFormat="1" applyFont="1" applyBorder="1" applyAlignment="1">
      <alignment horizontal="left" vertical="center" wrapText="1" indent="1"/>
    </xf>
    <xf numFmtId="167" fontId="0" fillId="0" borderId="1" xfId="0" applyNumberFormat="1" applyBorder="1" applyAlignment="1">
      <alignment horizontal="left" wrapText="1" indent="1"/>
    </xf>
    <xf numFmtId="0" fontId="23" fillId="0" borderId="14" xfId="0" applyFont="1" applyBorder="1" applyAlignment="1">
      <alignment horizontal="left" vertical="center" wrapText="1" indent="1"/>
    </xf>
    <xf numFmtId="0" fontId="23" fillId="0" borderId="15" xfId="0" applyFont="1" applyBorder="1" applyAlignment="1">
      <alignment horizontal="left" vertical="center" wrapText="1" indent="1"/>
    </xf>
    <xf numFmtId="0" fontId="23" fillId="0" borderId="8" xfId="0" applyFont="1" applyBorder="1" applyAlignment="1">
      <alignment horizontal="left" vertical="center" wrapText="1" indent="1"/>
    </xf>
    <xf numFmtId="0" fontId="0" fillId="0" borderId="9" xfId="0" applyBorder="1" applyAlignment="1">
      <alignment horizontal="left" vertical="center" wrapText="1" indent="1"/>
    </xf>
    <xf numFmtId="0" fontId="20" fillId="9" borderId="7" xfId="0" quotePrefix="1" applyFont="1" applyFill="1" applyBorder="1" applyAlignment="1">
      <alignment horizontal="left" vertical="center" wrapText="1" indent="1"/>
    </xf>
    <xf numFmtId="0" fontId="20" fillId="9" borderId="12" xfId="0" applyFont="1" applyFill="1" applyBorder="1" applyAlignment="1">
      <alignment horizontal="left" vertical="center" wrapText="1" indent="1"/>
    </xf>
    <xf numFmtId="0" fontId="20" fillId="9" borderId="1" xfId="0" quotePrefix="1" applyFont="1" applyFill="1" applyBorder="1" applyAlignment="1">
      <alignment horizontal="left" vertical="center" wrapText="1" indent="1"/>
    </xf>
    <xf numFmtId="0" fontId="20" fillId="9" borderId="1" xfId="1" quotePrefix="1" applyNumberFormat="1" applyFont="1" applyFill="1" applyBorder="1" applyAlignment="1" applyProtection="1">
      <alignment horizontal="left" vertical="center" wrapText="1" indent="1"/>
    </xf>
  </cellXfs>
  <cellStyles count="49">
    <cellStyle name="20 % - Accent1 2" xfId="5"/>
    <cellStyle name="20 % - Accent2 2" xfId="6"/>
    <cellStyle name="20 % - Accent3 2" xfId="7"/>
    <cellStyle name="20 % - Accent4 2" xfId="8"/>
    <cellStyle name="20 % - Accent5 2" xfId="9"/>
    <cellStyle name="20 % - Accent6 2" xfId="10"/>
    <cellStyle name="40 % - Accent1 2" xfId="11"/>
    <cellStyle name="40 % - Accent2 2" xfId="12"/>
    <cellStyle name="40 % - Accent3 2" xfId="13"/>
    <cellStyle name="40 % - Accent4 2" xfId="14"/>
    <cellStyle name="40 % - Accent5 2" xfId="15"/>
    <cellStyle name="40 % - Accent6 2" xfId="16"/>
    <cellStyle name="60 % - Accent1 2" xfId="17"/>
    <cellStyle name="60 % - Accent2 2" xfId="18"/>
    <cellStyle name="60 % - Accent3 2" xfId="19"/>
    <cellStyle name="60 % - Accent4 2" xfId="20"/>
    <cellStyle name="60 % - Accent5 2" xfId="21"/>
    <cellStyle name="60 % - Accent6 2" xfId="22"/>
    <cellStyle name="Accent1 2" xfId="23"/>
    <cellStyle name="Accent2 2" xfId="24"/>
    <cellStyle name="Accent3 2" xfId="25"/>
    <cellStyle name="Accent4 2" xfId="26"/>
    <cellStyle name="Accent5 2" xfId="27"/>
    <cellStyle name="Accent6 2" xfId="28"/>
    <cellStyle name="Avertissement 2" xfId="29"/>
    <cellStyle name="Calcul 2" xfId="30"/>
    <cellStyle name="Cellule liée 2" xfId="31"/>
    <cellStyle name="Commentaire 2" xfId="32"/>
    <cellStyle name="Entrée 2" xfId="33"/>
    <cellStyle name="Insatisfaisant 2" xfId="34"/>
    <cellStyle name="Lien hypertexte" xfId="1" builtinId="8"/>
    <cellStyle name="Lien hypertexte 2" xfId="4"/>
    <cellStyle name="Lien hypertexte 3" xfId="47"/>
    <cellStyle name="Neutre 2" xfId="35"/>
    <cellStyle name="Normal" xfId="0" builtinId="0"/>
    <cellStyle name="Normal 2" xfId="2"/>
    <cellStyle name="Normal 3" xfId="46"/>
    <cellStyle name="Normal 4" xfId="3"/>
    <cellStyle name="Normal 5" xfId="48"/>
    <cellStyle name="Satisfaisant 2" xfId="36"/>
    <cellStyle name="Sortie 2" xfId="37"/>
    <cellStyle name="Texte explicatif 2" xfId="38"/>
    <cellStyle name="Titre 2" xfId="39"/>
    <cellStyle name="Titre 1 2" xfId="40"/>
    <cellStyle name="Titre 2 2" xfId="41"/>
    <cellStyle name="Titre 3 2" xfId="42"/>
    <cellStyle name="Titre 4 2" xfId="43"/>
    <cellStyle name="Total 2" xfId="44"/>
    <cellStyle name="Vérification 2" xfId="45"/>
  </cellStyles>
  <dxfs count="48">
    <dxf>
      <fill>
        <patternFill>
          <bgColor theme="9" tint="0.79998168889431442"/>
        </patternFill>
      </fill>
    </dxf>
    <dxf>
      <fill>
        <patternFill>
          <bgColor rgb="FFFFFF00"/>
        </patternFill>
      </fill>
    </dxf>
    <dxf>
      <fill>
        <patternFill>
          <bgColor rgb="FFFFC000"/>
        </patternFill>
      </fill>
    </dxf>
    <dxf>
      <fill>
        <patternFill>
          <bgColor rgb="FFFF66FF"/>
        </patternFill>
      </fill>
    </dxf>
    <dxf>
      <fill>
        <patternFill>
          <bgColor theme="8" tint="0.79998168889431442"/>
        </patternFill>
      </fill>
    </dxf>
    <dxf>
      <fill>
        <patternFill>
          <bgColor theme="6" tint="0.79998168889431442"/>
        </patternFill>
      </fill>
    </dxf>
    <dxf>
      <fill>
        <patternFill>
          <bgColor theme="9" tint="0.79998168889431442"/>
        </patternFill>
      </fill>
    </dxf>
    <dxf>
      <fill>
        <patternFill>
          <bgColor rgb="FFFFFF00"/>
        </patternFill>
      </fill>
    </dxf>
    <dxf>
      <fill>
        <patternFill>
          <bgColor rgb="FFFFC000"/>
        </patternFill>
      </fill>
    </dxf>
    <dxf>
      <fill>
        <patternFill>
          <bgColor rgb="FFFF66FF"/>
        </patternFill>
      </fill>
    </dxf>
    <dxf>
      <fill>
        <patternFill>
          <bgColor theme="8" tint="0.79998168889431442"/>
        </patternFill>
      </fill>
    </dxf>
    <dxf>
      <fill>
        <patternFill>
          <bgColor theme="6" tint="0.79998168889431442"/>
        </patternFill>
      </fill>
    </dxf>
    <dxf>
      <fill>
        <patternFill>
          <bgColor theme="9" tint="0.79998168889431442"/>
        </patternFill>
      </fill>
    </dxf>
    <dxf>
      <fill>
        <patternFill>
          <bgColor rgb="FFFFFF00"/>
        </patternFill>
      </fill>
    </dxf>
    <dxf>
      <fill>
        <patternFill>
          <bgColor rgb="FFFFC000"/>
        </patternFill>
      </fill>
    </dxf>
    <dxf>
      <fill>
        <patternFill>
          <bgColor rgb="FFFF66FF"/>
        </patternFill>
      </fill>
    </dxf>
    <dxf>
      <fill>
        <patternFill>
          <bgColor theme="8" tint="0.79998168889431442"/>
        </patternFill>
      </fill>
    </dxf>
    <dxf>
      <fill>
        <patternFill>
          <bgColor theme="6" tint="0.79998168889431442"/>
        </patternFill>
      </fill>
    </dxf>
    <dxf>
      <fill>
        <patternFill>
          <bgColor theme="9" tint="0.79998168889431442"/>
        </patternFill>
      </fill>
    </dxf>
    <dxf>
      <fill>
        <patternFill>
          <bgColor rgb="FFFFFF00"/>
        </patternFill>
      </fill>
    </dxf>
    <dxf>
      <fill>
        <patternFill>
          <bgColor rgb="FFFFC000"/>
        </patternFill>
      </fill>
    </dxf>
    <dxf>
      <fill>
        <patternFill>
          <bgColor rgb="FFFF66FF"/>
        </patternFill>
      </fill>
    </dxf>
    <dxf>
      <fill>
        <patternFill>
          <bgColor theme="8" tint="0.79998168889431442"/>
        </patternFill>
      </fill>
    </dxf>
    <dxf>
      <fill>
        <patternFill>
          <bgColor theme="6" tint="0.79998168889431442"/>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ill>
        <patternFill>
          <bgColor theme="9" tint="0.79998168889431442"/>
        </patternFill>
      </fill>
    </dxf>
    <dxf>
      <fill>
        <patternFill>
          <bgColor rgb="FFFFFF00"/>
        </patternFill>
      </fill>
    </dxf>
    <dxf>
      <fill>
        <patternFill>
          <bgColor rgb="FFFFC000"/>
        </patternFill>
      </fill>
    </dxf>
    <dxf>
      <fill>
        <patternFill>
          <bgColor rgb="FFFF66FF"/>
        </patternFill>
      </fill>
    </dxf>
    <dxf>
      <fill>
        <patternFill>
          <bgColor theme="8" tint="0.79998168889431442"/>
        </patternFill>
      </fill>
    </dxf>
    <dxf>
      <fill>
        <patternFill>
          <bgColor theme="6" tint="0.79998168889431442"/>
        </patternFill>
      </fill>
    </dxf>
    <dxf>
      <fill>
        <patternFill>
          <bgColor theme="9" tint="0.79998168889431442"/>
        </patternFill>
      </fill>
    </dxf>
    <dxf>
      <fill>
        <patternFill>
          <bgColor rgb="FFFFFF00"/>
        </patternFill>
      </fill>
    </dxf>
    <dxf>
      <fill>
        <patternFill>
          <bgColor rgb="FFFFC000"/>
        </patternFill>
      </fill>
    </dxf>
    <dxf>
      <fill>
        <patternFill>
          <bgColor rgb="FFFF66FF"/>
        </patternFill>
      </fill>
    </dxf>
    <dxf>
      <fill>
        <patternFill>
          <bgColor theme="8" tint="0.79998168889431442"/>
        </patternFill>
      </fill>
    </dxf>
    <dxf>
      <fill>
        <patternFill>
          <bgColor theme="6" tint="0.79998168889431442"/>
        </patternFill>
      </fill>
    </dxf>
    <dxf>
      <fill>
        <patternFill>
          <bgColor indexed="27"/>
        </patternFill>
      </fill>
    </dxf>
    <dxf>
      <fill>
        <patternFill>
          <bgColor indexed="10"/>
        </patternFill>
      </fill>
    </dxf>
    <dxf>
      <fill>
        <patternFill>
          <bgColor indexed="26"/>
        </patternFill>
      </fill>
    </dxf>
  </dxfs>
  <tableStyles count="0" defaultTableStyle="TableStyleMedium9" defaultPivotStyle="PivotStyleLight16"/>
  <colors>
    <mruColors>
      <color rgb="FFFF66FF"/>
      <color rgb="FF0000FF"/>
      <color rgb="FF99CCFF"/>
      <color rgb="FFFFFF99"/>
      <color rgb="FFCCFFCC"/>
      <color rgb="FFFF99FF"/>
      <color rgb="FFFFCC99"/>
      <color rgb="FFCCECFF"/>
      <color rgb="FF66FFFF"/>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100"/>
      <c:rAngAx val="1"/>
    </c:view3D>
    <c:floor>
      <c:thickness val="0"/>
      <c:spPr>
        <a:solidFill>
          <a:srgbClr val="CCCCFF"/>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bar3DChart>
        <c:barDir val="bar"/>
        <c:grouping val="clustered"/>
        <c:varyColors val="0"/>
        <c:ser>
          <c:idx val="0"/>
          <c:order val="0"/>
          <c:tx>
            <c:strRef>
              <c:f>'activités optionnelles'!#REF!</c:f>
              <c:strCache>
                <c:ptCount val="1"/>
                <c:pt idx="0">
                  <c:v>#REF!</c:v>
                </c:pt>
              </c:strCache>
            </c:strRef>
          </c:tx>
          <c:spPr>
            <a:solidFill>
              <a:srgbClr val="33CCCC"/>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'activités optionnelles'!#REF!</c:f>
              <c:numCache>
                <c:formatCode>General</c:formatCode>
                <c:ptCount val="1"/>
                <c:pt idx="0">
                  <c:v>1</c:v>
                </c:pt>
              </c:numCache>
            </c:numRef>
          </c:val>
        </c:ser>
        <c:ser>
          <c:idx val="1"/>
          <c:order val="1"/>
          <c:tx>
            <c:strRef>
              <c:f>'activités optionnelles'!#REF!</c:f>
              <c:strCache>
                <c:ptCount val="1"/>
                <c:pt idx="0">
                  <c:v>#REF!</c:v>
                </c:pt>
              </c:strCache>
            </c:strRef>
          </c:tx>
          <c:spPr>
            <a:solidFill>
              <a:srgbClr val="0000FF"/>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'activités optionnelles'!#REF!</c:f>
              <c:numCache>
                <c:formatCode>General</c:formatCode>
                <c:ptCount val="1"/>
                <c:pt idx="0">
                  <c:v>1</c:v>
                </c:pt>
              </c:numCache>
            </c:numRef>
          </c:val>
        </c:ser>
        <c:ser>
          <c:idx val="2"/>
          <c:order val="2"/>
          <c:tx>
            <c:strRef>
              <c:f>'activités optionnelles'!#REF!</c:f>
              <c:strCache>
                <c:ptCount val="1"/>
                <c:pt idx="0">
                  <c:v>#REF!</c:v>
                </c:pt>
              </c:strCache>
            </c:strRef>
          </c:tx>
          <c:spPr>
            <a:solidFill>
              <a:srgbClr val="FFFF00"/>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'activités optionnelles'!#REF!</c:f>
              <c:numCache>
                <c:formatCode>General</c:formatCode>
                <c:ptCount val="1"/>
                <c:pt idx="0">
                  <c:v>1</c:v>
                </c:pt>
              </c:numCache>
            </c:numRef>
          </c:val>
        </c:ser>
        <c:ser>
          <c:idx val="3"/>
          <c:order val="3"/>
          <c:tx>
            <c:strRef>
              <c:f>'activités optionnelles'!#REF!</c:f>
              <c:strCache>
                <c:ptCount val="1"/>
                <c:pt idx="0">
                  <c:v>#REF!</c:v>
                </c:pt>
              </c:strCache>
            </c:strRef>
          </c:tx>
          <c:spPr>
            <a:solidFill>
              <a:srgbClr val="FF0000"/>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'activités optionnelles'!#REF!</c:f>
              <c:numCache>
                <c:formatCode>General</c:formatCode>
                <c:ptCount val="1"/>
                <c:pt idx="0">
                  <c:v>1</c:v>
                </c:pt>
              </c:numCache>
            </c:numRef>
          </c:val>
        </c:ser>
        <c:ser>
          <c:idx val="4"/>
          <c:order val="4"/>
          <c:tx>
            <c:strRef>
              <c:f>'activités optionnelles'!#REF!</c:f>
              <c:strCache>
                <c:ptCount val="1"/>
                <c:pt idx="0">
                  <c:v>#REF!</c:v>
                </c:pt>
              </c:strCache>
            </c:strRef>
          </c:tx>
          <c:spPr>
            <a:solidFill>
              <a:srgbClr val="969696"/>
            </a:solidFill>
            <a:ln w="12700">
              <a:solidFill>
                <a:srgbClr val="000000"/>
              </a:solidFill>
              <a:prstDash val="solid"/>
            </a:ln>
          </c:spPr>
          <c:invertIfNegative val="0"/>
          <c:dLbls>
            <c:dLbl>
              <c:idx val="0"/>
              <c:spPr>
                <a:noFill/>
                <a:ln w="25400">
                  <a:noFill/>
                </a:ln>
              </c:spPr>
              <c:txPr>
                <a:bodyPr/>
                <a:lstStyle/>
                <a:p>
                  <a:pPr algn="ctr" rtl="1">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dLbl>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'activités optionnelles'!#REF!</c:f>
              <c:numCache>
                <c:formatCode>General</c:formatCode>
                <c:ptCount val="1"/>
                <c:pt idx="0">
                  <c:v>1</c:v>
                </c:pt>
              </c:numCache>
            </c:numRef>
          </c:val>
        </c:ser>
        <c:dLbls>
          <c:showLegendKey val="1"/>
          <c:showVal val="1"/>
          <c:showCatName val="0"/>
          <c:showSerName val="0"/>
          <c:showPercent val="0"/>
          <c:showBubbleSize val="0"/>
        </c:dLbls>
        <c:gapWidth val="150"/>
        <c:shape val="box"/>
        <c:axId val="139059584"/>
        <c:axId val="139061120"/>
        <c:axId val="0"/>
      </c:bar3DChart>
      <c:catAx>
        <c:axId val="139059584"/>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350" b="0" i="0" u="none" strike="noStrike" baseline="0">
                <a:solidFill>
                  <a:srgbClr val="000000"/>
                </a:solidFill>
                <a:latin typeface="Arial"/>
                <a:ea typeface="Arial"/>
                <a:cs typeface="Arial"/>
              </a:defRPr>
            </a:pPr>
            <a:endParaRPr lang="fr-FR"/>
          </a:p>
        </c:txPr>
        <c:crossAx val="139061120"/>
        <c:crosses val="autoZero"/>
        <c:auto val="1"/>
        <c:lblAlgn val="ctr"/>
        <c:lblOffset val="100"/>
        <c:tickLblSkip val="1"/>
        <c:tickMarkSkip val="1"/>
        <c:noMultiLvlLbl val="0"/>
      </c:catAx>
      <c:valAx>
        <c:axId val="13906112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350" b="0" i="0" u="none" strike="noStrike" baseline="0">
                <a:solidFill>
                  <a:srgbClr val="000000"/>
                </a:solidFill>
                <a:latin typeface="Arial"/>
                <a:ea typeface="Arial"/>
                <a:cs typeface="Arial"/>
              </a:defRPr>
            </a:pPr>
            <a:endParaRPr lang="fr-FR"/>
          </a:p>
        </c:txPr>
        <c:crossAx val="139059584"/>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350" b="0" i="0" u="none" strike="noStrike" baseline="0">
          <a:solidFill>
            <a:srgbClr val="000000"/>
          </a:solidFill>
          <a:latin typeface="Arial"/>
          <a:ea typeface="Arial"/>
          <a:cs typeface="Arial"/>
        </a:defRPr>
      </a:pPr>
      <a:endParaRPr lang="fr-FR"/>
    </a:p>
  </c:txPr>
  <c:printSettings>
    <c:headerFooter alignWithMargins="0"/>
    <c:pageMargins b="0.98425196899999978" l="0.78740157499999996" r="0.78740157499999996" t="0.98425196899999978" header="0.49212598450000011" footer="0.4921259845000001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100"/>
      <c:rAngAx val="1"/>
    </c:view3D>
    <c:floor>
      <c:thickness val="0"/>
      <c:spPr>
        <a:solidFill>
          <a:srgbClr val="CCCCFF"/>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bar3DChart>
        <c:barDir val="bar"/>
        <c:grouping val="clustered"/>
        <c:varyColors val="0"/>
        <c:ser>
          <c:idx val="0"/>
          <c:order val="0"/>
          <c:tx>
            <c:strRef>
              <c:f>'activités optionnelles'!#REF!</c:f>
              <c:strCache>
                <c:ptCount val="1"/>
                <c:pt idx="0">
                  <c:v>#REF!</c:v>
                </c:pt>
              </c:strCache>
            </c:strRef>
          </c:tx>
          <c:spPr>
            <a:solidFill>
              <a:srgbClr val="33CCCC"/>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'activités optionnelles'!#REF!</c:f>
              <c:numCache>
                <c:formatCode>General</c:formatCode>
                <c:ptCount val="1"/>
                <c:pt idx="0">
                  <c:v>1</c:v>
                </c:pt>
              </c:numCache>
            </c:numRef>
          </c:val>
        </c:ser>
        <c:ser>
          <c:idx val="1"/>
          <c:order val="1"/>
          <c:tx>
            <c:strRef>
              <c:f>'activités optionnelles'!#REF!</c:f>
              <c:strCache>
                <c:ptCount val="1"/>
                <c:pt idx="0">
                  <c:v>#REF!</c:v>
                </c:pt>
              </c:strCache>
            </c:strRef>
          </c:tx>
          <c:spPr>
            <a:solidFill>
              <a:srgbClr val="0000FF"/>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'activités optionnelles'!#REF!</c:f>
              <c:numCache>
                <c:formatCode>General</c:formatCode>
                <c:ptCount val="1"/>
                <c:pt idx="0">
                  <c:v>1</c:v>
                </c:pt>
              </c:numCache>
            </c:numRef>
          </c:val>
        </c:ser>
        <c:ser>
          <c:idx val="2"/>
          <c:order val="2"/>
          <c:tx>
            <c:strRef>
              <c:f>'activités optionnelles'!#REF!</c:f>
              <c:strCache>
                <c:ptCount val="1"/>
                <c:pt idx="0">
                  <c:v>#REF!</c:v>
                </c:pt>
              </c:strCache>
            </c:strRef>
          </c:tx>
          <c:spPr>
            <a:solidFill>
              <a:srgbClr val="FFFF00"/>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'activités optionnelles'!#REF!</c:f>
              <c:numCache>
                <c:formatCode>General</c:formatCode>
                <c:ptCount val="1"/>
                <c:pt idx="0">
                  <c:v>1</c:v>
                </c:pt>
              </c:numCache>
            </c:numRef>
          </c:val>
        </c:ser>
        <c:ser>
          <c:idx val="3"/>
          <c:order val="3"/>
          <c:tx>
            <c:strRef>
              <c:f>'activités optionnelles'!#REF!</c:f>
              <c:strCache>
                <c:ptCount val="1"/>
                <c:pt idx="0">
                  <c:v>#REF!</c:v>
                </c:pt>
              </c:strCache>
            </c:strRef>
          </c:tx>
          <c:spPr>
            <a:solidFill>
              <a:srgbClr val="FF0000"/>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'activités optionnelles'!#REF!</c:f>
              <c:numCache>
                <c:formatCode>General</c:formatCode>
                <c:ptCount val="1"/>
                <c:pt idx="0">
                  <c:v>1</c:v>
                </c:pt>
              </c:numCache>
            </c:numRef>
          </c:val>
        </c:ser>
        <c:ser>
          <c:idx val="4"/>
          <c:order val="4"/>
          <c:tx>
            <c:strRef>
              <c:f>'activités optionnelles'!#REF!</c:f>
              <c:strCache>
                <c:ptCount val="1"/>
                <c:pt idx="0">
                  <c:v>#REF!</c:v>
                </c:pt>
              </c:strCache>
            </c:strRef>
          </c:tx>
          <c:spPr>
            <a:solidFill>
              <a:srgbClr val="969696"/>
            </a:solidFill>
            <a:ln w="12700">
              <a:solidFill>
                <a:srgbClr val="000000"/>
              </a:solidFill>
              <a:prstDash val="solid"/>
            </a:ln>
          </c:spPr>
          <c:invertIfNegative val="0"/>
          <c:dLbls>
            <c:dLbl>
              <c:idx val="0"/>
              <c:spPr>
                <a:noFill/>
                <a:ln w="25400">
                  <a:noFill/>
                </a:ln>
              </c:spPr>
              <c:txPr>
                <a:bodyPr/>
                <a:lstStyle/>
                <a:p>
                  <a:pPr algn="ctr" rtl="1">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dLbl>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'activités optionnelles'!#REF!</c:f>
              <c:numCache>
                <c:formatCode>General</c:formatCode>
                <c:ptCount val="1"/>
                <c:pt idx="0">
                  <c:v>1</c:v>
                </c:pt>
              </c:numCache>
            </c:numRef>
          </c:val>
        </c:ser>
        <c:dLbls>
          <c:showLegendKey val="1"/>
          <c:showVal val="1"/>
          <c:showCatName val="0"/>
          <c:showSerName val="0"/>
          <c:showPercent val="0"/>
          <c:showBubbleSize val="0"/>
        </c:dLbls>
        <c:gapWidth val="150"/>
        <c:shape val="box"/>
        <c:axId val="139894144"/>
        <c:axId val="139908224"/>
        <c:axId val="0"/>
      </c:bar3DChart>
      <c:catAx>
        <c:axId val="139894144"/>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350" b="0" i="0" u="none" strike="noStrike" baseline="0">
                <a:solidFill>
                  <a:srgbClr val="000000"/>
                </a:solidFill>
                <a:latin typeface="Arial"/>
                <a:ea typeface="Arial"/>
                <a:cs typeface="Arial"/>
              </a:defRPr>
            </a:pPr>
            <a:endParaRPr lang="fr-FR"/>
          </a:p>
        </c:txPr>
        <c:crossAx val="139908224"/>
        <c:crosses val="autoZero"/>
        <c:auto val="1"/>
        <c:lblAlgn val="ctr"/>
        <c:lblOffset val="100"/>
        <c:tickLblSkip val="1"/>
        <c:tickMarkSkip val="1"/>
        <c:noMultiLvlLbl val="0"/>
      </c:catAx>
      <c:valAx>
        <c:axId val="1399082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350" b="0" i="0" u="none" strike="noStrike" baseline="0">
                <a:solidFill>
                  <a:srgbClr val="000000"/>
                </a:solidFill>
                <a:latin typeface="Arial"/>
                <a:ea typeface="Arial"/>
                <a:cs typeface="Arial"/>
              </a:defRPr>
            </a:pPr>
            <a:endParaRPr lang="fr-FR"/>
          </a:p>
        </c:txPr>
        <c:crossAx val="139894144"/>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350" b="0" i="0" u="none" strike="noStrike" baseline="0">
          <a:solidFill>
            <a:srgbClr val="000000"/>
          </a:solidFill>
          <a:latin typeface="Arial"/>
          <a:ea typeface="Arial"/>
          <a:cs typeface="Arial"/>
        </a:defRPr>
      </a:pPr>
      <a:endParaRPr lang="fr-FR"/>
    </a:p>
  </c:txPr>
  <c:printSettings>
    <c:headerFooter alignWithMargins="0"/>
    <c:pageMargins b="0.98425196899999978" l="0.78740157499999996" r="0.78740157499999996" t="0.98425196899999978" header="0.49212598450000011" footer="0.4921259845000001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234"/>
      <c:rotY val="20"/>
      <c:depthPercent val="100"/>
      <c:rAngAx val="1"/>
    </c:view3D>
    <c:floor>
      <c:thickness val="0"/>
      <c:spPr>
        <a:solidFill>
          <a:srgbClr val="CCCCFF"/>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bar3DChart>
        <c:barDir val="bar"/>
        <c:grouping val="clustered"/>
        <c:varyColors val="0"/>
        <c:ser>
          <c:idx val="0"/>
          <c:order val="0"/>
          <c:tx>
            <c:strRef>
              <c:f>Réponses!#REF!</c:f>
              <c:strCache>
                <c:ptCount val="1"/>
                <c:pt idx="0">
                  <c:v>#REF!</c:v>
                </c:pt>
              </c:strCache>
            </c:strRef>
          </c:tx>
          <c:spPr>
            <a:solidFill>
              <a:srgbClr val="33CCCC"/>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ser>
          <c:idx val="1"/>
          <c:order val="1"/>
          <c:tx>
            <c:strRef>
              <c:f>Réponses!#REF!</c:f>
              <c:strCache>
                <c:ptCount val="1"/>
                <c:pt idx="0">
                  <c:v>#REF!</c:v>
                </c:pt>
              </c:strCache>
            </c:strRef>
          </c:tx>
          <c:spPr>
            <a:solidFill>
              <a:srgbClr val="0000FF"/>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ser>
          <c:idx val="2"/>
          <c:order val="2"/>
          <c:tx>
            <c:strRef>
              <c:f>Réponses!#REF!</c:f>
              <c:strCache>
                <c:ptCount val="1"/>
                <c:pt idx="0">
                  <c:v>#REF!</c:v>
                </c:pt>
              </c:strCache>
            </c:strRef>
          </c:tx>
          <c:spPr>
            <a:solidFill>
              <a:srgbClr val="FFFF00"/>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ser>
          <c:idx val="3"/>
          <c:order val="3"/>
          <c:tx>
            <c:strRef>
              <c:f>Réponses!#REF!</c:f>
              <c:strCache>
                <c:ptCount val="1"/>
                <c:pt idx="0">
                  <c:v>#REF!</c:v>
                </c:pt>
              </c:strCache>
            </c:strRef>
          </c:tx>
          <c:spPr>
            <a:solidFill>
              <a:srgbClr val="FF0000"/>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ser>
          <c:idx val="4"/>
          <c:order val="4"/>
          <c:tx>
            <c:strRef>
              <c:f>Réponses!#REF!</c:f>
              <c:strCache>
                <c:ptCount val="1"/>
                <c:pt idx="0">
                  <c:v>#REF!</c:v>
                </c:pt>
              </c:strCache>
            </c:strRef>
          </c:tx>
          <c:spPr>
            <a:solidFill>
              <a:srgbClr val="969696"/>
            </a:solidFill>
            <a:ln w="12700">
              <a:solidFill>
                <a:srgbClr val="000000"/>
              </a:solidFill>
              <a:prstDash val="solid"/>
            </a:ln>
          </c:spPr>
          <c:invertIfNegative val="0"/>
          <c:dLbls>
            <c:dLbl>
              <c:idx val="0"/>
              <c:spPr>
                <a:noFill/>
                <a:ln w="25400">
                  <a:noFill/>
                </a:ln>
              </c:spPr>
              <c:txPr>
                <a:bodyPr/>
                <a:lstStyle/>
                <a:p>
                  <a:pPr algn="ctr" rtl="1">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dLbl>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dLbls>
          <c:showLegendKey val="1"/>
          <c:showVal val="1"/>
          <c:showCatName val="0"/>
          <c:showSerName val="0"/>
          <c:showPercent val="0"/>
          <c:showBubbleSize val="0"/>
        </c:dLbls>
        <c:gapWidth val="150"/>
        <c:shape val="box"/>
        <c:axId val="140490240"/>
        <c:axId val="140491776"/>
        <c:axId val="0"/>
      </c:bar3DChart>
      <c:catAx>
        <c:axId val="140490240"/>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350" b="0" i="0" u="none" strike="noStrike" baseline="0">
                <a:solidFill>
                  <a:srgbClr val="000000"/>
                </a:solidFill>
                <a:latin typeface="Arial"/>
                <a:ea typeface="Arial"/>
                <a:cs typeface="Arial"/>
              </a:defRPr>
            </a:pPr>
            <a:endParaRPr lang="fr-FR"/>
          </a:p>
        </c:txPr>
        <c:crossAx val="140491776"/>
        <c:crosses val="autoZero"/>
        <c:auto val="1"/>
        <c:lblAlgn val="ctr"/>
        <c:lblOffset val="100"/>
        <c:tickLblSkip val="1"/>
        <c:tickMarkSkip val="1"/>
        <c:noMultiLvlLbl val="0"/>
      </c:catAx>
      <c:valAx>
        <c:axId val="14049177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350" b="0" i="0" u="none" strike="noStrike" baseline="0">
                <a:solidFill>
                  <a:srgbClr val="000000"/>
                </a:solidFill>
                <a:latin typeface="Arial"/>
                <a:ea typeface="Arial"/>
                <a:cs typeface="Arial"/>
              </a:defRPr>
            </a:pPr>
            <a:endParaRPr lang="fr-FR"/>
          </a:p>
        </c:txPr>
        <c:crossAx val="140490240"/>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350" b="0" i="0" u="none" strike="noStrike" baseline="0">
          <a:solidFill>
            <a:srgbClr val="000000"/>
          </a:solidFill>
          <a:latin typeface="Arial"/>
          <a:ea typeface="Arial"/>
          <a:cs typeface="Arial"/>
        </a:defRPr>
      </a:pPr>
      <a:endParaRPr lang="fr-FR"/>
    </a:p>
  </c:txPr>
  <c:printSettings>
    <c:headerFooter alignWithMargins="0"/>
    <c:pageMargins b="0.98425196899999978" l="0.78740157499999996" r="0.78740157499999996" t="0.98425196899999978" header="0.49212598450000011" footer="0.4921259845000001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236"/>
      <c:rotY val="20"/>
      <c:depthPercent val="100"/>
      <c:rAngAx val="1"/>
    </c:view3D>
    <c:floor>
      <c:thickness val="0"/>
      <c:spPr>
        <a:solidFill>
          <a:srgbClr val="CCCCFF"/>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bar3DChart>
        <c:barDir val="bar"/>
        <c:grouping val="clustered"/>
        <c:varyColors val="0"/>
        <c:ser>
          <c:idx val="0"/>
          <c:order val="0"/>
          <c:tx>
            <c:strRef>
              <c:f>Réponses!#REF!</c:f>
              <c:strCache>
                <c:ptCount val="1"/>
                <c:pt idx="0">
                  <c:v>#REF!</c:v>
                </c:pt>
              </c:strCache>
            </c:strRef>
          </c:tx>
          <c:spPr>
            <a:solidFill>
              <a:srgbClr val="33CCCC"/>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ser>
          <c:idx val="1"/>
          <c:order val="1"/>
          <c:tx>
            <c:strRef>
              <c:f>Réponses!#REF!</c:f>
              <c:strCache>
                <c:ptCount val="1"/>
                <c:pt idx="0">
                  <c:v>#REF!</c:v>
                </c:pt>
              </c:strCache>
            </c:strRef>
          </c:tx>
          <c:spPr>
            <a:solidFill>
              <a:srgbClr val="0000FF"/>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ser>
          <c:idx val="2"/>
          <c:order val="2"/>
          <c:tx>
            <c:strRef>
              <c:f>Réponses!#REF!</c:f>
              <c:strCache>
                <c:ptCount val="1"/>
                <c:pt idx="0">
                  <c:v>#REF!</c:v>
                </c:pt>
              </c:strCache>
            </c:strRef>
          </c:tx>
          <c:spPr>
            <a:solidFill>
              <a:srgbClr val="FFFF00"/>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ser>
          <c:idx val="3"/>
          <c:order val="3"/>
          <c:tx>
            <c:strRef>
              <c:f>Réponses!#REF!</c:f>
              <c:strCache>
                <c:ptCount val="1"/>
                <c:pt idx="0">
                  <c:v>#REF!</c:v>
                </c:pt>
              </c:strCache>
            </c:strRef>
          </c:tx>
          <c:spPr>
            <a:solidFill>
              <a:srgbClr val="FF0000"/>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ser>
          <c:idx val="4"/>
          <c:order val="4"/>
          <c:tx>
            <c:strRef>
              <c:f>Réponses!#REF!</c:f>
              <c:strCache>
                <c:ptCount val="1"/>
                <c:pt idx="0">
                  <c:v>#REF!</c:v>
                </c:pt>
              </c:strCache>
            </c:strRef>
          </c:tx>
          <c:spPr>
            <a:solidFill>
              <a:srgbClr val="969696"/>
            </a:solidFill>
            <a:ln w="12700">
              <a:solidFill>
                <a:srgbClr val="000000"/>
              </a:solidFill>
              <a:prstDash val="solid"/>
            </a:ln>
          </c:spPr>
          <c:invertIfNegative val="0"/>
          <c:dLbls>
            <c:dLbl>
              <c:idx val="0"/>
              <c:spPr>
                <a:noFill/>
                <a:ln w="25400">
                  <a:noFill/>
                </a:ln>
              </c:spPr>
              <c:txPr>
                <a:bodyPr/>
                <a:lstStyle/>
                <a:p>
                  <a:pPr algn="ctr" rtl="1">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dLbl>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dLbls>
          <c:showLegendKey val="1"/>
          <c:showVal val="1"/>
          <c:showCatName val="0"/>
          <c:showSerName val="0"/>
          <c:showPercent val="0"/>
          <c:showBubbleSize val="0"/>
        </c:dLbls>
        <c:gapWidth val="150"/>
        <c:shape val="box"/>
        <c:axId val="140362112"/>
        <c:axId val="140364800"/>
        <c:axId val="0"/>
      </c:bar3DChart>
      <c:catAx>
        <c:axId val="140362112"/>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350" b="0" i="0" u="none" strike="noStrike" baseline="0">
                <a:solidFill>
                  <a:srgbClr val="000000"/>
                </a:solidFill>
                <a:latin typeface="Arial"/>
                <a:ea typeface="Arial"/>
                <a:cs typeface="Arial"/>
              </a:defRPr>
            </a:pPr>
            <a:endParaRPr lang="fr-FR"/>
          </a:p>
        </c:txPr>
        <c:crossAx val="140364800"/>
        <c:crosses val="autoZero"/>
        <c:auto val="1"/>
        <c:lblAlgn val="ctr"/>
        <c:lblOffset val="100"/>
        <c:tickLblSkip val="1"/>
        <c:tickMarkSkip val="1"/>
        <c:noMultiLvlLbl val="0"/>
      </c:catAx>
      <c:valAx>
        <c:axId val="1403648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350" b="0" i="0" u="none" strike="noStrike" baseline="0">
                <a:solidFill>
                  <a:srgbClr val="000000"/>
                </a:solidFill>
                <a:latin typeface="Arial"/>
                <a:ea typeface="Arial"/>
                <a:cs typeface="Arial"/>
              </a:defRPr>
            </a:pPr>
            <a:endParaRPr lang="fr-FR"/>
          </a:p>
        </c:txPr>
        <c:crossAx val="140362112"/>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350" b="0" i="0" u="none" strike="noStrike" baseline="0">
          <a:solidFill>
            <a:srgbClr val="000000"/>
          </a:solidFill>
          <a:latin typeface="Arial"/>
          <a:ea typeface="Arial"/>
          <a:cs typeface="Arial"/>
        </a:defRPr>
      </a:pPr>
      <a:endParaRPr lang="fr-FR"/>
    </a:p>
  </c:txPr>
  <c:printSettings>
    <c:headerFooter alignWithMargins="0"/>
    <c:pageMargins b="0.98425196899999978" l="0.78740157499999996" r="0.78740157499999996" t="0.98425196899999978" header="0.49212598450000011" footer="0.4921259845000001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390525</xdr:colOff>
      <xdr:row>0</xdr:row>
      <xdr:rowOff>300247</xdr:rowOff>
    </xdr:from>
    <xdr:to>
      <xdr:col>0</xdr:col>
      <xdr:colOff>2047875</xdr:colOff>
      <xdr:row>2</xdr:row>
      <xdr:rowOff>447676</xdr:rowOff>
    </xdr:to>
    <xdr:pic>
      <xdr:nvPicPr>
        <xdr:cNvPr id="13400" name="Picture 85" descr="ARS_LOGOS_pays_de_la_loir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00247"/>
          <a:ext cx="1657350" cy="8618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5</xdr:row>
      <xdr:rowOff>0</xdr:rowOff>
    </xdr:from>
    <xdr:to>
      <xdr:col>5</xdr:col>
      <xdr:colOff>2276475</xdr:colOff>
      <xdr:row>5</xdr:row>
      <xdr:rowOff>0</xdr:rowOff>
    </xdr:to>
    <xdr:graphicFrame macro="">
      <xdr:nvGraphicFramePr>
        <xdr:cNvPr id="1844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5</xdr:row>
      <xdr:rowOff>0</xdr:rowOff>
    </xdr:from>
    <xdr:to>
      <xdr:col>5</xdr:col>
      <xdr:colOff>2276475</xdr:colOff>
      <xdr:row>5</xdr:row>
      <xdr:rowOff>0</xdr:rowOff>
    </xdr:to>
    <xdr:graphicFrame macro="">
      <xdr:nvGraphicFramePr>
        <xdr:cNvPr id="1844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209550</xdr:colOff>
          <xdr:row>17</xdr:row>
          <xdr:rowOff>47625</xdr:rowOff>
        </xdr:from>
        <xdr:to>
          <xdr:col>6</xdr:col>
          <xdr:colOff>600075</xdr:colOff>
          <xdr:row>31</xdr:row>
          <xdr:rowOff>171450</xdr:rowOff>
        </xdr:to>
        <xdr:sp macro="" textlink="">
          <xdr:nvSpPr>
            <xdr:cNvPr id="27649" name="Object 1" hidden="1">
              <a:extLst>
                <a:ext uri="{63B3BB69-23CF-44E3-9099-C40C66FF867C}">
                  <a14:compatExt spid="_x0000_s27649"/>
                </a:ext>
              </a:extLst>
            </xdr:cNvPr>
            <xdr:cNvSpPr/>
          </xdr:nvSpPr>
          <xdr:spPr>
            <a:xfrm>
              <a:off x="0" y="0"/>
              <a:ext cx="0" cy="0"/>
            </a:xfrm>
            <a:prstGeom prst="rect">
              <a:avLst/>
            </a:prstGeom>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3</xdr:row>
      <xdr:rowOff>0</xdr:rowOff>
    </xdr:to>
    <xdr:graphicFrame macro="">
      <xdr:nvGraphicFramePr>
        <xdr:cNvPr id="2049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xdr:row>
      <xdr:rowOff>0</xdr:rowOff>
    </xdr:from>
    <xdr:to>
      <xdr:col>2</xdr:col>
      <xdr:colOff>0</xdr:colOff>
      <xdr:row>3</xdr:row>
      <xdr:rowOff>0</xdr:rowOff>
    </xdr:to>
    <xdr:graphicFrame macro="">
      <xdr:nvGraphicFramePr>
        <xdr:cNvPr id="2049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geraldine.sihambedy@ars.sante.fr" TargetMode="External"/><Relationship Id="rId7" Type="http://schemas.openxmlformats.org/officeDocument/2006/relationships/printerSettings" Target="../printerSettings/printerSettings1.bin"/><Relationship Id="rId2" Type="http://schemas.openxmlformats.org/officeDocument/2006/relationships/hyperlink" Target="mailto:david.jacq@ars.sante.fr" TargetMode="External"/><Relationship Id="rId1" Type="http://schemas.openxmlformats.org/officeDocument/2006/relationships/hyperlink" Target="mailto:christian.lefeuvre@ars.sante.fr" TargetMode="External"/><Relationship Id="rId6" Type="http://schemas.openxmlformats.org/officeDocument/2006/relationships/hyperlink" Target="mailto:valerie.berol@ars.sante.fr" TargetMode="External"/><Relationship Id="rId5" Type="http://schemas.openxmlformats.org/officeDocument/2006/relationships/hyperlink" Target="mailto:pierre.constantin@ars.sante.fr" TargetMode="External"/><Relationship Id="rId4" Type="http://schemas.openxmlformats.org/officeDocument/2006/relationships/hyperlink" Target="mailto:philippe.minvielle@ars.sante.fr"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copesante.fr/contenus/fiches-etablissements" TargetMode="External"/><Relationship Id="rId1" Type="http://schemas.openxmlformats.org/officeDocument/2006/relationships/hyperlink" Target="mailto:http://finess.sante.gouv.fr/fininter/jsp/rechercheSimple.jsp?coche=OK"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2.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P45"/>
  <sheetViews>
    <sheetView workbookViewId="0">
      <selection activeCell="E24" sqref="E24"/>
    </sheetView>
  </sheetViews>
  <sheetFormatPr baseColWidth="10" defaultRowHeight="12.75" x14ac:dyDescent="0.2"/>
  <cols>
    <col min="1" max="1" width="16.85546875" customWidth="1"/>
    <col min="3" max="3" width="30.140625" customWidth="1"/>
    <col min="4" max="4" width="29.5703125" bestFit="1" customWidth="1"/>
    <col min="5" max="5" width="13.28515625" bestFit="1" customWidth="1"/>
    <col min="6" max="6" width="13.140625" customWidth="1"/>
  </cols>
  <sheetData>
    <row r="1" spans="1:8" x14ac:dyDescent="0.2">
      <c r="A1" t="s">
        <v>65</v>
      </c>
      <c r="B1" t="s">
        <v>77</v>
      </c>
      <c r="C1" t="s">
        <v>78</v>
      </c>
      <c r="D1" t="s">
        <v>79</v>
      </c>
      <c r="E1" t="s">
        <v>80</v>
      </c>
    </row>
    <row r="2" spans="1:8" x14ac:dyDescent="0.2">
      <c r="A2" t="s">
        <v>177</v>
      </c>
      <c r="B2" t="s">
        <v>81</v>
      </c>
      <c r="C2" t="s">
        <v>82</v>
      </c>
      <c r="D2" t="s">
        <v>83</v>
      </c>
      <c r="E2" t="s">
        <v>84</v>
      </c>
    </row>
    <row r="3" spans="1:8" x14ac:dyDescent="0.2">
      <c r="A3" t="s">
        <v>219</v>
      </c>
      <c r="B3" t="s">
        <v>85</v>
      </c>
      <c r="D3" t="s">
        <v>86</v>
      </c>
    </row>
    <row r="4" spans="1:8" x14ac:dyDescent="0.2">
      <c r="A4" t="s">
        <v>180</v>
      </c>
      <c r="B4" t="s">
        <v>64</v>
      </c>
      <c r="D4" t="s">
        <v>65</v>
      </c>
    </row>
    <row r="5" spans="1:8" x14ac:dyDescent="0.2">
      <c r="A5" t="s">
        <v>517</v>
      </c>
      <c r="B5" t="s">
        <v>65</v>
      </c>
    </row>
    <row r="6" spans="1:8" x14ac:dyDescent="0.2">
      <c r="A6" t="s">
        <v>178</v>
      </c>
      <c r="B6" t="s">
        <v>66</v>
      </c>
    </row>
    <row r="7" spans="1:8" x14ac:dyDescent="0.2">
      <c r="A7" t="s">
        <v>179</v>
      </c>
    </row>
    <row r="9" spans="1:8" x14ac:dyDescent="0.2">
      <c r="B9" t="s">
        <v>87</v>
      </c>
      <c r="C9" t="s">
        <v>88</v>
      </c>
      <c r="D9" s="33" t="s">
        <v>89</v>
      </c>
      <c r="E9" s="32">
        <v>249104227</v>
      </c>
      <c r="F9" t="s">
        <v>90</v>
      </c>
      <c r="H9" t="s">
        <v>91</v>
      </c>
    </row>
    <row r="10" spans="1:8" x14ac:dyDescent="0.2">
      <c r="B10" t="s">
        <v>87</v>
      </c>
      <c r="C10" t="s">
        <v>92</v>
      </c>
      <c r="D10" s="33" t="s">
        <v>93</v>
      </c>
      <c r="E10" s="32">
        <v>249104355</v>
      </c>
      <c r="F10" t="s">
        <v>94</v>
      </c>
      <c r="H10" t="s">
        <v>95</v>
      </c>
    </row>
    <row r="11" spans="1:8" x14ac:dyDescent="0.2">
      <c r="B11" t="s">
        <v>96</v>
      </c>
      <c r="C11" t="s">
        <v>97</v>
      </c>
      <c r="D11" s="33" t="s">
        <v>98</v>
      </c>
      <c r="E11" s="32">
        <v>249104012</v>
      </c>
      <c r="F11" t="s">
        <v>99</v>
      </c>
    </row>
    <row r="12" spans="1:8" x14ac:dyDescent="0.2">
      <c r="B12" t="s">
        <v>87</v>
      </c>
      <c r="C12" t="s">
        <v>100</v>
      </c>
      <c r="D12" s="33" t="s">
        <v>101</v>
      </c>
      <c r="E12" s="32">
        <v>249104255</v>
      </c>
      <c r="F12" t="s">
        <v>102</v>
      </c>
    </row>
    <row r="13" spans="1:8" x14ac:dyDescent="0.2">
      <c r="B13" t="s">
        <v>87</v>
      </c>
      <c r="C13" t="s">
        <v>103</v>
      </c>
      <c r="D13" s="33" t="s">
        <v>104</v>
      </c>
      <c r="E13" s="32">
        <v>249104788</v>
      </c>
      <c r="F13" t="s">
        <v>105</v>
      </c>
    </row>
    <row r="14" spans="1:8" x14ac:dyDescent="0.2">
      <c r="B14" t="s">
        <v>96</v>
      </c>
      <c r="C14" t="s">
        <v>106</v>
      </c>
      <c r="D14" s="33" t="s">
        <v>107</v>
      </c>
      <c r="E14" s="32">
        <v>249104031</v>
      </c>
      <c r="F14" t="s">
        <v>108</v>
      </c>
    </row>
    <row r="16" spans="1:8" x14ac:dyDescent="0.2">
      <c r="B16" t="s">
        <v>96</v>
      </c>
      <c r="D16" s="34" t="s">
        <v>119</v>
      </c>
    </row>
    <row r="17" spans="2:10" x14ac:dyDescent="0.2">
      <c r="B17" t="s">
        <v>87</v>
      </c>
      <c r="D17" s="34" t="s">
        <v>120</v>
      </c>
    </row>
    <row r="18" spans="2:10" x14ac:dyDescent="0.2">
      <c r="D18" s="34" t="s">
        <v>121</v>
      </c>
      <c r="G18" s="34" t="s">
        <v>132</v>
      </c>
    </row>
    <row r="19" spans="2:10" x14ac:dyDescent="0.2">
      <c r="D19" s="34" t="s">
        <v>122</v>
      </c>
      <c r="G19" s="34" t="s">
        <v>140</v>
      </c>
    </row>
    <row r="21" spans="2:10" x14ac:dyDescent="0.2">
      <c r="C21" s="34" t="s">
        <v>123</v>
      </c>
      <c r="E21" s="34" t="s">
        <v>483</v>
      </c>
      <c r="F21" s="34"/>
      <c r="G21" s="34"/>
    </row>
    <row r="22" spans="2:10" x14ac:dyDescent="0.2">
      <c r="C22" s="34" t="s">
        <v>124</v>
      </c>
      <c r="D22" s="42" t="s">
        <v>181</v>
      </c>
      <c r="E22" s="43">
        <f>COUNTIF(Radiopharmacie!$G$3:$G$155,"E Critique")</f>
        <v>0</v>
      </c>
      <c r="F22" s="88"/>
      <c r="G22" s="88"/>
      <c r="J22" s="59" t="s">
        <v>141</v>
      </c>
    </row>
    <row r="23" spans="2:10" x14ac:dyDescent="0.2">
      <c r="C23" s="34" t="s">
        <v>125</v>
      </c>
      <c r="D23" s="42" t="s">
        <v>182</v>
      </c>
      <c r="E23" s="91">
        <f>COUNTIF(Radiopharmacie!$G$3:$G$155,"E Majeur")</f>
        <v>0</v>
      </c>
      <c r="F23" s="88"/>
      <c r="G23" s="88"/>
      <c r="J23" s="59" t="s">
        <v>142</v>
      </c>
    </row>
    <row r="24" spans="2:10" x14ac:dyDescent="0.2">
      <c r="C24" s="34" t="s">
        <v>126</v>
      </c>
      <c r="D24" s="42" t="s">
        <v>516</v>
      </c>
      <c r="E24" s="91">
        <f>COUNTIF(Radiopharmacie!$G$3:$G$155,"Ecart")</f>
        <v>0</v>
      </c>
      <c r="F24" s="88"/>
      <c r="G24" s="88"/>
      <c r="J24" s="59" t="s">
        <v>143</v>
      </c>
    </row>
    <row r="25" spans="2:10" x14ac:dyDescent="0.2">
      <c r="C25" s="34" t="s">
        <v>158</v>
      </c>
      <c r="D25" s="42" t="s">
        <v>183</v>
      </c>
      <c r="E25" s="91">
        <f>COUNTIF(Radiopharmacie!$G$3:$G$155,"Rem.")</f>
        <v>0</v>
      </c>
      <c r="F25" s="88"/>
      <c r="G25" s="88"/>
      <c r="J25" s="59" t="s">
        <v>144</v>
      </c>
    </row>
    <row r="26" spans="2:10" x14ac:dyDescent="0.2">
      <c r="C26" s="34" t="s">
        <v>157</v>
      </c>
      <c r="D26" s="51" t="s">
        <v>220</v>
      </c>
      <c r="E26" s="91">
        <f>COUNTIF(Radiopharmacie!$G$3:$G$155,"Non renseigné")</f>
        <v>0</v>
      </c>
      <c r="F26" s="88"/>
      <c r="G26" s="88"/>
      <c r="J26" s="59" t="s">
        <v>145</v>
      </c>
    </row>
    <row r="27" spans="2:10" x14ac:dyDescent="0.2">
      <c r="C27" s="34" t="s">
        <v>127</v>
      </c>
      <c r="D27" s="51" t="s">
        <v>138</v>
      </c>
      <c r="E27" s="91">
        <f>COUNTIF(Radiopharmacie!$G$3:$G$155,"SO")</f>
        <v>0</v>
      </c>
      <c r="F27" s="88"/>
      <c r="G27" s="88"/>
      <c r="J27" s="59" t="s">
        <v>38</v>
      </c>
    </row>
    <row r="28" spans="2:10" x14ac:dyDescent="0.2">
      <c r="C28" s="34" t="s">
        <v>159</v>
      </c>
      <c r="D28" s="42" t="s">
        <v>184</v>
      </c>
      <c r="E28" s="91">
        <f>COUNTIF(Radiopharmacie!$G$3:$G$155,"Satisfaisant")</f>
        <v>0</v>
      </c>
      <c r="F28" s="88"/>
      <c r="G28" s="88"/>
      <c r="J28" s="59" t="s">
        <v>39</v>
      </c>
    </row>
    <row r="29" spans="2:10" ht="39.950000000000003" customHeight="1" x14ac:dyDescent="0.2">
      <c r="C29" s="223" t="s">
        <v>165</v>
      </c>
      <c r="D29" s="224"/>
      <c r="E29" s="224"/>
      <c r="F29" s="224"/>
      <c r="G29" s="224"/>
      <c r="H29" s="224"/>
      <c r="I29" s="224"/>
      <c r="J29" s="59" t="s">
        <v>36</v>
      </c>
    </row>
    <row r="30" spans="2:10" ht="39.950000000000003" customHeight="1" x14ac:dyDescent="0.2">
      <c r="C30" s="223" t="s">
        <v>164</v>
      </c>
      <c r="D30" s="224"/>
      <c r="E30" s="224"/>
      <c r="F30" s="224"/>
      <c r="G30" s="224"/>
      <c r="H30" s="224"/>
      <c r="I30" s="224"/>
    </row>
    <row r="31" spans="2:10" ht="39.950000000000003" customHeight="1" x14ac:dyDescent="0.2">
      <c r="C31" s="223" t="s">
        <v>163</v>
      </c>
      <c r="D31" s="224"/>
      <c r="E31" s="224"/>
      <c r="F31" s="224"/>
      <c r="G31" s="224"/>
      <c r="H31" s="224"/>
      <c r="I31" s="224"/>
    </row>
    <row r="32" spans="2:10" ht="39.950000000000003" customHeight="1" x14ac:dyDescent="0.2">
      <c r="C32" s="223" t="s">
        <v>162</v>
      </c>
      <c r="D32" s="224"/>
      <c r="E32" s="224"/>
      <c r="F32" s="224"/>
      <c r="G32" s="224"/>
      <c r="H32" s="224"/>
      <c r="I32" s="224"/>
    </row>
    <row r="33" spans="3:16" ht="39.950000000000003" customHeight="1" x14ac:dyDescent="0.2">
      <c r="C33" s="225" t="s">
        <v>234</v>
      </c>
      <c r="D33" s="226"/>
      <c r="E33" s="226"/>
      <c r="F33" s="226"/>
      <c r="G33" s="226"/>
      <c r="H33" s="226"/>
      <c r="I33" s="226"/>
      <c r="J33" s="229" t="s">
        <v>203</v>
      </c>
      <c r="K33" s="230"/>
      <c r="L33" s="230"/>
      <c r="M33" s="230"/>
      <c r="N33" s="230"/>
      <c r="O33" s="230"/>
      <c r="P33" s="230"/>
    </row>
    <row r="34" spans="3:16" ht="37.5" customHeight="1" x14ac:dyDescent="0.2">
      <c r="C34" s="225" t="s">
        <v>236</v>
      </c>
      <c r="D34" s="226"/>
      <c r="E34" s="226"/>
      <c r="F34" s="226"/>
      <c r="G34" s="226"/>
      <c r="H34" s="226"/>
      <c r="I34" s="226"/>
      <c r="J34" s="229" t="s">
        <v>240</v>
      </c>
      <c r="K34" s="230"/>
      <c r="L34" s="230"/>
      <c r="M34" s="230"/>
      <c r="N34" s="230"/>
      <c r="O34" s="230"/>
      <c r="P34" s="230"/>
    </row>
    <row r="35" spans="3:16" ht="37.5" customHeight="1" x14ac:dyDescent="0.2">
      <c r="C35" s="225" t="s">
        <v>235</v>
      </c>
      <c r="D35" s="226"/>
      <c r="E35" s="226"/>
      <c r="F35" s="226"/>
      <c r="G35" s="226"/>
      <c r="H35" s="226"/>
      <c r="I35" s="226"/>
      <c r="J35" s="229" t="s">
        <v>239</v>
      </c>
      <c r="K35" s="230"/>
      <c r="L35" s="230"/>
      <c r="M35" s="230"/>
      <c r="N35" s="230"/>
      <c r="O35" s="230"/>
      <c r="P35" s="230"/>
    </row>
    <row r="36" spans="3:16" ht="37.5" customHeight="1" x14ac:dyDescent="0.2">
      <c r="C36" s="225" t="s">
        <v>237</v>
      </c>
      <c r="D36" s="226"/>
      <c r="E36" s="226"/>
      <c r="F36" s="226"/>
      <c r="G36" s="226"/>
      <c r="H36" s="226"/>
      <c r="I36" s="226"/>
      <c r="J36" s="229" t="s">
        <v>241</v>
      </c>
      <c r="K36" s="230"/>
      <c r="L36" s="230"/>
      <c r="M36" s="230"/>
      <c r="N36" s="230"/>
      <c r="O36" s="230"/>
      <c r="P36" s="230"/>
    </row>
    <row r="37" spans="3:16" ht="37.5" customHeight="1" x14ac:dyDescent="0.2">
      <c r="C37" s="225" t="s">
        <v>238</v>
      </c>
      <c r="D37" s="226"/>
      <c r="E37" s="226"/>
      <c r="F37" s="226"/>
      <c r="G37" s="226"/>
      <c r="H37" s="226"/>
      <c r="I37" s="226"/>
    </row>
    <row r="38" spans="3:16" ht="37.5" customHeight="1" x14ac:dyDescent="0.2">
      <c r="C38" s="227" t="s">
        <v>204</v>
      </c>
      <c r="D38" s="228"/>
      <c r="E38" s="228"/>
      <c r="F38" s="228"/>
      <c r="G38" s="228"/>
      <c r="H38" s="228"/>
      <c r="I38" s="228"/>
    </row>
    <row r="39" spans="3:16" ht="37.5" customHeight="1" x14ac:dyDescent="0.2">
      <c r="C39" s="227" t="s">
        <v>207</v>
      </c>
      <c r="D39" s="228"/>
      <c r="E39" s="228"/>
      <c r="F39" s="228"/>
      <c r="G39" s="228"/>
      <c r="H39" s="228"/>
      <c r="I39" s="228"/>
    </row>
    <row r="40" spans="3:16" ht="37.5" customHeight="1" x14ac:dyDescent="0.2">
      <c r="C40" s="227" t="s">
        <v>206</v>
      </c>
      <c r="D40" s="228"/>
      <c r="E40" s="228"/>
      <c r="F40" s="228"/>
      <c r="G40" s="228"/>
      <c r="H40" s="228"/>
      <c r="I40" s="228"/>
    </row>
    <row r="41" spans="3:16" ht="37.5" customHeight="1" x14ac:dyDescent="0.2">
      <c r="C41" s="227" t="s">
        <v>205</v>
      </c>
      <c r="D41" s="228"/>
      <c r="E41" s="228"/>
      <c r="F41" s="228"/>
      <c r="G41" s="228"/>
      <c r="H41" s="228"/>
      <c r="I41" s="228"/>
    </row>
    <row r="42" spans="3:16" ht="37.5" customHeight="1" x14ac:dyDescent="0.2">
      <c r="C42" s="227" t="s">
        <v>208</v>
      </c>
      <c r="D42" s="228"/>
      <c r="E42" s="228"/>
      <c r="F42" s="228"/>
      <c r="G42" s="228"/>
      <c r="H42" s="228"/>
      <c r="I42" s="228"/>
    </row>
    <row r="43" spans="3:16" ht="37.5" customHeight="1" x14ac:dyDescent="0.2">
      <c r="C43" s="227"/>
      <c r="D43" s="228"/>
      <c r="E43" s="228"/>
      <c r="F43" s="228"/>
      <c r="G43" s="228"/>
      <c r="H43" s="228"/>
      <c r="I43" s="228"/>
    </row>
    <row r="44" spans="3:16" ht="37.5" customHeight="1" x14ac:dyDescent="0.2">
      <c r="C44" s="227"/>
      <c r="D44" s="228"/>
      <c r="E44" s="228"/>
      <c r="F44" s="228"/>
      <c r="G44" s="228"/>
      <c r="H44" s="228"/>
      <c r="I44" s="228"/>
    </row>
    <row r="45" spans="3:16" ht="29.25" customHeight="1" x14ac:dyDescent="0.2">
      <c r="C45" s="227"/>
      <c r="D45" s="228"/>
      <c r="E45" s="228"/>
      <c r="F45" s="228"/>
      <c r="G45" s="228"/>
      <c r="H45" s="228"/>
      <c r="I45" s="228"/>
    </row>
  </sheetData>
  <mergeCells count="21">
    <mergeCell ref="C45:I45"/>
    <mergeCell ref="C41:I41"/>
    <mergeCell ref="C42:I42"/>
    <mergeCell ref="C43:I43"/>
    <mergeCell ref="C38:I38"/>
    <mergeCell ref="C39:I39"/>
    <mergeCell ref="C40:I40"/>
    <mergeCell ref="C37:I37"/>
    <mergeCell ref="C44:I44"/>
    <mergeCell ref="J33:P33"/>
    <mergeCell ref="J34:P34"/>
    <mergeCell ref="J35:P35"/>
    <mergeCell ref="J36:P36"/>
    <mergeCell ref="C35:I35"/>
    <mergeCell ref="C36:I36"/>
    <mergeCell ref="C29:I29"/>
    <mergeCell ref="C32:I32"/>
    <mergeCell ref="C30:I30"/>
    <mergeCell ref="C31:I31"/>
    <mergeCell ref="C34:I34"/>
    <mergeCell ref="C33:I33"/>
  </mergeCells>
  <hyperlinks>
    <hyperlink ref="D9" r:id="rId1"/>
    <hyperlink ref="D10" r:id="rId2"/>
    <hyperlink ref="D11" r:id="rId3"/>
    <hyperlink ref="D12" r:id="rId4"/>
    <hyperlink ref="D13" r:id="rId5"/>
    <hyperlink ref="D14" r:id="rId6"/>
  </hyperlinks>
  <pageMargins left="0.7" right="0.7" top="0.75" bottom="0.75" header="0.3" footer="0.3"/>
  <pageSetup paperSize="9" orientation="portrait"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tabColor rgb="FFFFFF00"/>
  </sheetPr>
  <dimension ref="A1:F100"/>
  <sheetViews>
    <sheetView showGridLines="0" view="pageBreakPreview" zoomScaleNormal="100" zoomScaleSheetLayoutView="100" workbookViewId="0">
      <selection activeCell="B9" sqref="B9:C9"/>
    </sheetView>
  </sheetViews>
  <sheetFormatPr baseColWidth="10" defaultRowHeight="12.75" x14ac:dyDescent="0.2"/>
  <cols>
    <col min="1" max="1" width="57.28515625" style="1" customWidth="1"/>
    <col min="2" max="2" width="16.7109375" style="1" customWidth="1"/>
    <col min="3" max="3" width="42.140625" style="1" customWidth="1"/>
    <col min="4" max="16384" width="11.42578125" style="1"/>
  </cols>
  <sheetData>
    <row r="1" spans="1:6" ht="27" customHeight="1" x14ac:dyDescent="0.2">
      <c r="A1" s="18"/>
      <c r="B1" s="234" t="s">
        <v>241</v>
      </c>
      <c r="C1" s="235"/>
      <c r="D1" s="69"/>
      <c r="E1" s="69"/>
    </row>
    <row r="2" spans="1:6" ht="29.25" customHeight="1" x14ac:dyDescent="0.2">
      <c r="A2" s="18"/>
      <c r="B2" s="236" t="s">
        <v>131</v>
      </c>
      <c r="C2" s="237"/>
    </row>
    <row r="3" spans="1:6" ht="76.5" customHeight="1" x14ac:dyDescent="0.2">
      <c r="A3" s="18"/>
      <c r="B3" s="238" t="s">
        <v>487</v>
      </c>
      <c r="C3" s="239"/>
      <c r="D3" s="70"/>
      <c r="E3" s="70"/>
    </row>
    <row r="4" spans="1:6" ht="36.75" customHeight="1" x14ac:dyDescent="0.2">
      <c r="A4" s="240" t="s">
        <v>209</v>
      </c>
      <c r="B4" s="241"/>
      <c r="C4" s="242"/>
    </row>
    <row r="5" spans="1:6" ht="18.75" customHeight="1" x14ac:dyDescent="0.2">
      <c r="A5" s="243" t="s">
        <v>9</v>
      </c>
      <c r="B5" s="244"/>
      <c r="C5" s="245"/>
    </row>
    <row r="6" spans="1:6" ht="18.75" customHeight="1" x14ac:dyDescent="0.2">
      <c r="A6" s="78" t="s">
        <v>29</v>
      </c>
      <c r="B6" s="274" t="s">
        <v>81</v>
      </c>
      <c r="C6" s="275"/>
    </row>
    <row r="7" spans="1:6" ht="18.75" customHeight="1" x14ac:dyDescent="0.2">
      <c r="A7" s="78" t="s">
        <v>30</v>
      </c>
      <c r="B7" s="276"/>
      <c r="C7" s="247"/>
    </row>
    <row r="8" spans="1:6" ht="16.5" customHeight="1" x14ac:dyDescent="0.2">
      <c r="A8" s="78" t="s">
        <v>233</v>
      </c>
      <c r="B8" s="277"/>
      <c r="C8" s="247"/>
    </row>
    <row r="9" spans="1:6" ht="18" customHeight="1" x14ac:dyDescent="0.2">
      <c r="A9" s="284" t="s">
        <v>129</v>
      </c>
      <c r="B9" s="283"/>
      <c r="C9" s="247"/>
      <c r="D9" s="71"/>
      <c r="E9" s="71"/>
      <c r="F9" s="72"/>
    </row>
    <row r="10" spans="1:6" ht="18" customHeight="1" x14ac:dyDescent="0.2">
      <c r="A10" s="284"/>
      <c r="B10" s="281" t="str">
        <f>IF(B9="","","tél : "&amp;(LOOKUP(B9,Liste!C$9:C$14,TEXT(telephone,"0#.##.##.##.##"))))&amp;IF(B9="",""," - mail : "&amp;LOOKUP(B9,Liste!C$9:C$14,Mail))</f>
        <v/>
      </c>
      <c r="C10" s="282"/>
      <c r="D10" s="71"/>
      <c r="E10" s="71"/>
      <c r="F10" s="72"/>
    </row>
    <row r="11" spans="1:6" ht="18" customHeight="1" x14ac:dyDescent="0.2">
      <c r="A11" s="285"/>
      <c r="B11" s="283"/>
      <c r="C11" s="247"/>
      <c r="D11" s="71"/>
      <c r="E11" s="71"/>
      <c r="F11" s="72"/>
    </row>
    <row r="12" spans="1:6" ht="18" customHeight="1" x14ac:dyDescent="0.2">
      <c r="A12" s="285"/>
      <c r="B12" s="281" t="str">
        <f>IF(B11="","","tél : "&amp;(LOOKUP(B11,Liste!C$9:C$14,TEXT(telephone,"0#.##.##.##.##"))))&amp;IF(B11="",""," - mail : "&amp;LOOKUP(B11,Liste!C$9:C$14,Mail))</f>
        <v/>
      </c>
      <c r="C12" s="282"/>
    </row>
    <row r="13" spans="1:6" ht="51.75" customHeight="1" x14ac:dyDescent="0.2">
      <c r="A13" s="78" t="s">
        <v>232</v>
      </c>
      <c r="B13" s="262"/>
      <c r="C13" s="278"/>
    </row>
    <row r="14" spans="1:6" ht="25.5" customHeight="1" x14ac:dyDescent="0.2">
      <c r="A14" s="279" t="s">
        <v>1</v>
      </c>
      <c r="B14" s="279"/>
      <c r="C14" s="280"/>
    </row>
    <row r="15" spans="1:6" ht="20.25" customHeight="1" x14ac:dyDescent="0.2">
      <c r="A15" s="78" t="s">
        <v>3</v>
      </c>
      <c r="B15" s="276"/>
      <c r="C15" s="247"/>
    </row>
    <row r="16" spans="1:6" ht="20.25" customHeight="1" x14ac:dyDescent="0.2">
      <c r="A16" s="78" t="s">
        <v>49</v>
      </c>
      <c r="B16" s="276"/>
      <c r="C16" s="247"/>
    </row>
    <row r="17" spans="1:3" ht="20.25" customHeight="1" x14ac:dyDescent="0.2">
      <c r="A17" s="78" t="s">
        <v>109</v>
      </c>
      <c r="B17" s="276"/>
      <c r="C17" s="247"/>
    </row>
    <row r="18" spans="1:3" ht="20.25" customHeight="1" x14ac:dyDescent="0.2">
      <c r="A18" s="78" t="s">
        <v>110</v>
      </c>
      <c r="B18" s="276"/>
      <c r="C18" s="247"/>
    </row>
    <row r="19" spans="1:3" ht="20.25" customHeight="1" x14ac:dyDescent="0.2">
      <c r="A19" s="78" t="s">
        <v>50</v>
      </c>
      <c r="B19" s="246"/>
      <c r="C19" s="247"/>
    </row>
    <row r="20" spans="1:3" ht="20.25" customHeight="1" x14ac:dyDescent="0.2">
      <c r="A20" s="78" t="s">
        <v>51</v>
      </c>
      <c r="B20" s="246"/>
      <c r="C20" s="247"/>
    </row>
    <row r="21" spans="1:3" ht="20.25" customHeight="1" x14ac:dyDescent="0.2">
      <c r="A21" s="78" t="s">
        <v>52</v>
      </c>
      <c r="B21" s="248"/>
      <c r="C21" s="247"/>
    </row>
    <row r="22" spans="1:3" ht="20.25" customHeight="1" x14ac:dyDescent="0.2">
      <c r="A22" s="85" t="s">
        <v>113</v>
      </c>
      <c r="B22" s="247"/>
      <c r="C22" s="247"/>
    </row>
    <row r="23" spans="1:3" ht="20.25" customHeight="1" x14ac:dyDescent="0.2">
      <c r="A23" s="78" t="s">
        <v>11</v>
      </c>
      <c r="B23" s="249"/>
      <c r="C23" s="247"/>
    </row>
    <row r="24" spans="1:3" ht="20.25" customHeight="1" x14ac:dyDescent="0.2">
      <c r="A24" s="78" t="s">
        <v>53</v>
      </c>
      <c r="B24" s="249"/>
      <c r="C24" s="247"/>
    </row>
    <row r="25" spans="1:3" ht="20.25" customHeight="1" x14ac:dyDescent="0.2">
      <c r="A25" s="78" t="s">
        <v>22</v>
      </c>
      <c r="B25" s="249"/>
      <c r="C25" s="247"/>
    </row>
    <row r="26" spans="1:3" ht="26.25" customHeight="1" x14ac:dyDescent="0.2">
      <c r="A26" s="78" t="s">
        <v>54</v>
      </c>
      <c r="B26" s="262"/>
      <c r="C26" s="278"/>
    </row>
    <row r="27" spans="1:3" ht="20.25" customHeight="1" x14ac:dyDescent="0.2">
      <c r="A27" s="78" t="s">
        <v>55</v>
      </c>
      <c r="B27" s="249"/>
      <c r="C27" s="259"/>
    </row>
    <row r="28" spans="1:3" ht="20.25" customHeight="1" x14ac:dyDescent="0.2">
      <c r="A28" s="86" t="s">
        <v>76</v>
      </c>
      <c r="B28" s="258"/>
      <c r="C28" s="259"/>
    </row>
    <row r="29" spans="1:3" s="77" customFormat="1" ht="25.5" customHeight="1" x14ac:dyDescent="0.2">
      <c r="A29" s="260" t="s">
        <v>2</v>
      </c>
      <c r="B29" s="260"/>
      <c r="C29" s="261"/>
    </row>
    <row r="30" spans="1:3" ht="20.25" customHeight="1" x14ac:dyDescent="0.2">
      <c r="A30" s="78" t="s">
        <v>23</v>
      </c>
      <c r="B30" s="249"/>
      <c r="C30" s="259"/>
    </row>
    <row r="31" spans="1:3" ht="20.25" customHeight="1" x14ac:dyDescent="0.2">
      <c r="A31" s="78" t="s">
        <v>130</v>
      </c>
      <c r="B31" s="277"/>
      <c r="C31" s="259"/>
    </row>
    <row r="32" spans="1:3" ht="89.25" customHeight="1" x14ac:dyDescent="0.2">
      <c r="A32" s="78" t="s">
        <v>28</v>
      </c>
      <c r="B32" s="262" t="str">
        <f>IF(B1="Inspection","Sans objet (inspection)",B1&amp;" "&amp;B2&amp;" "&amp;B3)</f>
        <v>Sans objet (inspection)</v>
      </c>
      <c r="C32" s="263"/>
    </row>
    <row r="33" spans="1:3" ht="24" customHeight="1" x14ac:dyDescent="0.2">
      <c r="A33" s="81" t="s">
        <v>228</v>
      </c>
      <c r="B33" s="271"/>
      <c r="C33" s="272"/>
    </row>
    <row r="34" spans="1:3" ht="23.25" customHeight="1" x14ac:dyDescent="0.2">
      <c r="A34" s="81" t="s">
        <v>229</v>
      </c>
      <c r="B34" s="293"/>
      <c r="C34" s="265"/>
    </row>
    <row r="35" spans="1:3" s="77" customFormat="1" ht="24.75" customHeight="1" x14ac:dyDescent="0.2">
      <c r="A35" s="260" t="s">
        <v>41</v>
      </c>
      <c r="B35" s="260"/>
      <c r="C35" s="261"/>
    </row>
    <row r="36" spans="1:3" ht="20.25" customHeight="1" x14ac:dyDescent="0.2">
      <c r="A36" s="78" t="s">
        <v>40</v>
      </c>
      <c r="B36" s="250"/>
      <c r="C36" s="251"/>
    </row>
    <row r="37" spans="1:3" ht="20.25" customHeight="1" x14ac:dyDescent="0.2">
      <c r="A37" s="78" t="s">
        <v>17</v>
      </c>
      <c r="B37" s="270"/>
      <c r="C37" s="251"/>
    </row>
    <row r="38" spans="1:3" ht="20.25" customHeight="1" x14ac:dyDescent="0.2">
      <c r="A38" s="78" t="s">
        <v>18</v>
      </c>
      <c r="B38" s="270"/>
      <c r="C38" s="251"/>
    </row>
    <row r="39" spans="1:3" ht="20.25" customHeight="1" x14ac:dyDescent="0.2">
      <c r="A39" s="78" t="s">
        <v>25</v>
      </c>
      <c r="B39" s="250"/>
      <c r="C39" s="251"/>
    </row>
    <row r="40" spans="1:3" ht="20.25" customHeight="1" x14ac:dyDescent="0.2">
      <c r="A40" s="68" t="s">
        <v>19</v>
      </c>
      <c r="B40" s="250"/>
      <c r="C40" s="251"/>
    </row>
    <row r="41" spans="1:3" ht="25.5" x14ac:dyDescent="0.2">
      <c r="A41" s="78" t="s">
        <v>186</v>
      </c>
      <c r="B41" s="250"/>
      <c r="C41" s="251"/>
    </row>
    <row r="42" spans="1:3" ht="20.25" customHeight="1" x14ac:dyDescent="0.2">
      <c r="A42" s="78" t="s">
        <v>187</v>
      </c>
      <c r="B42" s="250"/>
      <c r="C42" s="251"/>
    </row>
    <row r="43" spans="1:3" ht="25.5" x14ac:dyDescent="0.2">
      <c r="A43" s="78" t="s">
        <v>56</v>
      </c>
      <c r="B43" s="250"/>
      <c r="C43" s="251"/>
    </row>
    <row r="44" spans="1:3" s="77" customFormat="1" ht="25.5" x14ac:dyDescent="0.2">
      <c r="A44" s="68" t="s">
        <v>57</v>
      </c>
      <c r="B44" s="288"/>
      <c r="C44" s="289"/>
    </row>
    <row r="45" spans="1:3" ht="20.25" customHeight="1" x14ac:dyDescent="0.2">
      <c r="A45" s="290" t="s">
        <v>31</v>
      </c>
      <c r="B45" s="291"/>
      <c r="C45" s="292"/>
    </row>
    <row r="46" spans="1:3" ht="20.25" customHeight="1" x14ac:dyDescent="0.2">
      <c r="A46" s="78" t="s">
        <v>61</v>
      </c>
      <c r="B46" s="264"/>
      <c r="C46" s="265"/>
    </row>
    <row r="47" spans="1:3" ht="20.25" customHeight="1" x14ac:dyDescent="0.2">
      <c r="A47" s="78" t="s">
        <v>62</v>
      </c>
      <c r="B47" s="264"/>
      <c r="C47" s="265"/>
    </row>
    <row r="48" spans="1:3" ht="20.25" customHeight="1" x14ac:dyDescent="0.2">
      <c r="A48" s="78" t="s">
        <v>12</v>
      </c>
      <c r="B48" s="264"/>
      <c r="C48" s="265"/>
    </row>
    <row r="49" spans="1:3" ht="20.25" customHeight="1" x14ac:dyDescent="0.2">
      <c r="A49" s="78" t="s">
        <v>13</v>
      </c>
      <c r="B49" s="264"/>
      <c r="C49" s="265"/>
    </row>
    <row r="50" spans="1:3" ht="20.25" customHeight="1" x14ac:dyDescent="0.2">
      <c r="A50" s="78" t="s">
        <v>14</v>
      </c>
      <c r="B50" s="264"/>
      <c r="C50" s="265"/>
    </row>
    <row r="51" spans="1:3" ht="20.25" customHeight="1" x14ac:dyDescent="0.2">
      <c r="A51" s="78" t="s">
        <v>58</v>
      </c>
      <c r="B51" s="264"/>
      <c r="C51" s="265"/>
    </row>
    <row r="52" spans="1:3" ht="20.25" customHeight="1" x14ac:dyDescent="0.2">
      <c r="A52" s="78" t="s">
        <v>16</v>
      </c>
      <c r="B52" s="264"/>
      <c r="C52" s="265"/>
    </row>
    <row r="53" spans="1:3" ht="20.25" customHeight="1" x14ac:dyDescent="0.2">
      <c r="A53" s="78" t="s">
        <v>15</v>
      </c>
      <c r="B53" s="264"/>
      <c r="C53" s="265"/>
    </row>
    <row r="54" spans="1:3" ht="20.25" customHeight="1" x14ac:dyDescent="0.2">
      <c r="A54" s="73" t="s">
        <v>24</v>
      </c>
      <c r="B54" s="294">
        <f>SUM(B46:B53)</f>
        <v>0</v>
      </c>
      <c r="C54" s="292"/>
    </row>
    <row r="55" spans="1:3" ht="21.75" customHeight="1" x14ac:dyDescent="0.2">
      <c r="A55" s="173" t="s">
        <v>490</v>
      </c>
      <c r="B55" s="182" t="s">
        <v>491</v>
      </c>
      <c r="C55" s="83" t="s">
        <v>492</v>
      </c>
    </row>
    <row r="56" spans="1:3" s="77" customFormat="1" ht="21.75" customHeight="1" x14ac:dyDescent="0.2">
      <c r="A56" s="295" t="s">
        <v>493</v>
      </c>
      <c r="B56" s="296"/>
      <c r="C56" s="297"/>
    </row>
    <row r="57" spans="1:3" ht="30.75" customHeight="1" x14ac:dyDescent="0.2">
      <c r="A57" s="174" t="s">
        <v>494</v>
      </c>
      <c r="B57" s="183"/>
      <c r="C57" s="184"/>
    </row>
    <row r="58" spans="1:3" ht="21.75" customHeight="1" x14ac:dyDescent="0.2">
      <c r="A58" s="185" t="s">
        <v>495</v>
      </c>
      <c r="B58" s="183"/>
      <c r="C58" s="184"/>
    </row>
    <row r="59" spans="1:3" ht="21.75" customHeight="1" x14ac:dyDescent="0.2">
      <c r="A59" s="185" t="s">
        <v>496</v>
      </c>
      <c r="B59" s="183"/>
      <c r="C59" s="184"/>
    </row>
    <row r="60" spans="1:3" ht="21.75" customHeight="1" x14ac:dyDescent="0.2">
      <c r="A60" s="174" t="s">
        <v>497</v>
      </c>
      <c r="B60" s="183"/>
      <c r="C60" s="184"/>
    </row>
    <row r="61" spans="1:3" s="77" customFormat="1" ht="30.75" customHeight="1" x14ac:dyDescent="0.2">
      <c r="A61" s="186" t="s">
        <v>498</v>
      </c>
      <c r="B61" s="186" t="s">
        <v>499</v>
      </c>
      <c r="C61" s="186" t="s">
        <v>500</v>
      </c>
    </row>
    <row r="62" spans="1:3" ht="30" customHeight="1" x14ac:dyDescent="0.2">
      <c r="A62" s="80" t="s">
        <v>501</v>
      </c>
      <c r="B62" s="183"/>
      <c r="C62" s="184"/>
    </row>
    <row r="63" spans="1:3" ht="51" x14ac:dyDescent="0.2">
      <c r="A63" s="84" t="s">
        <v>210</v>
      </c>
      <c r="B63" s="84" t="s">
        <v>112</v>
      </c>
      <c r="C63" s="83" t="s">
        <v>225</v>
      </c>
    </row>
    <row r="64" spans="1:3" ht="25.5" x14ac:dyDescent="0.2">
      <c r="A64" s="174" t="s">
        <v>502</v>
      </c>
      <c r="B64" s="183"/>
      <c r="C64" s="194"/>
    </row>
    <row r="65" spans="1:3" ht="20.25" customHeight="1" x14ac:dyDescent="0.2">
      <c r="A65" s="174" t="s">
        <v>503</v>
      </c>
      <c r="B65" s="183"/>
      <c r="C65" s="194"/>
    </row>
    <row r="66" spans="1:3" ht="20.25" customHeight="1" x14ac:dyDescent="0.2">
      <c r="A66" s="174" t="s">
        <v>504</v>
      </c>
      <c r="B66" s="183"/>
      <c r="C66" s="194"/>
    </row>
    <row r="67" spans="1:3" ht="38.25" x14ac:dyDescent="0.2">
      <c r="A67" s="174" t="s">
        <v>505</v>
      </c>
      <c r="B67" s="183"/>
      <c r="C67" s="194"/>
    </row>
    <row r="68" spans="1:3" x14ac:dyDescent="0.2">
      <c r="A68" s="174" t="s">
        <v>506</v>
      </c>
      <c r="B68" s="183"/>
      <c r="C68" s="194"/>
    </row>
    <row r="69" spans="1:3" ht="25.5" x14ac:dyDescent="0.2">
      <c r="A69" s="174" t="s">
        <v>507</v>
      </c>
      <c r="B69" s="183"/>
      <c r="C69" s="194"/>
    </row>
    <row r="70" spans="1:3" ht="38.25" x14ac:dyDescent="0.2">
      <c r="A70" s="174" t="s">
        <v>508</v>
      </c>
      <c r="B70" s="183"/>
      <c r="C70" s="194"/>
    </row>
    <row r="71" spans="1:3" ht="25.5" x14ac:dyDescent="0.2">
      <c r="A71" s="174" t="s">
        <v>509</v>
      </c>
      <c r="B71" s="183"/>
      <c r="C71" s="194"/>
    </row>
    <row r="72" spans="1:3" ht="27" customHeight="1" x14ac:dyDescent="0.2">
      <c r="A72" s="174" t="s">
        <v>510</v>
      </c>
      <c r="B72" s="183"/>
      <c r="C72" s="194"/>
    </row>
    <row r="73" spans="1:3" ht="20.25" customHeight="1" x14ac:dyDescent="0.2">
      <c r="A73" s="174" t="s">
        <v>511</v>
      </c>
      <c r="B73" s="183"/>
      <c r="C73" s="194"/>
    </row>
    <row r="74" spans="1:3" s="77" customFormat="1" ht="27.75" customHeight="1" x14ac:dyDescent="0.2">
      <c r="A74" s="68" t="s">
        <v>512</v>
      </c>
      <c r="B74" s="195"/>
      <c r="C74" s="194"/>
    </row>
    <row r="75" spans="1:3" ht="28.5" customHeight="1" x14ac:dyDescent="0.2">
      <c r="A75" s="174" t="s">
        <v>513</v>
      </c>
      <c r="B75" s="183"/>
      <c r="C75" s="196"/>
    </row>
    <row r="76" spans="1:3" ht="28.5" customHeight="1" x14ac:dyDescent="0.2">
      <c r="A76" s="80" t="s">
        <v>514</v>
      </c>
      <c r="B76" s="183"/>
      <c r="C76" s="196"/>
    </row>
    <row r="77" spans="1:3" ht="28.5" customHeight="1" x14ac:dyDescent="0.2">
      <c r="A77" s="80" t="s">
        <v>515</v>
      </c>
      <c r="B77" s="183"/>
      <c r="C77" s="197"/>
    </row>
    <row r="78" spans="1:3" s="77" customFormat="1" ht="31.5" customHeight="1" x14ac:dyDescent="0.2">
      <c r="A78" s="41" t="s">
        <v>213</v>
      </c>
      <c r="B78" s="74" t="s">
        <v>189</v>
      </c>
      <c r="C78" s="74" t="s">
        <v>214</v>
      </c>
    </row>
    <row r="79" spans="1:3" ht="56.25" customHeight="1" x14ac:dyDescent="0.2">
      <c r="A79" s="68" t="s">
        <v>215</v>
      </c>
      <c r="B79" s="198"/>
      <c r="C79" s="199"/>
    </row>
    <row r="80" spans="1:3" ht="30.75" customHeight="1" x14ac:dyDescent="0.2">
      <c r="A80" s="68" t="s">
        <v>216</v>
      </c>
      <c r="B80" s="198"/>
      <c r="C80" s="199"/>
    </row>
    <row r="81" spans="1:3" s="77" customFormat="1" ht="82.5" customHeight="1" x14ac:dyDescent="0.2">
      <c r="A81" s="68" t="s">
        <v>217</v>
      </c>
      <c r="B81" s="198"/>
      <c r="C81" s="200"/>
    </row>
    <row r="82" spans="1:3" ht="28.5" customHeight="1" x14ac:dyDescent="0.2">
      <c r="A82" s="75" t="s">
        <v>218</v>
      </c>
      <c r="B82" s="75" t="s">
        <v>190</v>
      </c>
      <c r="C82" s="76"/>
    </row>
    <row r="83" spans="1:3" ht="25.5" customHeight="1" x14ac:dyDescent="0.2">
      <c r="A83" s="68" t="s">
        <v>48</v>
      </c>
      <c r="B83" s="201"/>
      <c r="C83" s="202"/>
    </row>
    <row r="84" spans="1:3" ht="26.25" customHeight="1" x14ac:dyDescent="0.2">
      <c r="A84" s="68" t="s">
        <v>59</v>
      </c>
      <c r="B84" s="201"/>
      <c r="C84" s="203"/>
    </row>
    <row r="85" spans="1:3" ht="20.25" customHeight="1" x14ac:dyDescent="0.2">
      <c r="A85" s="68" t="s">
        <v>160</v>
      </c>
      <c r="B85" s="201"/>
      <c r="C85" s="203"/>
    </row>
    <row r="86" spans="1:3" ht="20.25" customHeight="1" x14ac:dyDescent="0.2">
      <c r="A86" s="49" t="s">
        <v>114</v>
      </c>
      <c r="B86" s="201"/>
      <c r="C86" s="203"/>
    </row>
    <row r="87" spans="1:3" ht="20.25" customHeight="1" x14ac:dyDescent="0.2">
      <c r="A87" s="78" t="s">
        <v>115</v>
      </c>
      <c r="B87" s="201"/>
      <c r="C87" s="203"/>
    </row>
    <row r="88" spans="1:3" ht="20.25" customHeight="1" x14ac:dyDescent="0.2">
      <c r="A88" s="78" t="s">
        <v>116</v>
      </c>
      <c r="B88" s="201"/>
      <c r="C88" s="203"/>
    </row>
    <row r="89" spans="1:3" ht="20.25" customHeight="1" x14ac:dyDescent="0.2">
      <c r="A89" s="78" t="s">
        <v>117</v>
      </c>
      <c r="B89" s="201"/>
      <c r="C89" s="203"/>
    </row>
    <row r="90" spans="1:3" ht="20.25" customHeight="1" x14ac:dyDescent="0.2">
      <c r="A90" s="78" t="s">
        <v>118</v>
      </c>
      <c r="B90" s="201"/>
      <c r="C90" s="203"/>
    </row>
    <row r="91" spans="1:3" ht="29.25" customHeight="1" x14ac:dyDescent="0.2">
      <c r="A91" s="79" t="s">
        <v>518</v>
      </c>
      <c r="B91" s="267" t="s">
        <v>60</v>
      </c>
      <c r="C91" s="268"/>
    </row>
    <row r="92" spans="1:3" ht="20.25" customHeight="1" x14ac:dyDescent="0.2">
      <c r="A92" s="250"/>
      <c r="B92" s="269"/>
      <c r="C92" s="251"/>
    </row>
    <row r="93" spans="1:3" ht="20.25" customHeight="1" x14ac:dyDescent="0.2">
      <c r="A93" s="269"/>
      <c r="B93" s="269"/>
      <c r="C93" s="251"/>
    </row>
    <row r="94" spans="1:3" ht="20.25" customHeight="1" x14ac:dyDescent="0.2">
      <c r="A94" s="266" t="s">
        <v>26</v>
      </c>
      <c r="B94" s="253"/>
      <c r="C94" s="254"/>
    </row>
    <row r="95" spans="1:3" ht="20.25" customHeight="1" x14ac:dyDescent="0.2">
      <c r="A95" s="252" t="s">
        <v>226</v>
      </c>
      <c r="B95" s="253"/>
      <c r="C95" s="254"/>
    </row>
    <row r="96" spans="1:3" ht="20.25" customHeight="1" x14ac:dyDescent="0.2">
      <c r="A96" s="273" t="s">
        <v>27</v>
      </c>
      <c r="B96" s="256"/>
      <c r="C96" s="257"/>
    </row>
    <row r="97" spans="1:3" ht="20.25" customHeight="1" x14ac:dyDescent="0.2">
      <c r="A97" s="273" t="s">
        <v>133</v>
      </c>
      <c r="B97" s="256"/>
      <c r="C97" s="257"/>
    </row>
    <row r="98" spans="1:3" ht="20.25" customHeight="1" x14ac:dyDescent="0.2">
      <c r="A98" s="255" t="s">
        <v>43</v>
      </c>
      <c r="B98" s="256"/>
      <c r="C98" s="257"/>
    </row>
    <row r="99" spans="1:3" ht="57" customHeight="1" x14ac:dyDescent="0.2">
      <c r="A99" s="231" t="s">
        <v>227</v>
      </c>
      <c r="B99" s="232"/>
      <c r="C99" s="233"/>
    </row>
    <row r="100" spans="1:3" ht="42" customHeight="1" x14ac:dyDescent="0.2">
      <c r="A100" s="166" t="s">
        <v>489</v>
      </c>
      <c r="B100" s="286" t="s">
        <v>488</v>
      </c>
      <c r="C100" s="287"/>
    </row>
  </sheetData>
  <sheetProtection password="C2B6" sheet="1" objects="1" scenarios="1" formatRows="0" selectLockedCells="1"/>
  <mergeCells count="65">
    <mergeCell ref="B47:C47"/>
    <mergeCell ref="A56:C56"/>
    <mergeCell ref="B18:C18"/>
    <mergeCell ref="B26:C26"/>
    <mergeCell ref="B27:C27"/>
    <mergeCell ref="B49:C49"/>
    <mergeCell ref="B48:C48"/>
    <mergeCell ref="B100:C100"/>
    <mergeCell ref="B15:C15"/>
    <mergeCell ref="B16:C16"/>
    <mergeCell ref="B17:C17"/>
    <mergeCell ref="B41:C41"/>
    <mergeCell ref="B42:C42"/>
    <mergeCell ref="B43:C43"/>
    <mergeCell ref="B44:C44"/>
    <mergeCell ref="A45:C45"/>
    <mergeCell ref="B51:C51"/>
    <mergeCell ref="B52:C52"/>
    <mergeCell ref="B53:C53"/>
    <mergeCell ref="B34:C34"/>
    <mergeCell ref="B30:C30"/>
    <mergeCell ref="B31:C31"/>
    <mergeCell ref="B54:C54"/>
    <mergeCell ref="B6:C6"/>
    <mergeCell ref="B7:C7"/>
    <mergeCell ref="B8:C8"/>
    <mergeCell ref="B13:C13"/>
    <mergeCell ref="A14:C14"/>
    <mergeCell ref="B10:C10"/>
    <mergeCell ref="B11:C11"/>
    <mergeCell ref="B12:C12"/>
    <mergeCell ref="A9:A12"/>
    <mergeCell ref="B9:C9"/>
    <mergeCell ref="A98:C98"/>
    <mergeCell ref="B28:C28"/>
    <mergeCell ref="A29:C29"/>
    <mergeCell ref="B32:C32"/>
    <mergeCell ref="A35:C35"/>
    <mergeCell ref="B36:C36"/>
    <mergeCell ref="B50:C50"/>
    <mergeCell ref="A94:C94"/>
    <mergeCell ref="B91:C91"/>
    <mergeCell ref="A92:C93"/>
    <mergeCell ref="B37:C37"/>
    <mergeCell ref="B38:C38"/>
    <mergeCell ref="B33:C33"/>
    <mergeCell ref="A96:C96"/>
    <mergeCell ref="A97:C97"/>
    <mergeCell ref="B46:C46"/>
    <mergeCell ref="A99:C99"/>
    <mergeCell ref="B1:C1"/>
    <mergeCell ref="B2:C2"/>
    <mergeCell ref="B3:C3"/>
    <mergeCell ref="A4:C4"/>
    <mergeCell ref="A5:C5"/>
    <mergeCell ref="B19:C19"/>
    <mergeCell ref="B20:C20"/>
    <mergeCell ref="B21:C21"/>
    <mergeCell ref="B22:C22"/>
    <mergeCell ref="B23:C23"/>
    <mergeCell ref="B24:C24"/>
    <mergeCell ref="B25:C25"/>
    <mergeCell ref="B39:C39"/>
    <mergeCell ref="B40:C40"/>
    <mergeCell ref="A95:C95"/>
  </mergeCells>
  <phoneticPr fontId="16" type="noConversion"/>
  <dataValidations count="7">
    <dataValidation type="list" allowBlank="1" showInputMessage="1" showErrorMessage="1" sqref="D1:E1">
      <formula1>"Demande d'autorisation de création, Demande d'autorisation de modification, Demande d'autorisation de transfert"</formula1>
    </dataValidation>
    <dataValidation type="list" allowBlank="1" showInputMessage="1" showErrorMessage="1" sqref="B11 B9 D10:F10">
      <formula1>Inspecteur</formula1>
    </dataValidation>
    <dataValidation allowBlank="1" showInputMessage="1" showErrorMessage="1" promptTitle="Pour le compte d'une autre PUI" prompt="Préciser la ou les activités et les établissements concernés" sqref="C76:C77"/>
    <dataValidation allowBlank="1" showInputMessage="1" showErrorMessage="1" promptTitle="Précisions attendues" prompt="Nature du besoin - Durée estimée - Etablissement concerné" sqref="C60"/>
    <dataValidation allowBlank="1" showInputMessage="1" showErrorMessage="1" promptTitle="Situations exceptionnelles" prompt="La durée de l'autorisation du DGARS ne peut excéder un an." sqref="A60"/>
    <dataValidation allowBlank="1" showInputMessage="1" showErrorMessage="1" prompt="préciser _x000a_- les formes pharmaceutiques_x000a_- les opérations réalisées (fabrication, conditionnement)" sqref="A70"/>
    <dataValidation allowBlank="1" showInputMessage="1" showErrorMessage="1" prompt="Préciser_x000a_les formes pharmaceutiques" sqref="A68"/>
  </dataValidations>
  <hyperlinks>
    <hyperlink ref="A22" r:id="rId1"/>
    <hyperlink ref="A28" r:id="rId2" display="Statut"/>
  </hyperlinks>
  <printOptions horizontalCentered="1"/>
  <pageMargins left="0.55118110236220474" right="0.43307086614173229" top="0.51181102362204722" bottom="0.91" header="0.19685039370078741" footer="0.27559055118110237"/>
  <pageSetup paperSize="9" scale="78" orientation="portrait" horizontalDpi="150" verticalDpi="150" r:id="rId3"/>
  <headerFooter alignWithMargins="0">
    <oddHeader>&amp;R&amp;F</oddHeader>
    <oddFooter>&amp;LDemande d'autorisation de création
de modification ou de transfert d'une PUI&amp;CFR/PUI/709 - Version 5
Applicable le : 1 juin 2010&amp;R&amp;P sur &amp;N</oddFooter>
  </headerFooter>
  <rowBreaks count="2" manualBreakCount="2">
    <brk id="62" max="2" man="1"/>
    <brk id="93" max="2" man="1"/>
  </rowBreaks>
  <drawing r:id="rId4"/>
  <legacyDrawing r:id="rId5"/>
  <extLst>
    <ext xmlns:x14="http://schemas.microsoft.com/office/spreadsheetml/2009/9/main" uri="{CCE6A557-97BC-4b89-ADB6-D9C93CAAB3DF}">
      <x14:dataValidations xmlns:xm="http://schemas.microsoft.com/office/excel/2006/main" count="2">
        <x14:dataValidation type="list" allowBlank="1" showInputMessage="1" showErrorMessage="1">
          <x14:formula1>
            <xm:f>Liste!$J$33:$J$36</xm:f>
          </x14:formula1>
          <xm:sqref>B1:C1</xm:sqref>
        </x14:dataValidation>
        <x14:dataValidation type="list" allowBlank="1" showInputMessage="1" showErrorMessage="1">
          <x14:formula1>
            <xm:f>Liste!$G$18:$G$19</xm:f>
          </x14:formula1>
          <xm:sqref>D3:E3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6"/>
  <sheetViews>
    <sheetView tabSelected="1" view="pageBreakPreview" zoomScale="120" zoomScaleNormal="100" zoomScaleSheetLayoutView="120" workbookViewId="0">
      <pane ySplit="1" topLeftCell="A122" activePane="bottomLeft" state="frozen"/>
      <selection pane="bottomLeft" activeCell="F139" sqref="F139"/>
    </sheetView>
  </sheetViews>
  <sheetFormatPr baseColWidth="10" defaultRowHeight="12.75" x14ac:dyDescent="0.2"/>
  <cols>
    <col min="1" max="1" width="12" style="164" customWidth="1"/>
    <col min="2" max="2" width="2.140625" style="110" customWidth="1"/>
    <col min="3" max="3" width="2.140625" style="165" customWidth="1"/>
    <col min="4" max="4" width="2.85546875" style="165" customWidth="1"/>
    <col min="5" max="5" width="50.5703125" style="93" customWidth="1"/>
    <col min="6" max="6" width="40.5703125" style="110" customWidth="1"/>
    <col min="7" max="7" width="18.42578125" style="165" customWidth="1"/>
    <col min="8" max="8" width="48.140625" style="158" customWidth="1"/>
    <col min="9" max="10" width="5.28515625" style="110" hidden="1" customWidth="1"/>
    <col min="11" max="11" width="5.85546875" style="110" hidden="1" customWidth="1"/>
    <col min="12" max="12" width="6.7109375" style="110" customWidth="1"/>
    <col min="13" max="13" width="5.85546875" style="110" customWidth="1"/>
    <col min="14" max="14" width="5.5703125" style="110" customWidth="1"/>
    <col min="15" max="16384" width="11.42578125" style="110"/>
  </cols>
  <sheetData>
    <row r="1" spans="1:14" s="103" customFormat="1" ht="25.5" x14ac:dyDescent="0.2">
      <c r="A1" s="98" t="s">
        <v>26</v>
      </c>
      <c r="B1" s="99"/>
      <c r="C1" s="100" t="s">
        <v>44</v>
      </c>
      <c r="D1" s="101"/>
      <c r="E1" s="102" t="s">
        <v>4</v>
      </c>
      <c r="F1" s="94" t="s">
        <v>519</v>
      </c>
      <c r="G1" s="94" t="s">
        <v>42</v>
      </c>
      <c r="H1" s="94" t="s">
        <v>248</v>
      </c>
    </row>
    <row r="2" spans="1:14" ht="20.100000000000001" customHeight="1" x14ac:dyDescent="0.2">
      <c r="A2" s="104"/>
      <c r="B2" s="105" t="s">
        <v>6</v>
      </c>
      <c r="C2" s="106"/>
      <c r="D2" s="107"/>
      <c r="E2" s="108" t="s">
        <v>249</v>
      </c>
      <c r="F2" s="109"/>
      <c r="G2" s="175"/>
      <c r="H2" s="109"/>
    </row>
    <row r="3" spans="1:14" ht="60.75" customHeight="1" x14ac:dyDescent="0.2">
      <c r="A3" s="116" t="s">
        <v>250</v>
      </c>
      <c r="B3" s="111" t="s">
        <v>6</v>
      </c>
      <c r="C3" s="112">
        <v>1</v>
      </c>
      <c r="D3" s="113"/>
      <c r="E3" s="114" t="s">
        <v>251</v>
      </c>
      <c r="F3" s="204"/>
      <c r="G3" s="188"/>
      <c r="H3" s="204"/>
      <c r="I3" s="115"/>
      <c r="J3" s="115"/>
      <c r="K3" s="115" t="str">
        <f>B3&amp;C3&amp;D3</f>
        <v>A1</v>
      </c>
      <c r="L3" s="115"/>
      <c r="M3" s="115"/>
      <c r="N3" s="115"/>
    </row>
    <row r="4" spans="1:14" ht="71.25" customHeight="1" x14ac:dyDescent="0.2">
      <c r="A4" s="116" t="s">
        <v>252</v>
      </c>
      <c r="B4" s="111" t="s">
        <v>6</v>
      </c>
      <c r="C4" s="112">
        <v>2</v>
      </c>
      <c r="D4" s="113"/>
      <c r="E4" s="114" t="s">
        <v>253</v>
      </c>
      <c r="F4" s="204"/>
      <c r="G4" s="188"/>
      <c r="H4" s="204"/>
      <c r="I4" s="115"/>
      <c r="J4" s="115"/>
      <c r="K4" s="115" t="str">
        <f t="shared" ref="K4:K67" si="0">B4&amp;C4&amp;D4</f>
        <v>A2</v>
      </c>
      <c r="L4" s="115"/>
      <c r="M4" s="115"/>
      <c r="N4" s="115"/>
    </row>
    <row r="5" spans="1:14" ht="42.75" customHeight="1" x14ac:dyDescent="0.2">
      <c r="A5" s="116" t="s">
        <v>254</v>
      </c>
      <c r="B5" s="111" t="s">
        <v>6</v>
      </c>
      <c r="C5" s="112">
        <v>3</v>
      </c>
      <c r="D5" s="113"/>
      <c r="E5" s="114" t="s">
        <v>255</v>
      </c>
      <c r="F5" s="204"/>
      <c r="G5" s="188"/>
      <c r="H5" s="204"/>
      <c r="I5" s="115"/>
      <c r="J5" s="115"/>
      <c r="K5" s="115" t="str">
        <f t="shared" si="0"/>
        <v>A3</v>
      </c>
      <c r="L5" s="115"/>
      <c r="M5" s="115"/>
      <c r="N5" s="115"/>
    </row>
    <row r="6" spans="1:14" ht="22.5" x14ac:dyDescent="0.2">
      <c r="A6" s="116" t="s">
        <v>256</v>
      </c>
      <c r="B6" s="117" t="s">
        <v>6</v>
      </c>
      <c r="C6" s="118">
        <v>4</v>
      </c>
      <c r="D6" s="119"/>
      <c r="E6" s="114" t="s">
        <v>257</v>
      </c>
      <c r="F6" s="204"/>
      <c r="G6" s="188"/>
      <c r="H6" s="204"/>
      <c r="K6" s="115" t="str">
        <f t="shared" si="0"/>
        <v>A4</v>
      </c>
    </row>
    <row r="7" spans="1:14" x14ac:dyDescent="0.2">
      <c r="A7" s="120"/>
      <c r="B7" s="169" t="s">
        <v>6</v>
      </c>
      <c r="C7" s="170">
        <v>5</v>
      </c>
      <c r="D7" s="171"/>
      <c r="E7" s="172" t="s">
        <v>258</v>
      </c>
      <c r="F7" s="167"/>
      <c r="G7" s="176"/>
      <c r="H7" s="167"/>
      <c r="K7" s="115" t="str">
        <f t="shared" si="0"/>
        <v>A5</v>
      </c>
    </row>
    <row r="8" spans="1:14" x14ac:dyDescent="0.2">
      <c r="A8" s="121"/>
      <c r="B8" s="117" t="s">
        <v>6</v>
      </c>
      <c r="C8" s="118">
        <v>5</v>
      </c>
      <c r="D8" s="119">
        <v>1</v>
      </c>
      <c r="E8" s="123" t="s">
        <v>259</v>
      </c>
      <c r="F8" s="204"/>
      <c r="G8" s="188"/>
      <c r="H8" s="204"/>
      <c r="K8" s="115" t="str">
        <f t="shared" si="0"/>
        <v>A51</v>
      </c>
    </row>
    <row r="9" spans="1:14" x14ac:dyDescent="0.2">
      <c r="A9" s="121"/>
      <c r="B9" s="117" t="s">
        <v>6</v>
      </c>
      <c r="C9" s="118">
        <v>5</v>
      </c>
      <c r="D9" s="119">
        <v>2</v>
      </c>
      <c r="E9" s="123" t="s">
        <v>260</v>
      </c>
      <c r="F9" s="204"/>
      <c r="G9" s="188"/>
      <c r="H9" s="204"/>
      <c r="K9" s="115" t="str">
        <f t="shared" si="0"/>
        <v>A52</v>
      </c>
    </row>
    <row r="10" spans="1:14" x14ac:dyDescent="0.2">
      <c r="A10" s="121"/>
      <c r="B10" s="117" t="s">
        <v>6</v>
      </c>
      <c r="C10" s="118">
        <v>5</v>
      </c>
      <c r="D10" s="119">
        <v>3</v>
      </c>
      <c r="E10" s="123" t="s">
        <v>261</v>
      </c>
      <c r="F10" s="204"/>
      <c r="G10" s="188"/>
      <c r="H10" s="205"/>
      <c r="K10" s="115" t="str">
        <f t="shared" si="0"/>
        <v>A53</v>
      </c>
    </row>
    <row r="11" spans="1:14" x14ac:dyDescent="0.2">
      <c r="A11" s="124"/>
      <c r="B11" s="117" t="s">
        <v>6</v>
      </c>
      <c r="C11" s="118">
        <v>5</v>
      </c>
      <c r="D11" s="119">
        <v>4</v>
      </c>
      <c r="E11" s="123" t="s">
        <v>262</v>
      </c>
      <c r="F11" s="204"/>
      <c r="G11" s="188"/>
      <c r="H11" s="205"/>
      <c r="K11" s="115" t="str">
        <f t="shared" si="0"/>
        <v>A54</v>
      </c>
    </row>
    <row r="12" spans="1:14" x14ac:dyDescent="0.2">
      <c r="A12" s="116"/>
      <c r="B12" s="111" t="s">
        <v>6</v>
      </c>
      <c r="C12" s="112">
        <v>6</v>
      </c>
      <c r="D12" s="113"/>
      <c r="E12" s="114" t="s">
        <v>263</v>
      </c>
      <c r="F12" s="204"/>
      <c r="G12" s="188"/>
      <c r="H12" s="205"/>
      <c r="K12" s="115" t="str">
        <f t="shared" si="0"/>
        <v>A6</v>
      </c>
    </row>
    <row r="13" spans="1:14" ht="20.100000000000001" customHeight="1" x14ac:dyDescent="0.2">
      <c r="A13" s="125"/>
      <c r="B13" s="105" t="s">
        <v>21</v>
      </c>
      <c r="C13" s="106"/>
      <c r="D13" s="107"/>
      <c r="E13" s="108" t="s">
        <v>264</v>
      </c>
      <c r="F13" s="126"/>
      <c r="G13" s="177"/>
      <c r="H13" s="126"/>
      <c r="K13" s="115" t="str">
        <f t="shared" si="0"/>
        <v>B</v>
      </c>
    </row>
    <row r="14" spans="1:14" s="133" customFormat="1" x14ac:dyDescent="0.2">
      <c r="A14" s="127"/>
      <c r="B14" s="128" t="s">
        <v>21</v>
      </c>
      <c r="C14" s="129">
        <v>1</v>
      </c>
      <c r="D14" s="130"/>
      <c r="E14" s="131" t="s">
        <v>265</v>
      </c>
      <c r="F14" s="132"/>
      <c r="G14" s="178"/>
      <c r="H14" s="132"/>
      <c r="K14" s="115" t="str">
        <f t="shared" si="0"/>
        <v>B1</v>
      </c>
    </row>
    <row r="15" spans="1:14" ht="22.5" x14ac:dyDescent="0.2">
      <c r="A15" s="116" t="s">
        <v>266</v>
      </c>
      <c r="B15" s="111" t="s">
        <v>21</v>
      </c>
      <c r="C15" s="112">
        <v>1</v>
      </c>
      <c r="D15" s="113">
        <v>1</v>
      </c>
      <c r="E15" s="114" t="s">
        <v>267</v>
      </c>
      <c r="F15" s="204"/>
      <c r="G15" s="188"/>
      <c r="H15" s="204"/>
      <c r="K15" s="115" t="str">
        <f t="shared" si="0"/>
        <v>B11</v>
      </c>
    </row>
    <row r="16" spans="1:14" ht="25.5" x14ac:dyDescent="0.2">
      <c r="A16" s="116" t="s">
        <v>266</v>
      </c>
      <c r="B16" s="111" t="s">
        <v>21</v>
      </c>
      <c r="C16" s="112">
        <v>1</v>
      </c>
      <c r="D16" s="113">
        <v>2</v>
      </c>
      <c r="E16" s="114" t="s">
        <v>268</v>
      </c>
      <c r="F16" s="204"/>
      <c r="G16" s="188"/>
      <c r="H16" s="204"/>
      <c r="K16" s="115" t="str">
        <f t="shared" si="0"/>
        <v>B12</v>
      </c>
    </row>
    <row r="17" spans="1:11" s="133" customFormat="1" x14ac:dyDescent="0.2">
      <c r="A17" s="127"/>
      <c r="B17" s="128" t="s">
        <v>21</v>
      </c>
      <c r="C17" s="129">
        <v>2</v>
      </c>
      <c r="D17" s="130"/>
      <c r="E17" s="131" t="s">
        <v>269</v>
      </c>
      <c r="F17" s="206"/>
      <c r="G17" s="207"/>
      <c r="H17" s="206"/>
      <c r="K17" s="115" t="str">
        <f t="shared" si="0"/>
        <v>B2</v>
      </c>
    </row>
    <row r="18" spans="1:11" s="138" customFormat="1" x14ac:dyDescent="0.2">
      <c r="A18" s="116" t="s">
        <v>270</v>
      </c>
      <c r="B18" s="134" t="s">
        <v>21</v>
      </c>
      <c r="C18" s="135">
        <v>2</v>
      </c>
      <c r="D18" s="136">
        <v>1</v>
      </c>
      <c r="E18" s="137" t="s">
        <v>271</v>
      </c>
      <c r="F18" s="208"/>
      <c r="G18" s="188"/>
      <c r="H18" s="205"/>
      <c r="K18" s="115" t="str">
        <f t="shared" si="0"/>
        <v>B21</v>
      </c>
    </row>
    <row r="19" spans="1:11" s="138" customFormat="1" ht="31.5" customHeight="1" x14ac:dyDescent="0.2">
      <c r="A19" s="116" t="s">
        <v>272</v>
      </c>
      <c r="B19" s="134" t="s">
        <v>21</v>
      </c>
      <c r="C19" s="135">
        <v>2</v>
      </c>
      <c r="D19" s="136">
        <v>2</v>
      </c>
      <c r="E19" s="137" t="s">
        <v>273</v>
      </c>
      <c r="F19" s="208"/>
      <c r="G19" s="188"/>
      <c r="H19" s="205"/>
      <c r="K19" s="115" t="str">
        <f t="shared" si="0"/>
        <v>B22</v>
      </c>
    </row>
    <row r="20" spans="1:11" s="138" customFormat="1" ht="57.75" customHeight="1" x14ac:dyDescent="0.2">
      <c r="A20" s="116" t="s">
        <v>274</v>
      </c>
      <c r="B20" s="134" t="s">
        <v>21</v>
      </c>
      <c r="C20" s="135">
        <v>2</v>
      </c>
      <c r="D20" s="136">
        <v>3</v>
      </c>
      <c r="E20" s="137" t="s">
        <v>275</v>
      </c>
      <c r="F20" s="208"/>
      <c r="G20" s="188"/>
      <c r="H20" s="204"/>
      <c r="K20" s="115" t="str">
        <f t="shared" si="0"/>
        <v>B23</v>
      </c>
    </row>
    <row r="21" spans="1:11" s="138" customFormat="1" ht="33.75" x14ac:dyDescent="0.2">
      <c r="A21" s="116" t="s">
        <v>276</v>
      </c>
      <c r="B21" s="134" t="s">
        <v>21</v>
      </c>
      <c r="C21" s="135">
        <v>2</v>
      </c>
      <c r="D21" s="136">
        <v>4</v>
      </c>
      <c r="E21" s="137" t="s">
        <v>277</v>
      </c>
      <c r="F21" s="208"/>
      <c r="G21" s="188"/>
      <c r="H21" s="209"/>
      <c r="K21" s="115" t="str">
        <f t="shared" si="0"/>
        <v>B24</v>
      </c>
    </row>
    <row r="22" spans="1:11" s="138" customFormat="1" ht="45.75" customHeight="1" x14ac:dyDescent="0.2">
      <c r="A22" s="116" t="s">
        <v>278</v>
      </c>
      <c r="B22" s="134" t="s">
        <v>21</v>
      </c>
      <c r="C22" s="135">
        <v>2</v>
      </c>
      <c r="D22" s="136">
        <v>5</v>
      </c>
      <c r="E22" s="137" t="s">
        <v>279</v>
      </c>
      <c r="F22" s="208"/>
      <c r="G22" s="188"/>
      <c r="H22" s="209"/>
      <c r="K22" s="115" t="str">
        <f t="shared" si="0"/>
        <v>B25</v>
      </c>
    </row>
    <row r="23" spans="1:11" s="133" customFormat="1" x14ac:dyDescent="0.2">
      <c r="A23" s="127"/>
      <c r="B23" s="139" t="s">
        <v>21</v>
      </c>
      <c r="C23" s="140">
        <v>3</v>
      </c>
      <c r="D23" s="141"/>
      <c r="E23" s="131" t="s">
        <v>280</v>
      </c>
      <c r="F23" s="142"/>
      <c r="G23" s="179"/>
      <c r="H23" s="132"/>
      <c r="K23" s="115" t="str">
        <f t="shared" si="0"/>
        <v>B3</v>
      </c>
    </row>
    <row r="24" spans="1:11" s="138" customFormat="1" ht="25.5" x14ac:dyDescent="0.2">
      <c r="A24" s="116" t="s">
        <v>281</v>
      </c>
      <c r="B24" s="143" t="s">
        <v>21</v>
      </c>
      <c r="C24" s="144">
        <v>3</v>
      </c>
      <c r="D24" s="145">
        <v>1</v>
      </c>
      <c r="E24" s="137" t="s">
        <v>282</v>
      </c>
      <c r="F24" s="208"/>
      <c r="G24" s="188"/>
      <c r="H24" s="204"/>
      <c r="K24" s="115" t="str">
        <f t="shared" si="0"/>
        <v>B31</v>
      </c>
    </row>
    <row r="25" spans="1:11" s="138" customFormat="1" ht="35.25" customHeight="1" x14ac:dyDescent="0.2">
      <c r="A25" s="116" t="s">
        <v>283</v>
      </c>
      <c r="B25" s="143" t="s">
        <v>21</v>
      </c>
      <c r="C25" s="144">
        <v>3</v>
      </c>
      <c r="D25" s="145">
        <v>2</v>
      </c>
      <c r="E25" s="137" t="s">
        <v>284</v>
      </c>
      <c r="F25" s="208"/>
      <c r="G25" s="188"/>
      <c r="H25" s="208"/>
      <c r="K25" s="115" t="str">
        <f t="shared" si="0"/>
        <v>B32</v>
      </c>
    </row>
    <row r="26" spans="1:11" s="138" customFormat="1" ht="32.25" customHeight="1" x14ac:dyDescent="0.2">
      <c r="A26" s="116" t="s">
        <v>285</v>
      </c>
      <c r="B26" s="143" t="s">
        <v>21</v>
      </c>
      <c r="C26" s="144">
        <v>3</v>
      </c>
      <c r="D26" s="145">
        <v>3</v>
      </c>
      <c r="E26" s="137" t="s">
        <v>286</v>
      </c>
      <c r="F26" s="208"/>
      <c r="G26" s="188"/>
      <c r="H26" s="198"/>
      <c r="K26" s="115" t="str">
        <f t="shared" si="0"/>
        <v>B33</v>
      </c>
    </row>
    <row r="27" spans="1:11" s="138" customFormat="1" ht="33.75" x14ac:dyDescent="0.2">
      <c r="A27" s="116" t="s">
        <v>287</v>
      </c>
      <c r="B27" s="143" t="s">
        <v>21</v>
      </c>
      <c r="C27" s="144">
        <v>3</v>
      </c>
      <c r="D27" s="145">
        <v>4</v>
      </c>
      <c r="E27" s="137" t="s">
        <v>288</v>
      </c>
      <c r="F27" s="208"/>
      <c r="G27" s="188"/>
      <c r="H27" s="198"/>
      <c r="K27" s="115" t="str">
        <f t="shared" si="0"/>
        <v>B34</v>
      </c>
    </row>
    <row r="28" spans="1:11" s="133" customFormat="1" x14ac:dyDescent="0.2">
      <c r="A28" s="127"/>
      <c r="B28" s="128" t="s">
        <v>21</v>
      </c>
      <c r="C28" s="129">
        <v>4</v>
      </c>
      <c r="D28" s="130"/>
      <c r="E28" s="131" t="s">
        <v>289</v>
      </c>
      <c r="F28" s="132"/>
      <c r="G28" s="178"/>
      <c r="H28" s="132"/>
      <c r="K28" s="115" t="str">
        <f t="shared" si="0"/>
        <v>B4</v>
      </c>
    </row>
    <row r="29" spans="1:11" s="138" customFormat="1" ht="38.25" x14ac:dyDescent="0.2">
      <c r="A29" s="116" t="s">
        <v>290</v>
      </c>
      <c r="B29" s="143" t="s">
        <v>21</v>
      </c>
      <c r="C29" s="144">
        <v>4</v>
      </c>
      <c r="D29" s="145">
        <v>1</v>
      </c>
      <c r="E29" s="137" t="s">
        <v>291</v>
      </c>
      <c r="F29" s="208"/>
      <c r="G29" s="188"/>
      <c r="H29" s="204"/>
      <c r="K29" s="115" t="str">
        <f t="shared" si="0"/>
        <v>B41</v>
      </c>
    </row>
    <row r="30" spans="1:11" s="138" customFormat="1" ht="25.5" x14ac:dyDescent="0.2">
      <c r="A30" s="116" t="s">
        <v>292</v>
      </c>
      <c r="B30" s="143" t="s">
        <v>21</v>
      </c>
      <c r="C30" s="144">
        <v>4</v>
      </c>
      <c r="D30" s="145">
        <v>2</v>
      </c>
      <c r="E30" s="137" t="s">
        <v>293</v>
      </c>
      <c r="F30" s="208"/>
      <c r="G30" s="188"/>
      <c r="H30" s="210"/>
      <c r="K30" s="115" t="str">
        <f t="shared" si="0"/>
        <v>B42</v>
      </c>
    </row>
    <row r="31" spans="1:11" s="138" customFormat="1" ht="25.5" x14ac:dyDescent="0.2">
      <c r="A31" s="116" t="s">
        <v>294</v>
      </c>
      <c r="B31" s="134" t="s">
        <v>21</v>
      </c>
      <c r="C31" s="135">
        <v>4</v>
      </c>
      <c r="D31" s="136">
        <v>3</v>
      </c>
      <c r="E31" s="137" t="s">
        <v>295</v>
      </c>
      <c r="F31" s="208"/>
      <c r="G31" s="188"/>
      <c r="H31" s="209"/>
      <c r="K31" s="115" t="str">
        <f t="shared" si="0"/>
        <v>B43</v>
      </c>
    </row>
    <row r="32" spans="1:11" s="133" customFormat="1" x14ac:dyDescent="0.2">
      <c r="A32" s="127"/>
      <c r="B32" s="128" t="s">
        <v>21</v>
      </c>
      <c r="C32" s="129">
        <v>5</v>
      </c>
      <c r="D32" s="130"/>
      <c r="E32" s="131" t="s">
        <v>296</v>
      </c>
      <c r="F32" s="132"/>
      <c r="G32" s="178"/>
      <c r="H32" s="132"/>
      <c r="K32" s="115" t="str">
        <f t="shared" si="0"/>
        <v>B5</v>
      </c>
    </row>
    <row r="33" spans="1:11" ht="42.75" customHeight="1" x14ac:dyDescent="0.2">
      <c r="A33" s="116" t="s">
        <v>292</v>
      </c>
      <c r="B33" s="111" t="s">
        <v>21</v>
      </c>
      <c r="C33" s="112">
        <v>5</v>
      </c>
      <c r="D33" s="113">
        <v>1</v>
      </c>
      <c r="E33" s="114" t="s">
        <v>297</v>
      </c>
      <c r="F33" s="204"/>
      <c r="G33" s="188"/>
      <c r="H33" s="211"/>
      <c r="K33" s="115" t="str">
        <f t="shared" si="0"/>
        <v>B51</v>
      </c>
    </row>
    <row r="34" spans="1:11" ht="49.5" customHeight="1" x14ac:dyDescent="0.2">
      <c r="A34" s="116" t="s">
        <v>298</v>
      </c>
      <c r="B34" s="111" t="s">
        <v>21</v>
      </c>
      <c r="C34" s="112">
        <v>5</v>
      </c>
      <c r="D34" s="113">
        <v>2</v>
      </c>
      <c r="E34" s="114" t="s">
        <v>299</v>
      </c>
      <c r="F34" s="204"/>
      <c r="G34" s="188"/>
      <c r="H34" s="212"/>
      <c r="K34" s="115" t="str">
        <f t="shared" si="0"/>
        <v>B52</v>
      </c>
    </row>
    <row r="35" spans="1:11" s="146" customFormat="1" ht="25.5" x14ac:dyDescent="0.2">
      <c r="A35" s="116" t="s">
        <v>292</v>
      </c>
      <c r="B35" s="111" t="s">
        <v>21</v>
      </c>
      <c r="C35" s="112">
        <v>5</v>
      </c>
      <c r="D35" s="113">
        <v>3</v>
      </c>
      <c r="E35" s="137" t="s">
        <v>300</v>
      </c>
      <c r="F35" s="204"/>
      <c r="G35" s="188"/>
      <c r="H35" s="204"/>
      <c r="K35" s="115" t="str">
        <f t="shared" si="0"/>
        <v>B53</v>
      </c>
    </row>
    <row r="36" spans="1:11" ht="20.100000000000001" customHeight="1" x14ac:dyDescent="0.2">
      <c r="A36" s="125"/>
      <c r="B36" s="105" t="s">
        <v>7</v>
      </c>
      <c r="C36" s="106"/>
      <c r="D36" s="107"/>
      <c r="E36" s="108" t="s">
        <v>301</v>
      </c>
      <c r="F36" s="126"/>
      <c r="G36" s="177"/>
      <c r="H36" s="126"/>
      <c r="K36" s="115" t="str">
        <f t="shared" si="0"/>
        <v>C</v>
      </c>
    </row>
    <row r="37" spans="1:11" ht="38.25" x14ac:dyDescent="0.2">
      <c r="A37" s="116" t="s">
        <v>302</v>
      </c>
      <c r="B37" s="111" t="s">
        <v>7</v>
      </c>
      <c r="C37" s="112">
        <v>1</v>
      </c>
      <c r="D37" s="113"/>
      <c r="E37" s="114" t="s">
        <v>303</v>
      </c>
      <c r="F37" s="204"/>
      <c r="G37" s="188"/>
      <c r="H37" s="209"/>
      <c r="K37" s="115" t="str">
        <f t="shared" si="0"/>
        <v>C1</v>
      </c>
    </row>
    <row r="38" spans="1:11" ht="25.5" x14ac:dyDescent="0.2">
      <c r="A38" s="116" t="s">
        <v>304</v>
      </c>
      <c r="B38" s="111" t="s">
        <v>7</v>
      </c>
      <c r="C38" s="112">
        <v>2</v>
      </c>
      <c r="D38" s="113"/>
      <c r="E38" s="137" t="s">
        <v>305</v>
      </c>
      <c r="F38" s="204"/>
      <c r="G38" s="188"/>
      <c r="H38" s="204"/>
      <c r="K38" s="115" t="str">
        <f t="shared" si="0"/>
        <v>C2</v>
      </c>
    </row>
    <row r="39" spans="1:11" s="146" customFormat="1" ht="69" customHeight="1" x14ac:dyDescent="0.2">
      <c r="A39" s="147" t="s">
        <v>306</v>
      </c>
      <c r="B39" s="111" t="s">
        <v>7</v>
      </c>
      <c r="C39" s="112">
        <v>3</v>
      </c>
      <c r="D39" s="113"/>
      <c r="E39" s="137" t="s">
        <v>307</v>
      </c>
      <c r="F39" s="204"/>
      <c r="G39" s="188"/>
      <c r="H39" s="204"/>
      <c r="K39" s="115" t="str">
        <f t="shared" si="0"/>
        <v>C3</v>
      </c>
    </row>
    <row r="40" spans="1:11" s="146" customFormat="1" ht="41.25" customHeight="1" x14ac:dyDescent="0.2">
      <c r="A40" s="148" t="s">
        <v>304</v>
      </c>
      <c r="B40" s="117" t="s">
        <v>7</v>
      </c>
      <c r="C40" s="118">
        <v>4</v>
      </c>
      <c r="D40" s="119"/>
      <c r="E40" s="137" t="s">
        <v>308</v>
      </c>
      <c r="F40" s="204"/>
      <c r="G40" s="188"/>
      <c r="H40" s="205"/>
      <c r="K40" s="115" t="str">
        <f t="shared" si="0"/>
        <v>C4</v>
      </c>
    </row>
    <row r="41" spans="1:11" ht="20.100000000000001" customHeight="1" x14ac:dyDescent="0.2">
      <c r="A41" s="125"/>
      <c r="B41" s="105" t="s">
        <v>8</v>
      </c>
      <c r="C41" s="106"/>
      <c r="D41" s="107"/>
      <c r="E41" s="108" t="s">
        <v>309</v>
      </c>
      <c r="F41" s="126"/>
      <c r="G41" s="177"/>
      <c r="H41" s="126"/>
      <c r="K41" s="115" t="str">
        <f t="shared" si="0"/>
        <v>D</v>
      </c>
    </row>
    <row r="42" spans="1:11" s="133" customFormat="1" x14ac:dyDescent="0.2">
      <c r="A42" s="127"/>
      <c r="B42" s="128" t="s">
        <v>8</v>
      </c>
      <c r="C42" s="129">
        <v>1</v>
      </c>
      <c r="D42" s="130"/>
      <c r="E42" s="149" t="s">
        <v>310</v>
      </c>
      <c r="F42" s="132"/>
      <c r="G42" s="178"/>
      <c r="H42" s="132"/>
      <c r="K42" s="115" t="str">
        <f t="shared" si="0"/>
        <v>D1</v>
      </c>
    </row>
    <row r="43" spans="1:11" s="146" customFormat="1" ht="36" customHeight="1" x14ac:dyDescent="0.2">
      <c r="A43" s="116" t="s">
        <v>311</v>
      </c>
      <c r="B43" s="111" t="s">
        <v>8</v>
      </c>
      <c r="C43" s="112">
        <v>1</v>
      </c>
      <c r="D43" s="113">
        <v>1</v>
      </c>
      <c r="E43" s="137" t="s">
        <v>312</v>
      </c>
      <c r="F43" s="204"/>
      <c r="G43" s="188"/>
      <c r="H43" s="204"/>
      <c r="K43" s="115" t="str">
        <f t="shared" si="0"/>
        <v>D11</v>
      </c>
    </row>
    <row r="44" spans="1:11" s="146" customFormat="1" ht="25.5" x14ac:dyDescent="0.2">
      <c r="A44" s="116" t="s">
        <v>313</v>
      </c>
      <c r="B44" s="111" t="s">
        <v>8</v>
      </c>
      <c r="C44" s="112">
        <v>1</v>
      </c>
      <c r="D44" s="113">
        <v>2</v>
      </c>
      <c r="E44" s="137" t="s">
        <v>314</v>
      </c>
      <c r="F44" s="204"/>
      <c r="G44" s="188"/>
      <c r="H44" s="204"/>
      <c r="K44" s="115" t="str">
        <f t="shared" si="0"/>
        <v>D12</v>
      </c>
    </row>
    <row r="45" spans="1:11" s="146" customFormat="1" ht="48.75" customHeight="1" x14ac:dyDescent="0.2">
      <c r="A45" s="116" t="s">
        <v>315</v>
      </c>
      <c r="B45" s="111" t="s">
        <v>8</v>
      </c>
      <c r="C45" s="112">
        <v>1</v>
      </c>
      <c r="D45" s="113">
        <v>3</v>
      </c>
      <c r="E45" s="137" t="s">
        <v>316</v>
      </c>
      <c r="F45" s="204"/>
      <c r="G45" s="188"/>
      <c r="H45" s="204"/>
      <c r="K45" s="115" t="str">
        <f t="shared" si="0"/>
        <v>D13</v>
      </c>
    </row>
    <row r="46" spans="1:11" s="146" customFormat="1" ht="22.5" customHeight="1" x14ac:dyDescent="0.2">
      <c r="A46" s="116" t="s">
        <v>317</v>
      </c>
      <c r="B46" s="111" t="s">
        <v>8</v>
      </c>
      <c r="C46" s="112">
        <v>1</v>
      </c>
      <c r="D46" s="113">
        <v>4</v>
      </c>
      <c r="E46" s="137" t="s">
        <v>318</v>
      </c>
      <c r="F46" s="204"/>
      <c r="G46" s="188"/>
      <c r="H46" s="204"/>
      <c r="K46" s="115" t="str">
        <f t="shared" si="0"/>
        <v>D14</v>
      </c>
    </row>
    <row r="47" spans="1:11" s="146" customFormat="1" ht="57" customHeight="1" x14ac:dyDescent="0.2">
      <c r="A47" s="147" t="s">
        <v>319</v>
      </c>
      <c r="B47" s="111" t="s">
        <v>8</v>
      </c>
      <c r="C47" s="112">
        <v>1</v>
      </c>
      <c r="D47" s="113">
        <v>5</v>
      </c>
      <c r="E47" s="137" t="s">
        <v>320</v>
      </c>
      <c r="F47" s="204"/>
      <c r="G47" s="188"/>
      <c r="H47" s="209"/>
      <c r="K47" s="115" t="str">
        <f t="shared" si="0"/>
        <v>D15</v>
      </c>
    </row>
    <row r="48" spans="1:11" s="146" customFormat="1" ht="51" x14ac:dyDescent="0.2">
      <c r="A48" s="116" t="s">
        <v>321</v>
      </c>
      <c r="B48" s="111" t="s">
        <v>8</v>
      </c>
      <c r="C48" s="112">
        <v>1</v>
      </c>
      <c r="D48" s="113">
        <v>6</v>
      </c>
      <c r="E48" s="137" t="s">
        <v>322</v>
      </c>
      <c r="F48" s="204"/>
      <c r="G48" s="188"/>
      <c r="H48" s="204"/>
      <c r="K48" s="115" t="str">
        <f t="shared" si="0"/>
        <v>D16</v>
      </c>
    </row>
    <row r="49" spans="1:11" s="146" customFormat="1" ht="18" customHeight="1" x14ac:dyDescent="0.2">
      <c r="A49" s="116" t="s">
        <v>323</v>
      </c>
      <c r="B49" s="111" t="s">
        <v>8</v>
      </c>
      <c r="C49" s="112">
        <v>1</v>
      </c>
      <c r="D49" s="113">
        <v>7</v>
      </c>
      <c r="E49" s="137" t="s">
        <v>324</v>
      </c>
      <c r="F49" s="204"/>
      <c r="G49" s="188"/>
      <c r="H49" s="204"/>
      <c r="K49" s="115" t="str">
        <f t="shared" si="0"/>
        <v>D17</v>
      </c>
    </row>
    <row r="50" spans="1:11" s="146" customFormat="1" ht="67.5" customHeight="1" x14ac:dyDescent="0.2">
      <c r="A50" s="116" t="s">
        <v>325</v>
      </c>
      <c r="B50" s="111" t="s">
        <v>8</v>
      </c>
      <c r="C50" s="112">
        <v>1</v>
      </c>
      <c r="D50" s="113">
        <v>8</v>
      </c>
      <c r="E50" s="114" t="s">
        <v>326</v>
      </c>
      <c r="F50" s="204"/>
      <c r="G50" s="188"/>
      <c r="H50" s="209"/>
      <c r="K50" s="115" t="str">
        <f t="shared" si="0"/>
        <v>D18</v>
      </c>
    </row>
    <row r="51" spans="1:11" s="133" customFormat="1" ht="18" customHeight="1" x14ac:dyDescent="0.2">
      <c r="A51" s="127"/>
      <c r="B51" s="128" t="s">
        <v>8</v>
      </c>
      <c r="C51" s="129">
        <v>2</v>
      </c>
      <c r="D51" s="130"/>
      <c r="E51" s="131" t="s">
        <v>327</v>
      </c>
      <c r="F51" s="132"/>
      <c r="G51" s="178"/>
      <c r="H51" s="132"/>
      <c r="K51" s="115" t="str">
        <f t="shared" si="0"/>
        <v>D2</v>
      </c>
    </row>
    <row r="52" spans="1:11" s="133" customFormat="1" x14ac:dyDescent="0.2">
      <c r="A52" s="150"/>
      <c r="B52" s="151"/>
      <c r="C52" s="152"/>
      <c r="D52" s="153"/>
      <c r="E52" s="154" t="s">
        <v>328</v>
      </c>
      <c r="F52" s="155"/>
      <c r="G52" s="180"/>
      <c r="H52" s="155"/>
      <c r="K52" s="115" t="str">
        <f t="shared" si="0"/>
        <v/>
      </c>
    </row>
    <row r="53" spans="1:11" ht="48" customHeight="1" x14ac:dyDescent="0.2">
      <c r="A53" s="116" t="s">
        <v>329</v>
      </c>
      <c r="B53" s="111" t="s">
        <v>8</v>
      </c>
      <c r="C53" s="112">
        <v>2</v>
      </c>
      <c r="D53" s="113">
        <v>1</v>
      </c>
      <c r="E53" s="114" t="s">
        <v>330</v>
      </c>
      <c r="F53" s="204"/>
      <c r="G53" s="188"/>
      <c r="H53" s="204"/>
      <c r="K53" s="115" t="str">
        <f t="shared" si="0"/>
        <v>D21</v>
      </c>
    </row>
    <row r="54" spans="1:11" ht="31.5" customHeight="1" x14ac:dyDescent="0.2">
      <c r="A54" s="116" t="s">
        <v>331</v>
      </c>
      <c r="B54" s="111" t="s">
        <v>8</v>
      </c>
      <c r="C54" s="112">
        <v>2</v>
      </c>
      <c r="D54" s="113">
        <v>2</v>
      </c>
      <c r="E54" s="137" t="s">
        <v>332</v>
      </c>
      <c r="F54" s="204"/>
      <c r="G54" s="188"/>
      <c r="H54" s="204"/>
      <c r="K54" s="115" t="str">
        <f t="shared" si="0"/>
        <v>D22</v>
      </c>
    </row>
    <row r="55" spans="1:11" s="146" customFormat="1" ht="51" x14ac:dyDescent="0.2">
      <c r="A55" s="116" t="s">
        <v>333</v>
      </c>
      <c r="B55" s="111" t="s">
        <v>8</v>
      </c>
      <c r="C55" s="112">
        <v>2</v>
      </c>
      <c r="D55" s="113">
        <v>3</v>
      </c>
      <c r="E55" s="137" t="s">
        <v>334</v>
      </c>
      <c r="F55" s="204"/>
      <c r="G55" s="188"/>
      <c r="H55" s="204"/>
      <c r="K55" s="115" t="str">
        <f t="shared" si="0"/>
        <v>D23</v>
      </c>
    </row>
    <row r="56" spans="1:11" ht="51" customHeight="1" x14ac:dyDescent="0.2">
      <c r="A56" s="116" t="s">
        <v>317</v>
      </c>
      <c r="B56" s="111" t="s">
        <v>8</v>
      </c>
      <c r="C56" s="112">
        <v>2</v>
      </c>
      <c r="D56" s="113">
        <v>4</v>
      </c>
      <c r="E56" s="114" t="s">
        <v>335</v>
      </c>
      <c r="F56" s="204"/>
      <c r="G56" s="188"/>
      <c r="H56" s="204"/>
      <c r="K56" s="115" t="str">
        <f t="shared" si="0"/>
        <v>D24</v>
      </c>
    </row>
    <row r="57" spans="1:11" ht="44.25" customHeight="1" x14ac:dyDescent="0.2">
      <c r="A57" s="116" t="s">
        <v>336</v>
      </c>
      <c r="B57" s="111" t="s">
        <v>8</v>
      </c>
      <c r="C57" s="112">
        <v>2</v>
      </c>
      <c r="D57" s="113">
        <v>5</v>
      </c>
      <c r="E57" s="137" t="s">
        <v>337</v>
      </c>
      <c r="F57" s="204"/>
      <c r="G57" s="188"/>
      <c r="H57" s="204"/>
      <c r="K57" s="115" t="str">
        <f t="shared" si="0"/>
        <v>D25</v>
      </c>
    </row>
    <row r="58" spans="1:11" ht="38.25" x14ac:dyDescent="0.2">
      <c r="A58" s="116" t="s">
        <v>338</v>
      </c>
      <c r="B58" s="111" t="s">
        <v>8</v>
      </c>
      <c r="C58" s="112">
        <v>2</v>
      </c>
      <c r="D58" s="113">
        <v>6</v>
      </c>
      <c r="E58" s="114" t="s">
        <v>339</v>
      </c>
      <c r="F58" s="204"/>
      <c r="G58" s="188"/>
      <c r="H58" s="204"/>
      <c r="K58" s="115" t="str">
        <f t="shared" si="0"/>
        <v>D26</v>
      </c>
    </row>
    <row r="59" spans="1:11" ht="59.25" customHeight="1" x14ac:dyDescent="0.2">
      <c r="A59" s="116" t="s">
        <v>246</v>
      </c>
      <c r="B59" s="111" t="s">
        <v>8</v>
      </c>
      <c r="C59" s="112">
        <v>2</v>
      </c>
      <c r="D59" s="113">
        <v>7</v>
      </c>
      <c r="E59" s="137" t="s">
        <v>340</v>
      </c>
      <c r="F59" s="204"/>
      <c r="G59" s="188"/>
      <c r="H59" s="204"/>
      <c r="K59" s="115" t="str">
        <f t="shared" si="0"/>
        <v>D27</v>
      </c>
    </row>
    <row r="60" spans="1:11" s="146" customFormat="1" ht="25.5" x14ac:dyDescent="0.2">
      <c r="A60" s="116" t="s">
        <v>341</v>
      </c>
      <c r="B60" s="111" t="s">
        <v>8</v>
      </c>
      <c r="C60" s="112">
        <v>2</v>
      </c>
      <c r="D60" s="113">
        <v>8</v>
      </c>
      <c r="E60" s="137" t="s">
        <v>342</v>
      </c>
      <c r="F60" s="204"/>
      <c r="G60" s="188"/>
      <c r="H60" s="204"/>
      <c r="K60" s="115" t="str">
        <f t="shared" si="0"/>
        <v>D28</v>
      </c>
    </row>
    <row r="61" spans="1:11" ht="38.25" x14ac:dyDescent="0.2">
      <c r="A61" s="168" t="s">
        <v>343</v>
      </c>
      <c r="B61" s="111" t="s">
        <v>8</v>
      </c>
      <c r="C61" s="112">
        <v>2</v>
      </c>
      <c r="D61" s="113">
        <v>9</v>
      </c>
      <c r="E61" s="68" t="s">
        <v>344</v>
      </c>
      <c r="F61" s="213"/>
      <c r="G61" s="188"/>
      <c r="H61" s="214"/>
      <c r="K61" s="115" t="str">
        <f t="shared" si="0"/>
        <v>D29</v>
      </c>
    </row>
    <row r="62" spans="1:11" s="146" customFormat="1" ht="51" x14ac:dyDescent="0.2">
      <c r="A62" s="116" t="s">
        <v>345</v>
      </c>
      <c r="B62" s="111" t="s">
        <v>8</v>
      </c>
      <c r="C62" s="112">
        <v>2</v>
      </c>
      <c r="D62" s="113">
        <v>10</v>
      </c>
      <c r="E62" s="137" t="s">
        <v>346</v>
      </c>
      <c r="F62" s="215"/>
      <c r="G62" s="188"/>
      <c r="H62" s="204"/>
      <c r="K62" s="115" t="str">
        <f t="shared" si="0"/>
        <v>D210</v>
      </c>
    </row>
    <row r="63" spans="1:11" s="133" customFormat="1" x14ac:dyDescent="0.2">
      <c r="A63" s="150"/>
      <c r="B63" s="151"/>
      <c r="C63" s="152"/>
      <c r="D63" s="153"/>
      <c r="E63" s="154" t="s">
        <v>347</v>
      </c>
      <c r="F63" s="155"/>
      <c r="G63" s="180"/>
      <c r="H63" s="155"/>
      <c r="K63" s="115" t="str">
        <f t="shared" si="0"/>
        <v/>
      </c>
    </row>
    <row r="64" spans="1:11" ht="27.75" customHeight="1" x14ac:dyDescent="0.2">
      <c r="A64" s="116" t="s">
        <v>348</v>
      </c>
      <c r="B64" s="111" t="s">
        <v>8</v>
      </c>
      <c r="C64" s="112">
        <v>2</v>
      </c>
      <c r="D64" s="113">
        <v>12</v>
      </c>
      <c r="E64" s="137" t="s">
        <v>349</v>
      </c>
      <c r="F64" s="204"/>
      <c r="G64" s="188"/>
      <c r="H64" s="204"/>
      <c r="K64" s="115" t="str">
        <f t="shared" si="0"/>
        <v>D212</v>
      </c>
    </row>
    <row r="65" spans="1:11" ht="46.5" customHeight="1" x14ac:dyDescent="0.2">
      <c r="A65" s="116" t="s">
        <v>350</v>
      </c>
      <c r="B65" s="111" t="s">
        <v>8</v>
      </c>
      <c r="C65" s="112">
        <v>2</v>
      </c>
      <c r="D65" s="113">
        <v>13</v>
      </c>
      <c r="E65" s="114" t="s">
        <v>351</v>
      </c>
      <c r="F65" s="204"/>
      <c r="G65" s="188"/>
      <c r="H65" s="209"/>
      <c r="K65" s="115" t="str">
        <f t="shared" si="0"/>
        <v>D213</v>
      </c>
    </row>
    <row r="66" spans="1:11" ht="41.25" customHeight="1" x14ac:dyDescent="0.2">
      <c r="A66" s="116" t="s">
        <v>352</v>
      </c>
      <c r="B66" s="111" t="s">
        <v>8</v>
      </c>
      <c r="C66" s="112">
        <v>2</v>
      </c>
      <c r="D66" s="113">
        <v>14</v>
      </c>
      <c r="E66" s="114" t="s">
        <v>353</v>
      </c>
      <c r="F66" s="204"/>
      <c r="G66" s="188"/>
      <c r="H66" s="204"/>
      <c r="K66" s="115" t="str">
        <f t="shared" si="0"/>
        <v>D214</v>
      </c>
    </row>
    <row r="67" spans="1:11" ht="34.5" customHeight="1" x14ac:dyDescent="0.2">
      <c r="A67" s="116" t="s">
        <v>354</v>
      </c>
      <c r="B67" s="111" t="s">
        <v>8</v>
      </c>
      <c r="C67" s="112">
        <v>2</v>
      </c>
      <c r="D67" s="113">
        <v>15</v>
      </c>
      <c r="E67" s="114" t="s">
        <v>355</v>
      </c>
      <c r="F67" s="204"/>
      <c r="G67" s="188"/>
      <c r="H67" s="204"/>
      <c r="K67" s="115" t="str">
        <f t="shared" si="0"/>
        <v>D215</v>
      </c>
    </row>
    <row r="68" spans="1:11" ht="55.5" customHeight="1" x14ac:dyDescent="0.2">
      <c r="A68" s="116" t="s">
        <v>356</v>
      </c>
      <c r="B68" s="111" t="s">
        <v>8</v>
      </c>
      <c r="C68" s="112">
        <v>2</v>
      </c>
      <c r="D68" s="113">
        <v>16</v>
      </c>
      <c r="E68" s="137" t="s">
        <v>357</v>
      </c>
      <c r="F68" s="204"/>
      <c r="G68" s="188"/>
      <c r="H68" s="204"/>
      <c r="K68" s="115" t="str">
        <f t="shared" ref="K68:K131" si="1">B68&amp;C68&amp;D68</f>
        <v>D216</v>
      </c>
    </row>
    <row r="69" spans="1:11" ht="37.5" customHeight="1" x14ac:dyDescent="0.2">
      <c r="A69" s="116" t="s">
        <v>358</v>
      </c>
      <c r="B69" s="111" t="s">
        <v>8</v>
      </c>
      <c r="C69" s="112">
        <v>2</v>
      </c>
      <c r="D69" s="113">
        <v>17</v>
      </c>
      <c r="E69" s="137" t="s">
        <v>359</v>
      </c>
      <c r="F69" s="204"/>
      <c r="G69" s="188"/>
      <c r="H69" s="204"/>
      <c r="K69" s="115" t="str">
        <f t="shared" si="1"/>
        <v>D217</v>
      </c>
    </row>
    <row r="70" spans="1:11" ht="20.100000000000001" customHeight="1" x14ac:dyDescent="0.2">
      <c r="A70" s="125"/>
      <c r="B70" s="105" t="s">
        <v>37</v>
      </c>
      <c r="C70" s="106"/>
      <c r="D70" s="107"/>
      <c r="E70" s="108" t="s">
        <v>360</v>
      </c>
      <c r="F70" s="126"/>
      <c r="G70" s="177"/>
      <c r="H70" s="126"/>
      <c r="K70" s="115" t="str">
        <f t="shared" si="1"/>
        <v>E</v>
      </c>
    </row>
    <row r="71" spans="1:11" s="133" customFormat="1" x14ac:dyDescent="0.2">
      <c r="A71" s="127"/>
      <c r="B71" s="128" t="s">
        <v>37</v>
      </c>
      <c r="C71" s="129">
        <v>1</v>
      </c>
      <c r="D71" s="130"/>
      <c r="E71" s="131" t="s">
        <v>361</v>
      </c>
      <c r="F71" s="132"/>
      <c r="G71" s="178"/>
      <c r="H71" s="132"/>
      <c r="K71" s="115" t="str">
        <f t="shared" si="1"/>
        <v>E1</v>
      </c>
    </row>
    <row r="72" spans="1:11" s="146" customFormat="1" ht="76.5" x14ac:dyDescent="0.2">
      <c r="A72" s="116" t="s">
        <v>362</v>
      </c>
      <c r="B72" s="111" t="s">
        <v>37</v>
      </c>
      <c r="C72" s="112">
        <v>1</v>
      </c>
      <c r="D72" s="113">
        <v>1</v>
      </c>
      <c r="E72" s="137" t="s">
        <v>363</v>
      </c>
      <c r="F72" s="204"/>
      <c r="G72" s="188"/>
      <c r="H72" s="204"/>
      <c r="K72" s="115" t="str">
        <f t="shared" si="1"/>
        <v>E11</v>
      </c>
    </row>
    <row r="73" spans="1:11" s="146" customFormat="1" ht="25.5" x14ac:dyDescent="0.2">
      <c r="A73" s="116" t="s">
        <v>362</v>
      </c>
      <c r="B73" s="111" t="s">
        <v>37</v>
      </c>
      <c r="C73" s="112">
        <v>1</v>
      </c>
      <c r="D73" s="113">
        <v>2</v>
      </c>
      <c r="E73" s="137" t="s">
        <v>364</v>
      </c>
      <c r="F73" s="204"/>
      <c r="G73" s="188"/>
      <c r="H73" s="204"/>
      <c r="K73" s="115" t="str">
        <f t="shared" si="1"/>
        <v>E12</v>
      </c>
    </row>
    <row r="74" spans="1:11" s="146" customFormat="1" ht="24.75" customHeight="1" x14ac:dyDescent="0.2">
      <c r="A74" s="116" t="s">
        <v>365</v>
      </c>
      <c r="B74" s="111" t="s">
        <v>37</v>
      </c>
      <c r="C74" s="112">
        <v>1</v>
      </c>
      <c r="D74" s="113">
        <v>3</v>
      </c>
      <c r="E74" s="114" t="s">
        <v>366</v>
      </c>
      <c r="F74" s="204"/>
      <c r="G74" s="188"/>
      <c r="H74" s="204"/>
      <c r="K74" s="115" t="str">
        <f t="shared" si="1"/>
        <v>E13</v>
      </c>
    </row>
    <row r="75" spans="1:11" s="146" customFormat="1" ht="48.75" customHeight="1" x14ac:dyDescent="0.2">
      <c r="A75" s="116" t="s">
        <v>365</v>
      </c>
      <c r="B75" s="111" t="s">
        <v>37</v>
      </c>
      <c r="C75" s="112">
        <v>1</v>
      </c>
      <c r="D75" s="113">
        <v>4</v>
      </c>
      <c r="E75" s="114" t="s">
        <v>367</v>
      </c>
      <c r="F75" s="204"/>
      <c r="G75" s="188"/>
      <c r="H75" s="209"/>
      <c r="K75" s="115" t="str">
        <f t="shared" si="1"/>
        <v>E14</v>
      </c>
    </row>
    <row r="76" spans="1:11" s="146" customFormat="1" ht="25.5" x14ac:dyDescent="0.2">
      <c r="A76" s="116" t="s">
        <v>368</v>
      </c>
      <c r="B76" s="111" t="s">
        <v>37</v>
      </c>
      <c r="C76" s="112">
        <v>1</v>
      </c>
      <c r="D76" s="113">
        <v>5</v>
      </c>
      <c r="E76" s="137" t="s">
        <v>369</v>
      </c>
      <c r="F76" s="204"/>
      <c r="G76" s="188"/>
      <c r="H76" s="204"/>
      <c r="K76" s="115" t="str">
        <f t="shared" si="1"/>
        <v>E15</v>
      </c>
    </row>
    <row r="77" spans="1:11" s="146" customFormat="1" ht="25.5" x14ac:dyDescent="0.2">
      <c r="A77" s="116" t="s">
        <v>365</v>
      </c>
      <c r="B77" s="111" t="s">
        <v>37</v>
      </c>
      <c r="C77" s="112">
        <v>1</v>
      </c>
      <c r="D77" s="113">
        <v>6</v>
      </c>
      <c r="E77" s="114" t="s">
        <v>370</v>
      </c>
      <c r="F77" s="204"/>
      <c r="G77" s="188"/>
      <c r="H77" s="204"/>
      <c r="K77" s="115" t="str">
        <f t="shared" si="1"/>
        <v>E16</v>
      </c>
    </row>
    <row r="78" spans="1:11" s="146" customFormat="1" x14ac:dyDescent="0.2">
      <c r="A78" s="156" t="s">
        <v>371</v>
      </c>
      <c r="B78" s="111" t="s">
        <v>37</v>
      </c>
      <c r="C78" s="112">
        <v>1</v>
      </c>
      <c r="D78" s="113">
        <v>7</v>
      </c>
      <c r="E78" s="137" t="s">
        <v>372</v>
      </c>
      <c r="F78" s="204"/>
      <c r="G78" s="188"/>
      <c r="H78" s="204"/>
      <c r="K78" s="115" t="str">
        <f t="shared" si="1"/>
        <v>E17</v>
      </c>
    </row>
    <row r="79" spans="1:11" s="146" customFormat="1" ht="38.25" x14ac:dyDescent="0.2">
      <c r="A79" s="156" t="s">
        <v>371</v>
      </c>
      <c r="B79" s="111" t="s">
        <v>37</v>
      </c>
      <c r="C79" s="112">
        <v>1</v>
      </c>
      <c r="D79" s="113">
        <v>8</v>
      </c>
      <c r="E79" s="114" t="s">
        <v>373</v>
      </c>
      <c r="F79" s="204"/>
      <c r="G79" s="188"/>
      <c r="H79" s="204"/>
      <c r="K79" s="115" t="str">
        <f t="shared" si="1"/>
        <v>E18</v>
      </c>
    </row>
    <row r="80" spans="1:11" ht="25.5" x14ac:dyDescent="0.2">
      <c r="A80" s="116" t="s">
        <v>374</v>
      </c>
      <c r="B80" s="111" t="s">
        <v>37</v>
      </c>
      <c r="C80" s="112">
        <v>1</v>
      </c>
      <c r="D80" s="113">
        <v>9</v>
      </c>
      <c r="E80" s="137" t="s">
        <v>375</v>
      </c>
      <c r="F80" s="204"/>
      <c r="G80" s="188"/>
      <c r="H80" s="204"/>
      <c r="K80" s="115" t="str">
        <f t="shared" si="1"/>
        <v>E19</v>
      </c>
    </row>
    <row r="81" spans="1:11" s="133" customFormat="1" x14ac:dyDescent="0.2">
      <c r="A81" s="127"/>
      <c r="B81" s="128" t="s">
        <v>37</v>
      </c>
      <c r="C81" s="129">
        <v>2</v>
      </c>
      <c r="D81" s="130"/>
      <c r="E81" s="131" t="s">
        <v>376</v>
      </c>
      <c r="F81" s="132"/>
      <c r="G81" s="178"/>
      <c r="H81" s="132"/>
      <c r="K81" s="115" t="str">
        <f t="shared" si="1"/>
        <v>E2</v>
      </c>
    </row>
    <row r="82" spans="1:11" x14ac:dyDescent="0.2">
      <c r="A82" s="116"/>
      <c r="B82" s="111" t="s">
        <v>37</v>
      </c>
      <c r="C82" s="112">
        <v>2</v>
      </c>
      <c r="D82" s="113">
        <v>1</v>
      </c>
      <c r="E82" s="114" t="s">
        <v>377</v>
      </c>
      <c r="F82" s="204"/>
      <c r="G82" s="188"/>
      <c r="H82" s="204"/>
      <c r="K82" s="115" t="str">
        <f t="shared" si="1"/>
        <v>E21</v>
      </c>
    </row>
    <row r="83" spans="1:11" ht="25.5" x14ac:dyDescent="0.2">
      <c r="A83" s="116" t="s">
        <v>378</v>
      </c>
      <c r="B83" s="111" t="s">
        <v>37</v>
      </c>
      <c r="C83" s="112">
        <v>2</v>
      </c>
      <c r="D83" s="113">
        <v>2</v>
      </c>
      <c r="E83" s="137" t="s">
        <v>379</v>
      </c>
      <c r="F83" s="204"/>
      <c r="G83" s="188"/>
      <c r="H83" s="209"/>
      <c r="K83" s="115" t="str">
        <f t="shared" si="1"/>
        <v>E22</v>
      </c>
    </row>
    <row r="84" spans="1:11" ht="33" customHeight="1" x14ac:dyDescent="0.2">
      <c r="A84" s="116" t="s">
        <v>380</v>
      </c>
      <c r="B84" s="111" t="s">
        <v>37</v>
      </c>
      <c r="C84" s="112">
        <v>2</v>
      </c>
      <c r="D84" s="113">
        <v>3</v>
      </c>
      <c r="E84" s="137" t="s">
        <v>381</v>
      </c>
      <c r="F84" s="204"/>
      <c r="G84" s="188"/>
      <c r="H84" s="218"/>
      <c r="K84" s="115" t="str">
        <f t="shared" si="1"/>
        <v>E23</v>
      </c>
    </row>
    <row r="85" spans="1:11" ht="38.25" x14ac:dyDescent="0.2">
      <c r="A85" s="116" t="s">
        <v>382</v>
      </c>
      <c r="B85" s="111" t="s">
        <v>37</v>
      </c>
      <c r="C85" s="112">
        <v>2</v>
      </c>
      <c r="D85" s="113">
        <v>4</v>
      </c>
      <c r="E85" s="137" t="s">
        <v>383</v>
      </c>
      <c r="F85" s="204"/>
      <c r="G85" s="188"/>
      <c r="H85" s="204"/>
      <c r="K85" s="115" t="str">
        <f t="shared" si="1"/>
        <v>E24</v>
      </c>
    </row>
    <row r="86" spans="1:11" ht="26.25" customHeight="1" x14ac:dyDescent="0.2">
      <c r="A86" s="116"/>
      <c r="B86" s="111" t="s">
        <v>37</v>
      </c>
      <c r="C86" s="112">
        <v>2</v>
      </c>
      <c r="D86" s="113">
        <v>5</v>
      </c>
      <c r="E86" s="137" t="s">
        <v>384</v>
      </c>
      <c r="F86" s="204"/>
      <c r="G86" s="188"/>
      <c r="H86" s="204"/>
      <c r="K86" s="115" t="str">
        <f t="shared" si="1"/>
        <v>E25</v>
      </c>
    </row>
    <row r="87" spans="1:11" s="133" customFormat="1" x14ac:dyDescent="0.2">
      <c r="A87" s="127"/>
      <c r="B87" s="128" t="s">
        <v>37</v>
      </c>
      <c r="C87" s="129">
        <v>3</v>
      </c>
      <c r="D87" s="130"/>
      <c r="E87" s="131" t="s">
        <v>385</v>
      </c>
      <c r="F87" s="132"/>
      <c r="G87" s="178"/>
      <c r="H87" s="132"/>
      <c r="K87" s="115" t="str">
        <f t="shared" si="1"/>
        <v>E3</v>
      </c>
    </row>
    <row r="88" spans="1:11" ht="45" customHeight="1" x14ac:dyDescent="0.2">
      <c r="A88" s="116" t="s">
        <v>386</v>
      </c>
      <c r="B88" s="111" t="s">
        <v>37</v>
      </c>
      <c r="C88" s="112">
        <v>3</v>
      </c>
      <c r="D88" s="113">
        <v>1</v>
      </c>
      <c r="E88" s="137" t="s">
        <v>387</v>
      </c>
      <c r="F88" s="204"/>
      <c r="G88" s="188"/>
      <c r="H88" s="205"/>
      <c r="K88" s="115" t="str">
        <f t="shared" si="1"/>
        <v>E31</v>
      </c>
    </row>
    <row r="89" spans="1:11" ht="38.25" customHeight="1" x14ac:dyDescent="0.2">
      <c r="A89" s="116" t="s">
        <v>358</v>
      </c>
      <c r="B89" s="111" t="s">
        <v>37</v>
      </c>
      <c r="C89" s="112">
        <v>3</v>
      </c>
      <c r="D89" s="113">
        <v>2</v>
      </c>
      <c r="E89" s="137" t="s">
        <v>359</v>
      </c>
      <c r="F89" s="204"/>
      <c r="G89" s="188"/>
      <c r="H89" s="204"/>
      <c r="K89" s="115" t="str">
        <f t="shared" si="1"/>
        <v>E32</v>
      </c>
    </row>
    <row r="90" spans="1:11" ht="38.25" x14ac:dyDescent="0.2">
      <c r="A90" s="116" t="s">
        <v>374</v>
      </c>
      <c r="B90" s="111" t="s">
        <v>37</v>
      </c>
      <c r="C90" s="112">
        <v>3</v>
      </c>
      <c r="D90" s="113">
        <v>3</v>
      </c>
      <c r="E90" s="137" t="s">
        <v>388</v>
      </c>
      <c r="F90" s="204"/>
      <c r="G90" s="188"/>
      <c r="H90" s="204"/>
      <c r="K90" s="115" t="str">
        <f t="shared" si="1"/>
        <v>E33</v>
      </c>
    </row>
    <row r="91" spans="1:11" ht="20.100000000000001" customHeight="1" x14ac:dyDescent="0.2">
      <c r="A91" s="125"/>
      <c r="B91" s="105" t="s">
        <v>243</v>
      </c>
      <c r="C91" s="106"/>
      <c r="D91" s="107"/>
      <c r="E91" s="159" t="s">
        <v>389</v>
      </c>
      <c r="F91" s="126"/>
      <c r="G91" s="177"/>
      <c r="H91" s="126"/>
      <c r="K91" s="115" t="str">
        <f t="shared" si="1"/>
        <v>F</v>
      </c>
    </row>
    <row r="92" spans="1:11" s="133" customFormat="1" x14ac:dyDescent="0.2">
      <c r="A92" s="127"/>
      <c r="B92" s="128" t="s">
        <v>243</v>
      </c>
      <c r="C92" s="129">
        <v>1</v>
      </c>
      <c r="D92" s="130"/>
      <c r="E92" s="131" t="s">
        <v>390</v>
      </c>
      <c r="F92" s="132"/>
      <c r="G92" s="178"/>
      <c r="H92" s="132"/>
      <c r="K92" s="115" t="str">
        <f t="shared" si="1"/>
        <v>F1</v>
      </c>
    </row>
    <row r="93" spans="1:11" ht="25.5" x14ac:dyDescent="0.2">
      <c r="A93" s="116" t="s">
        <v>391</v>
      </c>
      <c r="B93" s="111" t="s">
        <v>243</v>
      </c>
      <c r="C93" s="112">
        <v>1</v>
      </c>
      <c r="D93" s="113">
        <v>1</v>
      </c>
      <c r="E93" s="137" t="s">
        <v>392</v>
      </c>
      <c r="F93" s="204"/>
      <c r="G93" s="188"/>
      <c r="H93" s="218"/>
      <c r="K93" s="115" t="str">
        <f t="shared" si="1"/>
        <v>F11</v>
      </c>
    </row>
    <row r="94" spans="1:11" ht="34.5" customHeight="1" x14ac:dyDescent="0.2">
      <c r="A94" s="116" t="s">
        <v>393</v>
      </c>
      <c r="B94" s="111" t="s">
        <v>243</v>
      </c>
      <c r="C94" s="112">
        <v>1</v>
      </c>
      <c r="D94" s="113">
        <v>2</v>
      </c>
      <c r="E94" s="137" t="s">
        <v>394</v>
      </c>
      <c r="F94" s="204"/>
      <c r="G94" s="188"/>
      <c r="H94" s="218"/>
      <c r="K94" s="115" t="str">
        <f t="shared" si="1"/>
        <v>F12</v>
      </c>
    </row>
    <row r="95" spans="1:11" ht="42.75" customHeight="1" x14ac:dyDescent="0.2">
      <c r="A95" s="160" t="s">
        <v>395</v>
      </c>
      <c r="B95" s="111" t="s">
        <v>243</v>
      </c>
      <c r="C95" s="112">
        <v>1</v>
      </c>
      <c r="D95" s="113">
        <v>3</v>
      </c>
      <c r="E95" s="137" t="s">
        <v>396</v>
      </c>
      <c r="F95" s="204"/>
      <c r="G95" s="188"/>
      <c r="H95" s="218"/>
      <c r="K95" s="115" t="str">
        <f t="shared" si="1"/>
        <v>F13</v>
      </c>
    </row>
    <row r="96" spans="1:11" ht="54.75" customHeight="1" x14ac:dyDescent="0.2">
      <c r="A96" s="116" t="s">
        <v>242</v>
      </c>
      <c r="B96" s="111" t="s">
        <v>243</v>
      </c>
      <c r="C96" s="112">
        <v>1</v>
      </c>
      <c r="D96" s="113">
        <v>4</v>
      </c>
      <c r="E96" s="137" t="s">
        <v>397</v>
      </c>
      <c r="F96" s="204"/>
      <c r="G96" s="188"/>
      <c r="H96" s="218"/>
      <c r="K96" s="115" t="str">
        <f t="shared" si="1"/>
        <v>F14</v>
      </c>
    </row>
    <row r="97" spans="1:11" ht="33" customHeight="1" x14ac:dyDescent="0.2">
      <c r="A97" s="116"/>
      <c r="B97" s="111" t="s">
        <v>243</v>
      </c>
      <c r="C97" s="112">
        <v>1</v>
      </c>
      <c r="D97" s="113">
        <v>5</v>
      </c>
      <c r="E97" s="137" t="s">
        <v>398</v>
      </c>
      <c r="F97" s="204"/>
      <c r="G97" s="188"/>
      <c r="H97" s="218"/>
      <c r="K97" s="115" t="str">
        <f t="shared" si="1"/>
        <v>F15</v>
      </c>
    </row>
    <row r="98" spans="1:11" s="133" customFormat="1" x14ac:dyDescent="0.2">
      <c r="A98" s="127"/>
      <c r="B98" s="128" t="s">
        <v>243</v>
      </c>
      <c r="C98" s="129">
        <v>2</v>
      </c>
      <c r="D98" s="130"/>
      <c r="E98" s="131" t="s">
        <v>399</v>
      </c>
      <c r="F98" s="132"/>
      <c r="G98" s="178"/>
      <c r="H98" s="132">
        <v>1</v>
      </c>
      <c r="K98" s="115" t="str">
        <f t="shared" si="1"/>
        <v>F2</v>
      </c>
    </row>
    <row r="99" spans="1:11" ht="34.5" customHeight="1" x14ac:dyDescent="0.2">
      <c r="A99" s="116" t="s">
        <v>391</v>
      </c>
      <c r="B99" s="111" t="s">
        <v>243</v>
      </c>
      <c r="C99" s="112">
        <v>2</v>
      </c>
      <c r="D99" s="113">
        <v>1</v>
      </c>
      <c r="E99" s="137" t="s">
        <v>400</v>
      </c>
      <c r="F99" s="204"/>
      <c r="G99" s="188"/>
      <c r="H99" s="204"/>
      <c r="K99" s="115" t="str">
        <f t="shared" si="1"/>
        <v>F21</v>
      </c>
    </row>
    <row r="100" spans="1:11" ht="41.25" customHeight="1" x14ac:dyDescent="0.2">
      <c r="A100" s="147"/>
      <c r="B100" s="117" t="s">
        <v>243</v>
      </c>
      <c r="C100" s="118">
        <v>2</v>
      </c>
      <c r="D100" s="119">
        <v>2</v>
      </c>
      <c r="E100" s="137" t="s">
        <v>401</v>
      </c>
      <c r="F100" s="204"/>
      <c r="G100" s="188"/>
      <c r="H100" s="204"/>
      <c r="K100" s="115" t="str">
        <f t="shared" si="1"/>
        <v>F22</v>
      </c>
    </row>
    <row r="101" spans="1:11" ht="32.25" customHeight="1" x14ac:dyDescent="0.2">
      <c r="A101" s="147" t="s">
        <v>402</v>
      </c>
      <c r="B101" s="111" t="s">
        <v>243</v>
      </c>
      <c r="C101" s="112">
        <v>2</v>
      </c>
      <c r="D101" s="113">
        <v>3</v>
      </c>
      <c r="E101" s="137" t="s">
        <v>403</v>
      </c>
      <c r="F101" s="204"/>
      <c r="G101" s="188"/>
      <c r="H101" s="204"/>
      <c r="K101" s="115" t="str">
        <f t="shared" si="1"/>
        <v>F23</v>
      </c>
    </row>
    <row r="102" spans="1:11" ht="42.75" customHeight="1" x14ac:dyDescent="0.2">
      <c r="A102" s="147"/>
      <c r="B102" s="111" t="s">
        <v>243</v>
      </c>
      <c r="C102" s="112">
        <v>2</v>
      </c>
      <c r="D102" s="113">
        <v>4</v>
      </c>
      <c r="E102" s="137" t="s">
        <v>404</v>
      </c>
      <c r="F102" s="204"/>
      <c r="G102" s="188"/>
      <c r="H102" s="204"/>
      <c r="K102" s="115" t="str">
        <f t="shared" si="1"/>
        <v>F24</v>
      </c>
    </row>
    <row r="103" spans="1:11" ht="42" customHeight="1" x14ac:dyDescent="0.2">
      <c r="A103" s="147" t="s">
        <v>405</v>
      </c>
      <c r="B103" s="111" t="s">
        <v>243</v>
      </c>
      <c r="C103" s="112">
        <v>2</v>
      </c>
      <c r="D103" s="113">
        <v>5</v>
      </c>
      <c r="E103" s="137" t="s">
        <v>406</v>
      </c>
      <c r="F103" s="204"/>
      <c r="G103" s="188"/>
      <c r="H103" s="204"/>
      <c r="K103" s="115" t="str">
        <f t="shared" si="1"/>
        <v>F25</v>
      </c>
    </row>
    <row r="104" spans="1:11" ht="25.5" x14ac:dyDescent="0.2">
      <c r="A104" s="147" t="s">
        <v>407</v>
      </c>
      <c r="B104" s="111" t="s">
        <v>243</v>
      </c>
      <c r="C104" s="112">
        <v>2</v>
      </c>
      <c r="D104" s="113">
        <v>6</v>
      </c>
      <c r="E104" s="114" t="s">
        <v>408</v>
      </c>
      <c r="F104" s="204"/>
      <c r="G104" s="188"/>
      <c r="H104" s="204"/>
      <c r="K104" s="115" t="str">
        <f t="shared" si="1"/>
        <v>F26</v>
      </c>
    </row>
    <row r="105" spans="1:11" s="133" customFormat="1" x14ac:dyDescent="0.2">
      <c r="A105" s="127"/>
      <c r="B105" s="128" t="s">
        <v>243</v>
      </c>
      <c r="C105" s="129">
        <v>3</v>
      </c>
      <c r="D105" s="130"/>
      <c r="E105" s="131" t="s">
        <v>409</v>
      </c>
      <c r="F105" s="132"/>
      <c r="G105" s="178"/>
      <c r="H105" s="132"/>
      <c r="K105" s="115" t="str">
        <f t="shared" si="1"/>
        <v>F3</v>
      </c>
    </row>
    <row r="106" spans="1:11" s="133" customFormat="1" x14ac:dyDescent="0.2">
      <c r="A106" s="150"/>
      <c r="B106" s="151"/>
      <c r="C106" s="152"/>
      <c r="D106" s="153"/>
      <c r="E106" s="154" t="s">
        <v>410</v>
      </c>
      <c r="F106" s="155"/>
      <c r="G106" s="180"/>
      <c r="H106" s="155"/>
      <c r="K106" s="115" t="str">
        <f t="shared" si="1"/>
        <v/>
      </c>
    </row>
    <row r="107" spans="1:11" ht="53.25" customHeight="1" x14ac:dyDescent="0.2">
      <c r="A107" s="116" t="s">
        <v>411</v>
      </c>
      <c r="B107" s="111" t="s">
        <v>243</v>
      </c>
      <c r="C107" s="112">
        <v>3</v>
      </c>
      <c r="D107" s="113">
        <v>1</v>
      </c>
      <c r="E107" s="137" t="s">
        <v>412</v>
      </c>
      <c r="F107" s="204"/>
      <c r="G107" s="188"/>
      <c r="H107" s="204"/>
      <c r="K107" s="115" t="str">
        <f t="shared" si="1"/>
        <v>F31</v>
      </c>
    </row>
    <row r="108" spans="1:11" ht="44.25" customHeight="1" x14ac:dyDescent="0.2">
      <c r="A108" s="116" t="s">
        <v>411</v>
      </c>
      <c r="B108" s="111" t="s">
        <v>243</v>
      </c>
      <c r="C108" s="112">
        <v>3</v>
      </c>
      <c r="D108" s="113">
        <v>2</v>
      </c>
      <c r="E108" s="114" t="s">
        <v>413</v>
      </c>
      <c r="F108" s="204"/>
      <c r="G108" s="188"/>
      <c r="H108" s="204"/>
      <c r="K108" s="115" t="str">
        <f t="shared" si="1"/>
        <v>F32</v>
      </c>
    </row>
    <row r="109" spans="1:11" ht="50.25" customHeight="1" x14ac:dyDescent="0.2">
      <c r="A109" s="116" t="s">
        <v>414</v>
      </c>
      <c r="B109" s="111" t="s">
        <v>243</v>
      </c>
      <c r="C109" s="112">
        <v>3</v>
      </c>
      <c r="D109" s="113">
        <v>3</v>
      </c>
      <c r="E109" s="137" t="s">
        <v>415</v>
      </c>
      <c r="F109" s="204"/>
      <c r="G109" s="188"/>
      <c r="H109" s="209"/>
      <c r="K109" s="115" t="str">
        <f t="shared" si="1"/>
        <v>F33</v>
      </c>
    </row>
    <row r="110" spans="1:11" s="133" customFormat="1" x14ac:dyDescent="0.2">
      <c r="A110" s="150"/>
      <c r="B110" s="151"/>
      <c r="C110" s="152"/>
      <c r="D110" s="153"/>
      <c r="E110" s="154" t="s">
        <v>416</v>
      </c>
      <c r="F110" s="155"/>
      <c r="G110" s="180"/>
      <c r="H110" s="155"/>
      <c r="K110" s="115" t="str">
        <f t="shared" si="1"/>
        <v/>
      </c>
    </row>
    <row r="111" spans="1:11" ht="47.25" customHeight="1" x14ac:dyDescent="0.2">
      <c r="A111" s="116" t="s">
        <v>417</v>
      </c>
      <c r="B111" s="111" t="s">
        <v>243</v>
      </c>
      <c r="C111" s="112">
        <v>3</v>
      </c>
      <c r="D111" s="113">
        <v>4</v>
      </c>
      <c r="E111" s="137" t="s">
        <v>418</v>
      </c>
      <c r="F111" s="204"/>
      <c r="G111" s="188"/>
      <c r="H111" s="209"/>
      <c r="K111" s="115" t="str">
        <f t="shared" si="1"/>
        <v>F34</v>
      </c>
    </row>
    <row r="112" spans="1:11" ht="35.25" customHeight="1" x14ac:dyDescent="0.2">
      <c r="A112" s="116" t="s">
        <v>419</v>
      </c>
      <c r="B112" s="111" t="s">
        <v>243</v>
      </c>
      <c r="C112" s="112">
        <v>3</v>
      </c>
      <c r="D112" s="113">
        <v>5</v>
      </c>
      <c r="E112" s="114" t="s">
        <v>420</v>
      </c>
      <c r="F112" s="204"/>
      <c r="G112" s="188"/>
      <c r="H112" s="204"/>
      <c r="K112" s="115" t="str">
        <f t="shared" si="1"/>
        <v>F35</v>
      </c>
    </row>
    <row r="113" spans="1:11" s="133" customFormat="1" x14ac:dyDescent="0.2">
      <c r="A113" s="150"/>
      <c r="B113" s="151"/>
      <c r="C113" s="152"/>
      <c r="D113" s="153"/>
      <c r="E113" s="154" t="s">
        <v>421</v>
      </c>
      <c r="F113" s="155"/>
      <c r="G113" s="180"/>
      <c r="H113" s="155"/>
      <c r="K113" s="115" t="str">
        <f t="shared" si="1"/>
        <v/>
      </c>
    </row>
    <row r="114" spans="1:11" ht="69.75" customHeight="1" x14ac:dyDescent="0.2">
      <c r="A114" s="116" t="s">
        <v>422</v>
      </c>
      <c r="B114" s="111" t="s">
        <v>243</v>
      </c>
      <c r="C114" s="112">
        <v>3</v>
      </c>
      <c r="D114" s="113">
        <v>6</v>
      </c>
      <c r="E114" s="114" t="s">
        <v>423</v>
      </c>
      <c r="F114" s="204"/>
      <c r="G114" s="188"/>
      <c r="H114" s="204"/>
      <c r="K114" s="115" t="str">
        <f t="shared" si="1"/>
        <v>F36</v>
      </c>
    </row>
    <row r="115" spans="1:11" ht="89.25" x14ac:dyDescent="0.2">
      <c r="A115" s="161" t="s">
        <v>371</v>
      </c>
      <c r="B115" s="111" t="s">
        <v>243</v>
      </c>
      <c r="C115" s="112">
        <v>3</v>
      </c>
      <c r="D115" s="113">
        <v>7</v>
      </c>
      <c r="E115" s="114" t="s">
        <v>424</v>
      </c>
      <c r="F115" s="204"/>
      <c r="G115" s="188"/>
      <c r="H115" s="204"/>
      <c r="K115" s="115" t="str">
        <f t="shared" si="1"/>
        <v>F37</v>
      </c>
    </row>
    <row r="116" spans="1:11" s="146" customFormat="1" ht="51" x14ac:dyDescent="0.2">
      <c r="A116" s="116" t="s">
        <v>425</v>
      </c>
      <c r="B116" s="111" t="s">
        <v>243</v>
      </c>
      <c r="C116" s="112">
        <v>3</v>
      </c>
      <c r="D116" s="113">
        <v>8</v>
      </c>
      <c r="E116" s="114" t="s">
        <v>426</v>
      </c>
      <c r="F116" s="204"/>
      <c r="G116" s="188"/>
      <c r="H116" s="216"/>
      <c r="K116" s="115" t="str">
        <f t="shared" si="1"/>
        <v>F38</v>
      </c>
    </row>
    <row r="117" spans="1:11" ht="47.25" customHeight="1" x14ac:dyDescent="0.2">
      <c r="A117" s="116" t="s">
        <v>427</v>
      </c>
      <c r="B117" s="111" t="s">
        <v>243</v>
      </c>
      <c r="C117" s="112">
        <v>3</v>
      </c>
      <c r="D117" s="113">
        <v>9</v>
      </c>
      <c r="E117" s="114" t="s">
        <v>428</v>
      </c>
      <c r="F117" s="204"/>
      <c r="G117" s="188"/>
      <c r="H117" s="204"/>
      <c r="K117" s="115" t="str">
        <f t="shared" si="1"/>
        <v>F39</v>
      </c>
    </row>
    <row r="118" spans="1:11" ht="25.5" x14ac:dyDescent="0.2">
      <c r="A118" s="116" t="s">
        <v>429</v>
      </c>
      <c r="B118" s="111" t="s">
        <v>243</v>
      </c>
      <c r="C118" s="112">
        <v>3</v>
      </c>
      <c r="D118" s="113">
        <v>10</v>
      </c>
      <c r="E118" s="114" t="s">
        <v>430</v>
      </c>
      <c r="F118" s="204"/>
      <c r="G118" s="188"/>
      <c r="H118" s="204"/>
      <c r="K118" s="115" t="str">
        <f t="shared" si="1"/>
        <v>F310</v>
      </c>
    </row>
    <row r="119" spans="1:11" s="133" customFormat="1" x14ac:dyDescent="0.2">
      <c r="A119" s="127"/>
      <c r="B119" s="128" t="s">
        <v>243</v>
      </c>
      <c r="C119" s="129">
        <v>4</v>
      </c>
      <c r="D119" s="130"/>
      <c r="E119" s="131" t="s">
        <v>431</v>
      </c>
      <c r="F119" s="132"/>
      <c r="G119" s="178"/>
      <c r="H119" s="132"/>
      <c r="K119" s="115" t="str">
        <f t="shared" si="1"/>
        <v>F4</v>
      </c>
    </row>
    <row r="120" spans="1:11" ht="36.75" customHeight="1" x14ac:dyDescent="0.2">
      <c r="A120" s="116" t="s">
        <v>432</v>
      </c>
      <c r="B120" s="111" t="s">
        <v>243</v>
      </c>
      <c r="C120" s="112">
        <v>4</v>
      </c>
      <c r="D120" s="113">
        <v>1</v>
      </c>
      <c r="E120" s="114" t="s">
        <v>433</v>
      </c>
      <c r="F120" s="204"/>
      <c r="G120" s="188"/>
      <c r="H120" s="204"/>
      <c r="K120" s="115" t="str">
        <f t="shared" si="1"/>
        <v>F41</v>
      </c>
    </row>
    <row r="121" spans="1:11" ht="51" x14ac:dyDescent="0.2">
      <c r="A121" s="116" t="s">
        <v>432</v>
      </c>
      <c r="B121" s="111" t="s">
        <v>243</v>
      </c>
      <c r="C121" s="112">
        <v>4</v>
      </c>
      <c r="D121" s="113">
        <v>2</v>
      </c>
      <c r="E121" s="114" t="s">
        <v>434</v>
      </c>
      <c r="F121" s="204"/>
      <c r="G121" s="188"/>
      <c r="H121" s="204"/>
      <c r="K121" s="115" t="str">
        <f t="shared" si="1"/>
        <v>F42</v>
      </c>
    </row>
    <row r="122" spans="1:11" s="133" customFormat="1" x14ac:dyDescent="0.2">
      <c r="A122" s="127"/>
      <c r="B122" s="128" t="s">
        <v>243</v>
      </c>
      <c r="C122" s="129">
        <v>5</v>
      </c>
      <c r="D122" s="130"/>
      <c r="E122" s="131" t="s">
        <v>435</v>
      </c>
      <c r="F122" s="132"/>
      <c r="G122" s="178"/>
      <c r="H122" s="132"/>
      <c r="K122" s="115" t="str">
        <f t="shared" si="1"/>
        <v>F5</v>
      </c>
    </row>
    <row r="123" spans="1:11" ht="38.25" x14ac:dyDescent="0.2">
      <c r="A123" s="116" t="s">
        <v>436</v>
      </c>
      <c r="B123" s="111" t="s">
        <v>243</v>
      </c>
      <c r="C123" s="112">
        <v>5</v>
      </c>
      <c r="D123" s="113">
        <v>1</v>
      </c>
      <c r="E123" s="114" t="s">
        <v>437</v>
      </c>
      <c r="F123" s="204"/>
      <c r="G123" s="188"/>
      <c r="H123" s="217"/>
      <c r="K123" s="115" t="str">
        <f t="shared" si="1"/>
        <v>F51</v>
      </c>
    </row>
    <row r="124" spans="1:11" ht="38.25" x14ac:dyDescent="0.2">
      <c r="A124" s="116" t="s">
        <v>438</v>
      </c>
      <c r="B124" s="111" t="s">
        <v>243</v>
      </c>
      <c r="C124" s="112">
        <v>5</v>
      </c>
      <c r="D124" s="113">
        <v>2</v>
      </c>
      <c r="E124" s="114" t="s">
        <v>439</v>
      </c>
      <c r="F124" s="204"/>
      <c r="G124" s="188"/>
      <c r="H124" s="204"/>
      <c r="K124" s="115" t="str">
        <f t="shared" si="1"/>
        <v>F52</v>
      </c>
    </row>
    <row r="125" spans="1:11" ht="33.75" x14ac:dyDescent="0.2">
      <c r="A125" s="116" t="s">
        <v>440</v>
      </c>
      <c r="B125" s="111" t="s">
        <v>243</v>
      </c>
      <c r="C125" s="112">
        <v>5</v>
      </c>
      <c r="D125" s="113">
        <v>3</v>
      </c>
      <c r="E125" s="114" t="s">
        <v>441</v>
      </c>
      <c r="F125" s="204"/>
      <c r="G125" s="188"/>
      <c r="H125" s="204"/>
      <c r="K125" s="115" t="str">
        <f t="shared" si="1"/>
        <v>F53</v>
      </c>
    </row>
    <row r="126" spans="1:11" ht="20.100000000000001" customHeight="1" x14ac:dyDescent="0.2">
      <c r="A126" s="125"/>
      <c r="B126" s="105" t="s">
        <v>244</v>
      </c>
      <c r="C126" s="106"/>
      <c r="D126" s="107"/>
      <c r="E126" s="108" t="s">
        <v>442</v>
      </c>
      <c r="F126" s="126"/>
      <c r="G126" s="177"/>
      <c r="H126" s="126"/>
      <c r="K126" s="115" t="str">
        <f t="shared" si="1"/>
        <v>G</v>
      </c>
    </row>
    <row r="127" spans="1:11" s="133" customFormat="1" x14ac:dyDescent="0.2">
      <c r="A127" s="127"/>
      <c r="B127" s="128" t="s">
        <v>244</v>
      </c>
      <c r="C127" s="129">
        <v>1</v>
      </c>
      <c r="D127" s="130"/>
      <c r="E127" s="131" t="s">
        <v>443</v>
      </c>
      <c r="F127" s="132"/>
      <c r="G127" s="178"/>
      <c r="H127" s="132"/>
      <c r="K127" s="115" t="str">
        <f t="shared" si="1"/>
        <v>G1</v>
      </c>
    </row>
    <row r="128" spans="1:11" ht="25.5" x14ac:dyDescent="0.2">
      <c r="A128" s="116" t="s">
        <v>444</v>
      </c>
      <c r="B128" s="111" t="s">
        <v>244</v>
      </c>
      <c r="C128" s="112">
        <v>1</v>
      </c>
      <c r="D128" s="113">
        <v>1</v>
      </c>
      <c r="E128" s="114" t="s">
        <v>445</v>
      </c>
      <c r="F128" s="204"/>
      <c r="G128" s="188"/>
      <c r="H128" s="204"/>
      <c r="K128" s="115" t="str">
        <f t="shared" si="1"/>
        <v>G11</v>
      </c>
    </row>
    <row r="129" spans="1:11" ht="69.75" customHeight="1" x14ac:dyDescent="0.2">
      <c r="A129" s="147" t="s">
        <v>446</v>
      </c>
      <c r="B129" s="111" t="s">
        <v>244</v>
      </c>
      <c r="C129" s="112">
        <v>1</v>
      </c>
      <c r="D129" s="113"/>
      <c r="E129" s="114" t="s">
        <v>447</v>
      </c>
      <c r="F129" s="167"/>
      <c r="G129" s="176"/>
      <c r="H129" s="167"/>
      <c r="K129" s="115" t="str">
        <f t="shared" si="1"/>
        <v>G1</v>
      </c>
    </row>
    <row r="130" spans="1:11" x14ac:dyDescent="0.2">
      <c r="A130" s="147"/>
      <c r="B130" s="111" t="s">
        <v>244</v>
      </c>
      <c r="C130" s="112">
        <v>1</v>
      </c>
      <c r="D130" s="113">
        <v>2</v>
      </c>
      <c r="E130" s="123" t="s">
        <v>448</v>
      </c>
      <c r="F130" s="204"/>
      <c r="G130" s="188"/>
      <c r="H130" s="204"/>
      <c r="K130" s="115" t="str">
        <f t="shared" si="1"/>
        <v>G12</v>
      </c>
    </row>
    <row r="131" spans="1:11" x14ac:dyDescent="0.2">
      <c r="A131" s="147"/>
      <c r="B131" s="111" t="s">
        <v>244</v>
      </c>
      <c r="C131" s="112">
        <v>1</v>
      </c>
      <c r="D131" s="113">
        <v>3</v>
      </c>
      <c r="E131" s="123" t="s">
        <v>449</v>
      </c>
      <c r="F131" s="204"/>
      <c r="G131" s="188"/>
      <c r="H131" s="204"/>
      <c r="K131" s="115" t="str">
        <f t="shared" si="1"/>
        <v>G13</v>
      </c>
    </row>
    <row r="132" spans="1:11" ht="25.5" x14ac:dyDescent="0.2">
      <c r="A132" s="147"/>
      <c r="B132" s="111" t="s">
        <v>244</v>
      </c>
      <c r="C132" s="112">
        <v>1</v>
      </c>
      <c r="D132" s="113">
        <v>4</v>
      </c>
      <c r="E132" s="123" t="s">
        <v>450</v>
      </c>
      <c r="F132" s="204"/>
      <c r="G132" s="188"/>
      <c r="H132" s="204"/>
      <c r="K132" s="115" t="str">
        <f t="shared" ref="K132:K155" si="2">B132&amp;C132&amp;D132</f>
        <v>G14</v>
      </c>
    </row>
    <row r="133" spans="1:11" x14ac:dyDescent="0.2">
      <c r="A133" s="147"/>
      <c r="B133" s="111" t="s">
        <v>244</v>
      </c>
      <c r="C133" s="112">
        <v>1</v>
      </c>
      <c r="D133" s="113">
        <v>5</v>
      </c>
      <c r="E133" s="123" t="s">
        <v>451</v>
      </c>
      <c r="F133" s="204"/>
      <c r="G133" s="188"/>
      <c r="H133" s="204"/>
      <c r="K133" s="115" t="str">
        <f t="shared" si="2"/>
        <v>G15</v>
      </c>
    </row>
    <row r="134" spans="1:11" ht="25.5" x14ac:dyDescent="0.2">
      <c r="A134" s="147"/>
      <c r="B134" s="111" t="s">
        <v>244</v>
      </c>
      <c r="C134" s="112">
        <v>1</v>
      </c>
      <c r="D134" s="113">
        <v>6</v>
      </c>
      <c r="E134" s="123" t="s">
        <v>452</v>
      </c>
      <c r="F134" s="204"/>
      <c r="G134" s="188"/>
      <c r="H134" s="204"/>
      <c r="K134" s="115" t="str">
        <f t="shared" si="2"/>
        <v>G16</v>
      </c>
    </row>
    <row r="135" spans="1:11" ht="25.5" x14ac:dyDescent="0.2">
      <c r="A135" s="147"/>
      <c r="B135" s="111" t="s">
        <v>244</v>
      </c>
      <c r="C135" s="112">
        <v>1</v>
      </c>
      <c r="D135" s="113">
        <v>7</v>
      </c>
      <c r="E135" s="123" t="s">
        <v>453</v>
      </c>
      <c r="F135" s="204"/>
      <c r="G135" s="188"/>
      <c r="H135" s="204"/>
      <c r="K135" s="115" t="str">
        <f t="shared" si="2"/>
        <v>G17</v>
      </c>
    </row>
    <row r="136" spans="1:11" x14ac:dyDescent="0.2">
      <c r="A136" s="147"/>
      <c r="B136" s="111" t="s">
        <v>244</v>
      </c>
      <c r="C136" s="112">
        <v>1</v>
      </c>
      <c r="D136" s="113">
        <v>8</v>
      </c>
      <c r="E136" s="123" t="s">
        <v>454</v>
      </c>
      <c r="F136" s="204"/>
      <c r="G136" s="188"/>
      <c r="H136" s="204"/>
      <c r="K136" s="115" t="str">
        <f t="shared" si="2"/>
        <v>G18</v>
      </c>
    </row>
    <row r="137" spans="1:11" x14ac:dyDescent="0.2">
      <c r="A137" s="147"/>
      <c r="B137" s="111" t="s">
        <v>244</v>
      </c>
      <c r="C137" s="112">
        <v>1</v>
      </c>
      <c r="D137" s="113">
        <v>9</v>
      </c>
      <c r="E137" s="123" t="s">
        <v>455</v>
      </c>
      <c r="F137" s="204"/>
      <c r="G137" s="188"/>
      <c r="H137" s="204"/>
      <c r="K137" s="115" t="str">
        <f t="shared" si="2"/>
        <v>G19</v>
      </c>
    </row>
    <row r="138" spans="1:11" ht="25.5" x14ac:dyDescent="0.2">
      <c r="A138" s="147"/>
      <c r="B138" s="111" t="s">
        <v>244</v>
      </c>
      <c r="C138" s="112">
        <v>1</v>
      </c>
      <c r="D138" s="113">
        <v>10</v>
      </c>
      <c r="E138" s="123" t="s">
        <v>456</v>
      </c>
      <c r="F138" s="204"/>
      <c r="G138" s="188"/>
      <c r="H138" s="209"/>
      <c r="K138" s="115" t="str">
        <f t="shared" si="2"/>
        <v>G110</v>
      </c>
    </row>
    <row r="139" spans="1:11" x14ac:dyDescent="0.2">
      <c r="A139" s="147"/>
      <c r="B139" s="111" t="s">
        <v>244</v>
      </c>
      <c r="C139" s="112">
        <v>1</v>
      </c>
      <c r="D139" s="113">
        <v>11</v>
      </c>
      <c r="E139" s="123" t="s">
        <v>457</v>
      </c>
      <c r="F139" s="204"/>
      <c r="G139" s="188"/>
      <c r="H139" s="204"/>
      <c r="K139" s="115" t="str">
        <f t="shared" si="2"/>
        <v>G111</v>
      </c>
    </row>
    <row r="140" spans="1:11" x14ac:dyDescent="0.2">
      <c r="A140" s="147"/>
      <c r="B140" s="111" t="s">
        <v>244</v>
      </c>
      <c r="C140" s="112">
        <v>1</v>
      </c>
      <c r="D140" s="113">
        <v>12</v>
      </c>
      <c r="E140" s="123" t="s">
        <v>458</v>
      </c>
      <c r="F140" s="204"/>
      <c r="G140" s="188"/>
      <c r="H140" s="204"/>
      <c r="K140" s="115" t="str">
        <f t="shared" si="2"/>
        <v>G112</v>
      </c>
    </row>
    <row r="141" spans="1:11" x14ac:dyDescent="0.2">
      <c r="A141" s="147"/>
      <c r="B141" s="111" t="s">
        <v>244</v>
      </c>
      <c r="C141" s="112">
        <v>1</v>
      </c>
      <c r="D141" s="113">
        <v>13</v>
      </c>
      <c r="E141" s="123" t="s">
        <v>459</v>
      </c>
      <c r="F141" s="204"/>
      <c r="G141" s="188"/>
      <c r="H141" s="204"/>
      <c r="K141" s="115" t="str">
        <f t="shared" si="2"/>
        <v>G113</v>
      </c>
    </row>
    <row r="142" spans="1:11" x14ac:dyDescent="0.2">
      <c r="A142" s="147"/>
      <c r="B142" s="111" t="s">
        <v>244</v>
      </c>
      <c r="C142" s="112">
        <v>1</v>
      </c>
      <c r="D142" s="113">
        <v>14</v>
      </c>
      <c r="E142" s="123" t="s">
        <v>460</v>
      </c>
      <c r="F142" s="204"/>
      <c r="G142" s="188"/>
      <c r="H142" s="204"/>
      <c r="K142" s="115" t="str">
        <f t="shared" si="2"/>
        <v>G114</v>
      </c>
    </row>
    <row r="143" spans="1:11" s="133" customFormat="1" x14ac:dyDescent="0.2">
      <c r="A143" s="127"/>
      <c r="B143" s="128" t="s">
        <v>244</v>
      </c>
      <c r="C143" s="129">
        <v>2</v>
      </c>
      <c r="D143" s="130"/>
      <c r="E143" s="131" t="s">
        <v>461</v>
      </c>
      <c r="F143" s="132"/>
      <c r="G143" s="178"/>
      <c r="H143" s="132"/>
      <c r="K143" s="115" t="str">
        <f t="shared" si="2"/>
        <v>G2</v>
      </c>
    </row>
    <row r="144" spans="1:11" ht="51" x14ac:dyDescent="0.2">
      <c r="A144" s="116" t="s">
        <v>462</v>
      </c>
      <c r="B144" s="111" t="s">
        <v>244</v>
      </c>
      <c r="C144" s="112">
        <v>2</v>
      </c>
      <c r="D144" s="113">
        <v>1</v>
      </c>
      <c r="E144" s="114" t="s">
        <v>463</v>
      </c>
      <c r="F144" s="204"/>
      <c r="G144" s="188"/>
      <c r="H144" s="204"/>
      <c r="K144" s="115" t="str">
        <f t="shared" si="2"/>
        <v>G21</v>
      </c>
    </row>
    <row r="145" spans="1:11" ht="51" x14ac:dyDescent="0.2">
      <c r="A145" s="116" t="s">
        <v>464</v>
      </c>
      <c r="B145" s="111" t="s">
        <v>244</v>
      </c>
      <c r="C145" s="112">
        <v>2</v>
      </c>
      <c r="D145" s="113">
        <v>2</v>
      </c>
      <c r="E145" s="114" t="s">
        <v>465</v>
      </c>
      <c r="F145" s="204"/>
      <c r="G145" s="188"/>
      <c r="H145" s="204"/>
      <c r="K145" s="115" t="str">
        <f t="shared" si="2"/>
        <v>G22</v>
      </c>
    </row>
    <row r="146" spans="1:11" ht="25.5" x14ac:dyDescent="0.2">
      <c r="A146" s="116" t="s">
        <v>466</v>
      </c>
      <c r="B146" s="111" t="s">
        <v>244</v>
      </c>
      <c r="C146" s="112">
        <v>2</v>
      </c>
      <c r="D146" s="113">
        <v>3</v>
      </c>
      <c r="E146" s="114" t="s">
        <v>467</v>
      </c>
      <c r="F146" s="204"/>
      <c r="G146" s="188"/>
      <c r="H146" s="204"/>
      <c r="K146" s="115" t="str">
        <f t="shared" si="2"/>
        <v>G23</v>
      </c>
    </row>
    <row r="147" spans="1:11" ht="28.5" customHeight="1" x14ac:dyDescent="0.2">
      <c r="A147" s="116" t="s">
        <v>468</v>
      </c>
      <c r="B147" s="111" t="s">
        <v>244</v>
      </c>
      <c r="C147" s="112">
        <v>2</v>
      </c>
      <c r="D147" s="113">
        <v>4</v>
      </c>
      <c r="E147" s="114" t="s">
        <v>469</v>
      </c>
      <c r="F147" s="204"/>
      <c r="G147" s="188"/>
      <c r="H147" s="205"/>
      <c r="K147" s="115" t="str">
        <f t="shared" si="2"/>
        <v>G24</v>
      </c>
    </row>
    <row r="148" spans="1:11" ht="33" customHeight="1" x14ac:dyDescent="0.2">
      <c r="A148" s="116" t="s">
        <v>365</v>
      </c>
      <c r="B148" s="111" t="s">
        <v>244</v>
      </c>
      <c r="C148" s="112">
        <v>2</v>
      </c>
      <c r="D148" s="113">
        <v>5</v>
      </c>
      <c r="E148" s="114" t="s">
        <v>470</v>
      </c>
      <c r="F148" s="204"/>
      <c r="G148" s="188"/>
      <c r="H148" s="204"/>
      <c r="K148" s="115" t="str">
        <f t="shared" si="2"/>
        <v>G25</v>
      </c>
    </row>
    <row r="149" spans="1:11" ht="42.75" customHeight="1" x14ac:dyDescent="0.2">
      <c r="A149" s="116" t="s">
        <v>471</v>
      </c>
      <c r="B149" s="111" t="s">
        <v>244</v>
      </c>
      <c r="C149" s="112">
        <v>2</v>
      </c>
      <c r="D149" s="113">
        <v>6</v>
      </c>
      <c r="E149" s="114" t="s">
        <v>472</v>
      </c>
      <c r="F149" s="204"/>
      <c r="G149" s="188"/>
      <c r="H149" s="204"/>
      <c r="K149" s="115" t="str">
        <f t="shared" si="2"/>
        <v>G26</v>
      </c>
    </row>
    <row r="150" spans="1:11" ht="20.100000000000001" customHeight="1" x14ac:dyDescent="0.2">
      <c r="A150" s="125"/>
      <c r="B150" s="105" t="s">
        <v>245</v>
      </c>
      <c r="C150" s="106"/>
      <c r="D150" s="107"/>
      <c r="E150" s="108" t="s">
        <v>473</v>
      </c>
      <c r="F150" s="126"/>
      <c r="G150" s="177"/>
      <c r="H150" s="126"/>
      <c r="K150" s="115" t="str">
        <f t="shared" si="2"/>
        <v>H</v>
      </c>
    </row>
    <row r="151" spans="1:11" ht="25.5" x14ac:dyDescent="0.2">
      <c r="A151" s="147" t="s">
        <v>474</v>
      </c>
      <c r="B151" s="111" t="s">
        <v>245</v>
      </c>
      <c r="C151" s="112">
        <v>1</v>
      </c>
      <c r="D151" s="113"/>
      <c r="E151" s="137" t="s">
        <v>475</v>
      </c>
      <c r="F151" s="204"/>
      <c r="G151" s="188"/>
      <c r="H151" s="204"/>
      <c r="K151" s="115" t="str">
        <f t="shared" si="2"/>
        <v>H1</v>
      </c>
    </row>
    <row r="152" spans="1:11" ht="51" x14ac:dyDescent="0.2">
      <c r="A152" s="147" t="s">
        <v>476</v>
      </c>
      <c r="B152" s="111" t="s">
        <v>245</v>
      </c>
      <c r="C152" s="112">
        <v>2</v>
      </c>
      <c r="D152" s="113"/>
      <c r="E152" s="114" t="s">
        <v>477</v>
      </c>
      <c r="F152" s="204"/>
      <c r="G152" s="188"/>
      <c r="H152" s="204"/>
      <c r="K152" s="115" t="str">
        <f t="shared" si="2"/>
        <v>H2</v>
      </c>
    </row>
    <row r="153" spans="1:11" ht="22.5" x14ac:dyDescent="0.2">
      <c r="A153" s="147" t="s">
        <v>478</v>
      </c>
      <c r="B153" s="111" t="s">
        <v>245</v>
      </c>
      <c r="C153" s="112">
        <v>3</v>
      </c>
      <c r="D153" s="113"/>
      <c r="E153" s="114" t="s">
        <v>479</v>
      </c>
      <c r="F153" s="204"/>
      <c r="G153" s="188"/>
      <c r="H153" s="204"/>
      <c r="K153" s="115" t="str">
        <f t="shared" si="2"/>
        <v>H3</v>
      </c>
    </row>
    <row r="154" spans="1:11" ht="54.75" customHeight="1" x14ac:dyDescent="0.2">
      <c r="A154" s="147" t="s">
        <v>480</v>
      </c>
      <c r="B154" s="117" t="s">
        <v>245</v>
      </c>
      <c r="C154" s="118">
        <v>4</v>
      </c>
      <c r="D154" s="119"/>
      <c r="E154" s="114" t="s">
        <v>481</v>
      </c>
      <c r="F154" s="204"/>
      <c r="G154" s="188"/>
      <c r="H154" s="204"/>
      <c r="K154" s="115" t="str">
        <f t="shared" si="2"/>
        <v>H4</v>
      </c>
    </row>
    <row r="155" spans="1:11" ht="76.5" x14ac:dyDescent="0.2">
      <c r="A155" s="116" t="s">
        <v>429</v>
      </c>
      <c r="B155" s="111" t="s">
        <v>245</v>
      </c>
      <c r="C155" s="112">
        <v>5</v>
      </c>
      <c r="D155" s="112"/>
      <c r="E155" s="92" t="s">
        <v>482</v>
      </c>
      <c r="F155" s="204"/>
      <c r="G155" s="188"/>
      <c r="H155" s="204"/>
      <c r="K155" s="115" t="str">
        <f t="shared" si="2"/>
        <v>H5</v>
      </c>
    </row>
    <row r="156" spans="1:11" x14ac:dyDescent="0.2">
      <c r="A156" s="162"/>
      <c r="B156" s="163"/>
      <c r="C156" s="122"/>
      <c r="D156" s="122"/>
      <c r="E156" s="95"/>
      <c r="F156" s="157"/>
      <c r="G156" s="31"/>
      <c r="H156" s="157"/>
    </row>
  </sheetData>
  <sheetProtection password="C2B6" sheet="1" objects="1" scenarios="1" formatRows="0" selectLockedCells="1"/>
  <conditionalFormatting sqref="F150:G150 F126:G126 F91:G91 F70:G70 F41:G41 F36:G36 F13:G13 F2:G2">
    <cfRule type="cellIs" dxfId="47" priority="28" stopIfTrue="1" operator="equal">
      <formula>"A"</formula>
    </cfRule>
    <cfRule type="cellIs" dxfId="46" priority="29" stopIfTrue="1" operator="equal">
      <formula>"nc"</formula>
    </cfRule>
    <cfRule type="cellIs" dxfId="45" priority="30" stopIfTrue="1" operator="equal">
      <formula>"nr"</formula>
    </cfRule>
  </conditionalFormatting>
  <conditionalFormatting sqref="G3:G6">
    <cfRule type="expression" dxfId="44" priority="23">
      <formula>$G3="Rem."</formula>
    </cfRule>
    <cfRule type="expression" dxfId="43" priority="24">
      <formula>$G3="Satisfaisant"</formula>
    </cfRule>
  </conditionalFormatting>
  <conditionalFormatting sqref="G3:G6">
    <cfRule type="expression" dxfId="42" priority="19">
      <formula>$G3="E Critique"</formula>
    </cfRule>
    <cfRule type="expression" dxfId="41" priority="20">
      <formula>$G3="E Majeur"</formula>
    </cfRule>
    <cfRule type="expression" dxfId="40" priority="21">
      <formula>$G3="Ecart"</formula>
    </cfRule>
    <cfRule type="expression" dxfId="39" priority="22">
      <formula>$G3="Non renseigné"</formula>
    </cfRule>
  </conditionalFormatting>
  <conditionalFormatting sqref="G151:G155 G144:G149 G130:G142 G128 G123:G125 G120:G121 G114:G118 G111:G112 G107:G109 G99:G104 G93:G97 G88:G90 G82:G86 G72:G80 G64:G69 G53:G62 G43:G50 G37:G40 G33:G35 G29:G31 G24:G27 G18:G22 G15:G16 G8:G12">
    <cfRule type="expression" dxfId="38" priority="5">
      <formula>$G8="Rem."</formula>
    </cfRule>
    <cfRule type="expression" dxfId="37" priority="6">
      <formula>$G8="Satisfaisant"</formula>
    </cfRule>
  </conditionalFormatting>
  <conditionalFormatting sqref="G151:G155 G144:G149 G130:G142 G128 G123:G125 G120:G121 G114:G118 G111:G112 G107:G109 G99:G104 G93:G97 G88:G90 G82:G86 G72:G80 G64:G69 G53:G62 G43:G50 G37:G40 G33:G35 G29:G31 G24:G27 G18:G22 G15:G16 G8:G12">
    <cfRule type="expression" dxfId="36" priority="1">
      <formula>$G8="E Critique"</formula>
    </cfRule>
    <cfRule type="expression" dxfId="35" priority="2">
      <formula>$G8="E Majeur"</formula>
    </cfRule>
    <cfRule type="expression" dxfId="34" priority="3">
      <formula>$G8="Ecart"</formula>
    </cfRule>
    <cfRule type="expression" dxfId="33" priority="4">
      <formula>$G8="Non renseigné"</formula>
    </cfRule>
  </conditionalFormatting>
  <printOptions horizontalCentered="1"/>
  <pageMargins left="0.19685039370078741" right="0.19685039370078741" top="0.47244094488188981" bottom="0.47244094488188981" header="0.19685039370078741" footer="0.19685039370078741"/>
  <pageSetup paperSize="9" scale="82" orientation="landscape" r:id="rId1"/>
  <headerFooter alignWithMargins="0">
    <oddHeader>&amp;C&amp;"Arial,Gras"
&amp;R&amp;8&amp;F</oddHeader>
    <oddFooter>&amp;LGroupe Inter Régional Qualité
Support d'inspection : 
Préparation de médicaments radiopharmaceutiques&amp;CFR/PUI/705 - Version 3
Applicable le : 17 novembre 2009&amp;R&amp;P sur &amp;N</oddFooter>
  </headerFooter>
  <rowBreaks count="16" manualBreakCount="16">
    <brk id="12" max="6" man="1"/>
    <brk id="22" max="6" man="1"/>
    <brk id="27" max="6" man="1"/>
    <brk id="35" max="6" man="1"/>
    <brk id="40" max="6" man="1"/>
    <brk id="50" max="6" man="1"/>
    <brk id="58" max="6" man="1"/>
    <brk id="62" max="6" man="1"/>
    <brk id="69" max="6" man="1"/>
    <brk id="80" max="6" man="1"/>
    <brk id="90" max="6" man="1"/>
    <brk id="97" max="6" man="1"/>
    <brk id="112" max="6" man="1"/>
    <brk id="125" max="6" man="1"/>
    <brk id="136" max="6" man="1"/>
    <brk id="149" max="6"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Liste!$A$1:$A$7</xm:f>
          </x14:formula1>
          <xm:sqref>G151:G155 G15:G16 G18:G22 G24:G27 G29:G31 G33:G35 G37:G40 G43:G50 G53:G62 G64:G69 G72:G80 G82:G86 G88:G90 G93:G97 G99:G104 G107:G109 G111:G112 G114:G118 G120:G121 G123:G125 G3:G6 G144:G149 G130:G142 G128 G8:G12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pageSetUpPr fitToPage="1"/>
  </sheetPr>
  <dimension ref="A1:N21"/>
  <sheetViews>
    <sheetView view="pageBreakPreview" zoomScaleNormal="75" zoomScaleSheetLayoutView="100" workbookViewId="0">
      <pane ySplit="2" topLeftCell="A3" activePane="bottomLeft" state="frozen"/>
      <selection activeCell="A22" sqref="A22"/>
      <selection pane="bottomLeft" activeCell="F12" sqref="F12"/>
    </sheetView>
  </sheetViews>
  <sheetFormatPr baseColWidth="10" defaultRowHeight="12.75" x14ac:dyDescent="0.2"/>
  <cols>
    <col min="1" max="1" width="16" style="14" customWidth="1"/>
    <col min="2" max="2" width="2.28515625" style="4" bestFit="1" customWidth="1"/>
    <col min="3" max="3" width="2.85546875" style="4" bestFit="1" customWidth="1"/>
    <col min="4" max="4" width="3.140625" style="4" bestFit="1" customWidth="1"/>
    <col min="5" max="5" width="2.85546875" style="4" bestFit="1" customWidth="1"/>
    <col min="6" max="6" width="58.42578125" style="13" customWidth="1"/>
    <col min="7" max="7" width="4.5703125" style="9" customWidth="1"/>
    <col min="8" max="8" width="40.7109375" style="4" customWidth="1"/>
    <col min="9" max="16384" width="11.42578125" style="3"/>
  </cols>
  <sheetData>
    <row r="1" spans="1:14" ht="27.75" customHeight="1" x14ac:dyDescent="0.2">
      <c r="A1" s="301" t="s">
        <v>67</v>
      </c>
      <c r="B1" s="301"/>
      <c r="C1" s="301"/>
      <c r="D1" s="301"/>
      <c r="E1" s="301"/>
      <c r="F1" s="301"/>
      <c r="G1" s="31"/>
      <c r="H1" s="30"/>
      <c r="I1" s="29"/>
    </row>
    <row r="2" spans="1:14" s="5" customFormat="1" ht="54.75" customHeight="1" x14ac:dyDescent="0.2">
      <c r="A2" s="17" t="s">
        <v>26</v>
      </c>
      <c r="B2" s="298" t="s">
        <v>44</v>
      </c>
      <c r="C2" s="299"/>
      <c r="D2" s="299"/>
      <c r="E2" s="300"/>
      <c r="F2" s="12" t="s">
        <v>4</v>
      </c>
      <c r="G2" s="11" t="s">
        <v>42</v>
      </c>
      <c r="H2" s="10" t="s">
        <v>5</v>
      </c>
      <c r="I2" s="5" t="s">
        <v>7</v>
      </c>
      <c r="J2" s="5" t="s">
        <v>6</v>
      </c>
      <c r="K2" s="5" t="s">
        <v>63</v>
      </c>
      <c r="L2" s="5" t="s">
        <v>64</v>
      </c>
      <c r="M2" s="5" t="s">
        <v>65</v>
      </c>
      <c r="N2" s="5" t="s">
        <v>66</v>
      </c>
    </row>
    <row r="3" spans="1:14" s="27" customFormat="1" ht="51.75" customHeight="1" x14ac:dyDescent="0.2">
      <c r="A3" s="20"/>
      <c r="B3" s="21"/>
      <c r="C3" s="22"/>
      <c r="D3" s="22"/>
      <c r="E3" s="23"/>
      <c r="F3" s="24"/>
      <c r="G3" s="25"/>
      <c r="H3" s="28" t="s">
        <v>75</v>
      </c>
    </row>
    <row r="4" spans="1:14" s="27" customFormat="1" ht="28.5" customHeight="1" x14ac:dyDescent="0.2">
      <c r="A4" s="20"/>
      <c r="B4" s="21"/>
      <c r="C4" s="22"/>
      <c r="D4" s="22"/>
      <c r="E4" s="23"/>
      <c r="F4" s="24" t="s">
        <v>32</v>
      </c>
      <c r="G4" s="25"/>
      <c r="H4" s="28" t="s">
        <v>68</v>
      </c>
    </row>
    <row r="5" spans="1:14" s="2" customFormat="1" ht="23.25" customHeight="1" x14ac:dyDescent="0.2">
      <c r="A5" s="16"/>
      <c r="B5" s="21"/>
      <c r="C5" s="22"/>
      <c r="D5" s="22"/>
      <c r="E5" s="23"/>
      <c r="F5" s="28"/>
      <c r="G5" s="15"/>
      <c r="H5" s="28"/>
    </row>
    <row r="6" spans="1:14" s="27" customFormat="1" ht="28.5" customHeight="1" x14ac:dyDescent="0.2">
      <c r="A6" s="20"/>
      <c r="B6" s="21"/>
      <c r="C6" s="22"/>
      <c r="D6" s="22"/>
      <c r="E6" s="23"/>
      <c r="F6" s="24" t="s">
        <v>20</v>
      </c>
      <c r="G6" s="25"/>
      <c r="H6" s="28" t="s">
        <v>69</v>
      </c>
    </row>
    <row r="7" spans="1:14" s="2" customFormat="1" ht="28.5" customHeight="1" x14ac:dyDescent="0.2">
      <c r="A7" s="16"/>
      <c r="B7" s="21"/>
      <c r="C7" s="22"/>
      <c r="D7" s="22"/>
      <c r="E7" s="23"/>
      <c r="F7" s="28"/>
      <c r="G7" s="15"/>
      <c r="H7" s="28"/>
    </row>
    <row r="8" spans="1:14" s="27" customFormat="1" ht="28.5" customHeight="1" x14ac:dyDescent="0.2">
      <c r="A8" s="20"/>
      <c r="B8" s="21"/>
      <c r="C8" s="22"/>
      <c r="D8" s="22"/>
      <c r="E8" s="23"/>
      <c r="F8" s="24" t="s">
        <v>33</v>
      </c>
      <c r="G8" s="25"/>
      <c r="H8" s="28" t="s">
        <v>70</v>
      </c>
    </row>
    <row r="9" spans="1:14" s="2" customFormat="1" ht="24.75" customHeight="1" x14ac:dyDescent="0.2">
      <c r="A9" s="16"/>
      <c r="B9" s="21"/>
      <c r="C9" s="22"/>
      <c r="D9" s="22"/>
      <c r="E9" s="23"/>
      <c r="F9" s="28"/>
      <c r="G9" s="15"/>
      <c r="H9" s="28"/>
    </row>
    <row r="10" spans="1:14" s="27" customFormat="1" ht="28.5" customHeight="1" x14ac:dyDescent="0.2">
      <c r="A10" s="20"/>
      <c r="B10" s="21"/>
      <c r="C10" s="22"/>
      <c r="D10" s="22"/>
      <c r="E10" s="23"/>
      <c r="F10" s="24" t="s">
        <v>34</v>
      </c>
      <c r="G10" s="25"/>
      <c r="H10" s="26"/>
    </row>
    <row r="11" spans="1:14" s="2" customFormat="1" x14ac:dyDescent="0.2">
      <c r="A11" s="16"/>
      <c r="B11" s="21"/>
      <c r="C11" s="22"/>
      <c r="D11" s="22"/>
      <c r="E11" s="23"/>
      <c r="F11" s="28"/>
      <c r="G11" s="15"/>
      <c r="H11" s="28"/>
    </row>
    <row r="12" spans="1:14" s="27" customFormat="1" ht="28.5" customHeight="1" x14ac:dyDescent="0.2">
      <c r="A12" s="20"/>
      <c r="B12" s="21"/>
      <c r="C12" s="22"/>
      <c r="D12" s="22"/>
      <c r="E12" s="23"/>
      <c r="F12" s="24" t="s">
        <v>0</v>
      </c>
      <c r="G12" s="25"/>
      <c r="H12" s="26"/>
    </row>
    <row r="13" spans="1:14" s="2" customFormat="1" x14ac:dyDescent="0.2">
      <c r="A13" s="16"/>
      <c r="B13" s="21"/>
      <c r="C13" s="22"/>
      <c r="D13" s="22"/>
      <c r="E13" s="23"/>
      <c r="F13" s="28"/>
      <c r="G13" s="15"/>
      <c r="H13" s="28"/>
    </row>
    <row r="14" spans="1:14" s="27" customFormat="1" ht="28.5" customHeight="1" x14ac:dyDescent="0.2">
      <c r="A14" s="20"/>
      <c r="B14" s="21"/>
      <c r="C14" s="22"/>
      <c r="D14" s="22"/>
      <c r="E14" s="23"/>
      <c r="F14" s="24" t="s">
        <v>35</v>
      </c>
      <c r="G14" s="25"/>
      <c r="H14" s="28" t="s">
        <v>71</v>
      </c>
    </row>
    <row r="15" spans="1:14" s="2" customFormat="1" ht="27" customHeight="1" x14ac:dyDescent="0.2">
      <c r="A15" s="16"/>
      <c r="B15" s="21"/>
      <c r="C15" s="22"/>
      <c r="D15" s="22"/>
      <c r="E15" s="23"/>
      <c r="F15" s="28"/>
      <c r="G15" s="15"/>
      <c r="H15" s="28"/>
    </row>
    <row r="16" spans="1:14" s="27" customFormat="1" ht="28.5" customHeight="1" x14ac:dyDescent="0.2">
      <c r="A16" s="20"/>
      <c r="B16" s="21"/>
      <c r="C16" s="22"/>
      <c r="D16" s="22"/>
      <c r="E16" s="23"/>
      <c r="F16" s="24" t="s">
        <v>38</v>
      </c>
      <c r="G16" s="25"/>
      <c r="H16" s="28" t="s">
        <v>72</v>
      </c>
    </row>
    <row r="17" spans="1:8" s="2" customFormat="1" ht="28.5" customHeight="1" x14ac:dyDescent="0.2">
      <c r="A17" s="16"/>
      <c r="B17" s="21"/>
      <c r="C17" s="22"/>
      <c r="D17" s="22"/>
      <c r="E17" s="23"/>
      <c r="F17" s="28"/>
      <c r="G17" s="15"/>
      <c r="H17" s="28"/>
    </row>
    <row r="18" spans="1:8" s="27" customFormat="1" ht="40.5" customHeight="1" x14ac:dyDescent="0.2">
      <c r="A18" s="20"/>
      <c r="B18" s="21"/>
      <c r="C18" s="22"/>
      <c r="D18" s="22"/>
      <c r="E18" s="23"/>
      <c r="F18" s="24" t="s">
        <v>39</v>
      </c>
      <c r="G18" s="25"/>
      <c r="H18" s="28" t="s">
        <v>73</v>
      </c>
    </row>
    <row r="19" spans="1:8" s="2" customFormat="1" ht="23.25" customHeight="1" x14ac:dyDescent="0.2">
      <c r="A19" s="16"/>
      <c r="B19" s="21"/>
      <c r="C19" s="22"/>
      <c r="D19" s="22"/>
      <c r="E19" s="23"/>
      <c r="F19" s="28"/>
      <c r="G19" s="15"/>
      <c r="H19" s="28"/>
    </row>
    <row r="20" spans="1:8" s="27" customFormat="1" ht="28.5" customHeight="1" x14ac:dyDescent="0.2">
      <c r="A20" s="20"/>
      <c r="B20" s="21"/>
      <c r="C20" s="22"/>
      <c r="D20" s="22"/>
      <c r="E20" s="23"/>
      <c r="F20" s="24" t="s">
        <v>36</v>
      </c>
      <c r="G20" s="25"/>
      <c r="H20" s="28" t="s">
        <v>74</v>
      </c>
    </row>
    <row r="21" spans="1:8" s="2" customFormat="1" ht="27" customHeight="1" x14ac:dyDescent="0.2">
      <c r="A21" s="16"/>
      <c r="B21" s="21"/>
      <c r="C21" s="22"/>
      <c r="D21" s="22"/>
      <c r="E21" s="23"/>
      <c r="F21" s="28"/>
      <c r="G21" s="15"/>
      <c r="H21" s="28"/>
    </row>
  </sheetData>
  <mergeCells count="2">
    <mergeCell ref="B2:E2"/>
    <mergeCell ref="A1:F1"/>
  </mergeCells>
  <phoneticPr fontId="16" type="noConversion"/>
  <conditionalFormatting sqref="G1:G1048576">
    <cfRule type="cellIs" dxfId="32" priority="1" stopIfTrue="1" operator="equal">
      <formula>"A"</formula>
    </cfRule>
    <cfRule type="cellIs" dxfId="31" priority="2" stopIfTrue="1" operator="equal">
      <formula>"NC"</formula>
    </cfRule>
    <cfRule type="cellIs" dxfId="30" priority="3" stopIfTrue="1" operator="equal">
      <formula>"NR"</formula>
    </cfRule>
  </conditionalFormatting>
  <dataValidations count="1">
    <dataValidation type="list" allowBlank="1" showInputMessage="1" showErrorMessage="1" sqref="G5 G17 G15 G13 G11 G9 G7">
      <formula1>$I$2:$N$2</formula1>
    </dataValidation>
  </dataValidations>
  <pageMargins left="0.17" right="0.16" top="0.18" bottom="0.62" header="0.19" footer="0.16"/>
  <pageSetup paperSize="9" fitToHeight="0" orientation="landscape" r:id="rId1"/>
  <headerFooter alignWithMargins="0">
    <oddHeader>&amp;R&amp;F</oddHeader>
    <oddFooter>&amp;L&amp;8Demande d'autorisation de création,
de modification ou de transfert de PUI&amp;C&amp;8FR/PUI/709 - version 5
Applicable le : 1 juin 2010&amp;R&amp;8page &amp;P sur &amp;N</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tabColor rgb="FF0000FF"/>
  </sheetPr>
  <dimension ref="A1:G39"/>
  <sheetViews>
    <sheetView view="pageBreakPreview" topLeftCell="A10" zoomScaleNormal="100" zoomScaleSheetLayoutView="100" workbookViewId="0">
      <selection activeCell="A34" sqref="A34:G34"/>
    </sheetView>
  </sheetViews>
  <sheetFormatPr baseColWidth="10" defaultRowHeight="14.25" x14ac:dyDescent="0.2"/>
  <cols>
    <col min="1" max="1" width="15.5703125" style="44" customWidth="1"/>
    <col min="2" max="5" width="11.42578125" style="44"/>
    <col min="6" max="6" width="13.5703125" style="44" customWidth="1"/>
    <col min="7" max="16384" width="11.42578125" style="44"/>
  </cols>
  <sheetData>
    <row r="1" spans="1:7" x14ac:dyDescent="0.2">
      <c r="A1" s="305" t="s">
        <v>47</v>
      </c>
      <c r="B1" s="306"/>
      <c r="C1" s="306"/>
      <c r="D1" s="306"/>
      <c r="E1" s="306"/>
      <c r="F1" s="306"/>
      <c r="G1" s="306"/>
    </row>
    <row r="2" spans="1:7" ht="61.5" customHeight="1" x14ac:dyDescent="0.2">
      <c r="A2" s="310" t="str">
        <f>Renseignements!B32</f>
        <v>Sans objet (inspection)</v>
      </c>
      <c r="B2" s="311"/>
      <c r="C2" s="311"/>
      <c r="D2" s="311"/>
      <c r="E2" s="311"/>
      <c r="F2" s="311"/>
      <c r="G2" s="311"/>
    </row>
    <row r="3" spans="1:7" ht="20.25" customHeight="1" x14ac:dyDescent="0.2">
      <c r="A3" s="48" t="s">
        <v>134</v>
      </c>
      <c r="B3" s="307">
        <f>Renseignements!B15</f>
        <v>0</v>
      </c>
      <c r="C3" s="307"/>
      <c r="D3" s="307"/>
      <c r="E3" s="307"/>
      <c r="F3" s="307"/>
      <c r="G3" s="307"/>
    </row>
    <row r="4" spans="1:7" ht="20.25" customHeight="1" x14ac:dyDescent="0.2">
      <c r="A4" s="48" t="s">
        <v>135</v>
      </c>
      <c r="B4" s="308" t="str">
        <f>Renseignements!B16&amp;" - "&amp;Renseignements!B17&amp;" - "&amp;Renseignements!B18</f>
        <v xml:space="preserve"> -  - </v>
      </c>
      <c r="C4" s="308"/>
      <c r="D4" s="308"/>
      <c r="E4" s="308"/>
      <c r="F4" s="308"/>
      <c r="G4" s="308"/>
    </row>
    <row r="5" spans="1:7" ht="20.25" customHeight="1" x14ac:dyDescent="0.2">
      <c r="A5" s="48" t="s">
        <v>136</v>
      </c>
      <c r="B5" s="49" t="str">
        <f>Renseignements!B6</f>
        <v>M</v>
      </c>
      <c r="C5" s="49" t="s">
        <v>111</v>
      </c>
      <c r="D5" s="309" t="str">
        <f>IF(Renseignements!B8="","",Renseignements!B8)</f>
        <v/>
      </c>
      <c r="E5" s="309"/>
      <c r="F5" s="309"/>
      <c r="G5" s="309"/>
    </row>
    <row r="6" spans="1:7" ht="10.5" customHeight="1" x14ac:dyDescent="0.2">
      <c r="A6" s="302"/>
      <c r="B6" s="303"/>
      <c r="C6" s="303"/>
      <c r="D6" s="303"/>
      <c r="E6" s="303"/>
      <c r="F6" s="303"/>
      <c r="G6" s="304"/>
    </row>
    <row r="7" spans="1:7" x14ac:dyDescent="0.2">
      <c r="A7" s="315" t="s">
        <v>486</v>
      </c>
      <c r="B7" s="316"/>
      <c r="C7" s="312" t="s">
        <v>520</v>
      </c>
      <c r="D7" s="312"/>
      <c r="E7" s="312"/>
      <c r="F7" s="312"/>
      <c r="G7" s="49">
        <f>Liste!E24</f>
        <v>0</v>
      </c>
    </row>
    <row r="8" spans="1:7" x14ac:dyDescent="0.2">
      <c r="A8" s="317"/>
      <c r="B8" s="318"/>
      <c r="C8" s="313" t="s">
        <v>484</v>
      </c>
      <c r="D8" s="313"/>
      <c r="E8" s="313"/>
      <c r="F8" s="313"/>
      <c r="G8" s="49">
        <f>Liste!E23</f>
        <v>0</v>
      </c>
    </row>
    <row r="9" spans="1:7" x14ac:dyDescent="0.2">
      <c r="A9" s="317"/>
      <c r="B9" s="318"/>
      <c r="C9" s="314" t="s">
        <v>485</v>
      </c>
      <c r="D9" s="314"/>
      <c r="E9" s="314"/>
      <c r="F9" s="314"/>
      <c r="G9" s="49">
        <f>Liste!E22</f>
        <v>0</v>
      </c>
    </row>
    <row r="10" spans="1:7" ht="14.25" customHeight="1" x14ac:dyDescent="0.2">
      <c r="A10" s="317"/>
      <c r="B10" s="318"/>
      <c r="C10" s="323" t="s">
        <v>221</v>
      </c>
      <c r="D10" s="323"/>
      <c r="E10" s="323"/>
      <c r="F10" s="323"/>
      <c r="G10" s="49">
        <f>Liste!E28</f>
        <v>0</v>
      </c>
    </row>
    <row r="11" spans="1:7" x14ac:dyDescent="0.2">
      <c r="A11" s="317"/>
      <c r="B11" s="318"/>
      <c r="C11" s="324" t="s">
        <v>222</v>
      </c>
      <c r="D11" s="324"/>
      <c r="E11" s="324"/>
      <c r="F11" s="324"/>
      <c r="G11" s="49">
        <f>Liste!E25</f>
        <v>0</v>
      </c>
    </row>
    <row r="12" spans="1:7" x14ac:dyDescent="0.2">
      <c r="A12" s="317"/>
      <c r="B12" s="318"/>
      <c r="C12" s="325" t="s">
        <v>223</v>
      </c>
      <c r="D12" s="325"/>
      <c r="E12" s="325"/>
      <c r="F12" s="325"/>
      <c r="G12" s="49">
        <f>Liste!E26</f>
        <v>0</v>
      </c>
    </row>
    <row r="13" spans="1:7" x14ac:dyDescent="0.2">
      <c r="A13" s="319"/>
      <c r="B13" s="320"/>
      <c r="C13" s="308" t="s">
        <v>185</v>
      </c>
      <c r="D13" s="308"/>
      <c r="E13" s="308"/>
      <c r="F13" s="308"/>
      <c r="G13" s="49">
        <f>Liste!E27</f>
        <v>0</v>
      </c>
    </row>
    <row r="14" spans="1:7" ht="10.5" customHeight="1" x14ac:dyDescent="0.2">
      <c r="A14" s="302"/>
      <c r="B14" s="303"/>
      <c r="C14" s="303"/>
      <c r="D14" s="303"/>
      <c r="E14" s="303"/>
      <c r="F14" s="303"/>
      <c r="G14" s="304"/>
    </row>
    <row r="15" spans="1:7" x14ac:dyDescent="0.2">
      <c r="A15" s="90"/>
      <c r="B15" s="90"/>
      <c r="C15" s="90"/>
      <c r="D15" s="90"/>
      <c r="E15" s="90"/>
      <c r="F15" s="90"/>
      <c r="G15" s="50"/>
    </row>
    <row r="16" spans="1:7" x14ac:dyDescent="0.2">
      <c r="A16" s="46" t="s">
        <v>137</v>
      </c>
      <c r="B16" s="46"/>
      <c r="C16" s="46"/>
      <c r="D16" s="46"/>
      <c r="E16" s="46"/>
      <c r="F16" s="46"/>
      <c r="G16" s="50"/>
    </row>
    <row r="17" spans="1:7" x14ac:dyDescent="0.2">
      <c r="A17" s="181"/>
      <c r="B17" s="181"/>
      <c r="C17" s="219"/>
      <c r="D17" s="220"/>
      <c r="E17" s="220"/>
      <c r="F17" s="220"/>
      <c r="G17" s="221"/>
    </row>
    <row r="18" spans="1:7" x14ac:dyDescent="0.2">
      <c r="A18" s="181"/>
      <c r="B18" s="181"/>
      <c r="C18" s="219"/>
      <c r="D18" s="220"/>
      <c r="E18" s="220"/>
      <c r="F18" s="220"/>
      <c r="G18" s="221"/>
    </row>
    <row r="19" spans="1:7" x14ac:dyDescent="0.2">
      <c r="A19" s="181"/>
      <c r="B19" s="181"/>
      <c r="C19" s="219"/>
      <c r="D19" s="220"/>
      <c r="E19" s="220"/>
      <c r="F19" s="220"/>
      <c r="G19" s="221"/>
    </row>
    <row r="20" spans="1:7" x14ac:dyDescent="0.2">
      <c r="A20" s="181"/>
      <c r="B20" s="181"/>
      <c r="C20" s="219"/>
      <c r="D20" s="220"/>
      <c r="E20" s="220"/>
      <c r="F20" s="220"/>
      <c r="G20" s="221"/>
    </row>
    <row r="21" spans="1:7" x14ac:dyDescent="0.2">
      <c r="A21" s="181"/>
      <c r="B21" s="181"/>
      <c r="C21" s="219"/>
      <c r="D21" s="220"/>
      <c r="E21" s="220"/>
      <c r="F21" s="220"/>
      <c r="G21" s="221"/>
    </row>
    <row r="22" spans="1:7" x14ac:dyDescent="0.2">
      <c r="A22" s="181"/>
      <c r="B22" s="181"/>
      <c r="C22" s="219"/>
      <c r="D22" s="220"/>
      <c r="E22" s="220"/>
      <c r="F22" s="220"/>
      <c r="G22" s="221"/>
    </row>
    <row r="23" spans="1:7" x14ac:dyDescent="0.2">
      <c r="A23" s="181"/>
      <c r="B23" s="181"/>
      <c r="C23" s="219"/>
      <c r="D23" s="220"/>
      <c r="E23" s="220"/>
      <c r="F23" s="220"/>
      <c r="G23" s="221"/>
    </row>
    <row r="24" spans="1:7" x14ac:dyDescent="0.2">
      <c r="A24" s="181"/>
      <c r="B24" s="181"/>
      <c r="C24" s="219"/>
      <c r="D24" s="220"/>
      <c r="E24" s="220"/>
      <c r="F24" s="220"/>
      <c r="G24" s="221"/>
    </row>
    <row r="25" spans="1:7" x14ac:dyDescent="0.2">
      <c r="A25" s="181"/>
      <c r="B25" s="181"/>
      <c r="C25" s="219"/>
      <c r="D25" s="220"/>
      <c r="E25" s="220"/>
      <c r="F25" s="220"/>
      <c r="G25" s="221"/>
    </row>
    <row r="26" spans="1:7" x14ac:dyDescent="0.2">
      <c r="A26" s="181"/>
      <c r="B26" s="181"/>
      <c r="C26" s="219"/>
      <c r="D26" s="220"/>
      <c r="E26" s="220"/>
      <c r="F26" s="220"/>
      <c r="G26" s="221"/>
    </row>
    <row r="27" spans="1:7" x14ac:dyDescent="0.2">
      <c r="A27" s="181"/>
      <c r="B27" s="181"/>
      <c r="C27" s="219"/>
      <c r="D27" s="220"/>
      <c r="E27" s="220"/>
      <c r="F27" s="220"/>
      <c r="G27" s="221"/>
    </row>
    <row r="28" spans="1:7" x14ac:dyDescent="0.2">
      <c r="A28" s="181"/>
      <c r="B28" s="181"/>
      <c r="C28" s="219"/>
      <c r="D28" s="220"/>
      <c r="E28" s="220"/>
      <c r="F28" s="220"/>
      <c r="G28" s="221"/>
    </row>
    <row r="29" spans="1:7" x14ac:dyDescent="0.2">
      <c r="A29" s="181"/>
      <c r="B29" s="181"/>
      <c r="C29" s="219"/>
      <c r="D29" s="220"/>
      <c r="E29" s="220"/>
      <c r="F29" s="220"/>
      <c r="G29" s="221"/>
    </row>
    <row r="30" spans="1:7" x14ac:dyDescent="0.2">
      <c r="A30" s="181"/>
      <c r="B30" s="181"/>
      <c r="C30" s="219"/>
      <c r="D30" s="220"/>
      <c r="E30" s="220"/>
      <c r="F30" s="220"/>
      <c r="G30" s="221"/>
    </row>
    <row r="31" spans="1:7" x14ac:dyDescent="0.2">
      <c r="A31" s="181"/>
      <c r="B31" s="181"/>
      <c r="C31" s="219"/>
      <c r="D31" s="220"/>
      <c r="E31" s="220"/>
      <c r="F31" s="220"/>
      <c r="G31" s="221"/>
    </row>
    <row r="32" spans="1:7" x14ac:dyDescent="0.2">
      <c r="A32" s="181"/>
      <c r="B32" s="181"/>
      <c r="C32" s="219"/>
      <c r="D32" s="220"/>
      <c r="E32" s="220"/>
      <c r="F32" s="220"/>
      <c r="G32" s="221"/>
    </row>
    <row r="33" spans="1:7" x14ac:dyDescent="0.2">
      <c r="A33" s="181"/>
      <c r="B33" s="181"/>
      <c r="C33" s="219"/>
      <c r="D33" s="220"/>
      <c r="E33" s="220"/>
      <c r="F33" s="220"/>
      <c r="G33" s="221"/>
    </row>
    <row r="34" spans="1:7" x14ac:dyDescent="0.2">
      <c r="A34" s="181" t="s">
        <v>154</v>
      </c>
      <c r="B34" s="322"/>
      <c r="C34" s="322"/>
      <c r="D34" s="322"/>
      <c r="E34" s="322"/>
      <c r="F34" s="222"/>
      <c r="G34" s="222"/>
    </row>
    <row r="35" spans="1:7" x14ac:dyDescent="0.2">
      <c r="A35" s="321" t="str">
        <f>IF(Renseignements!B11="","Le pharmacien inspecteur de santé publique","Les pharmaciens inspecteurs de santé publique")</f>
        <v>Le pharmacien inspecteur de santé publique</v>
      </c>
      <c r="B35" s="321"/>
      <c r="C35" s="321"/>
      <c r="D35" s="321"/>
      <c r="E35" s="321"/>
      <c r="F35" s="321"/>
      <c r="G35" s="321"/>
    </row>
    <row r="36" spans="1:7" ht="21" customHeight="1" x14ac:dyDescent="0.2"/>
    <row r="37" spans="1:7" ht="20.25" customHeight="1" x14ac:dyDescent="0.2">
      <c r="A37" s="45"/>
    </row>
    <row r="38" spans="1:7" ht="20.25" customHeight="1" x14ac:dyDescent="0.2">
      <c r="A38" s="45"/>
    </row>
    <row r="39" spans="1:7" ht="24" customHeight="1" x14ac:dyDescent="0.2">
      <c r="A39" s="321" t="str">
        <f>Renseignements!B9&amp;" - "&amp;Renseignements!B11</f>
        <v xml:space="preserve"> - </v>
      </c>
      <c r="B39" s="321"/>
      <c r="C39" s="321"/>
      <c r="D39" s="321"/>
      <c r="E39" s="321"/>
      <c r="F39" s="321"/>
      <c r="G39" s="321"/>
    </row>
  </sheetData>
  <sheetProtection sheet="1" objects="1" scenarios="1" formatRows="0" selectLockedCells="1"/>
  <mergeCells count="18">
    <mergeCell ref="A35:G35"/>
    <mergeCell ref="A39:G39"/>
    <mergeCell ref="B34:E34"/>
    <mergeCell ref="C10:F10"/>
    <mergeCell ref="C11:F11"/>
    <mergeCell ref="C12:F12"/>
    <mergeCell ref="C13:F13"/>
    <mergeCell ref="A6:G6"/>
    <mergeCell ref="A14:G14"/>
    <mergeCell ref="A1:G1"/>
    <mergeCell ref="B3:G3"/>
    <mergeCell ref="B4:G4"/>
    <mergeCell ref="D5:G5"/>
    <mergeCell ref="A2:G2"/>
    <mergeCell ref="C7:F7"/>
    <mergeCell ref="C8:F8"/>
    <mergeCell ref="C9:F9"/>
    <mergeCell ref="A7:B13"/>
  </mergeCells>
  <phoneticPr fontId="16" type="noConversion"/>
  <pageMargins left="0.61" right="0.62" top="0.984251969" bottom="1.29" header="0.4921259845" footer="0.4921259845"/>
  <pageSetup paperSize="9" scale="97" orientation="portrait" r:id="rId1"/>
  <headerFooter alignWithMargins="0">
    <oddHeader>&amp;R&amp;F</oddHeader>
    <oddFooter>&amp;C&amp;8FR/PUI/709 - Version 5
Applicable le : 1 juin 2010&amp;R&amp;8Page &amp;P sur &amp;N</oddFooter>
  </headerFooter>
  <drawing r:id="rId2"/>
  <legacyDrawing r:id="rId3"/>
  <oleObjects>
    <mc:AlternateContent xmlns:mc="http://schemas.openxmlformats.org/markup-compatibility/2006">
      <mc:Choice Requires="x14">
        <oleObject progId="Word.Document.12" shapeId="27649" r:id="rId4">
          <objectPr locked="0" defaultSize="0" r:id="rId5">
            <anchor moveWithCells="1" sizeWithCells="1">
              <from>
                <xdr:col>0</xdr:col>
                <xdr:colOff>209550</xdr:colOff>
                <xdr:row>17</xdr:row>
                <xdr:rowOff>47625</xdr:rowOff>
              </from>
              <to>
                <xdr:col>6</xdr:col>
                <xdr:colOff>600075</xdr:colOff>
                <xdr:row>31</xdr:row>
                <xdr:rowOff>171450</xdr:rowOff>
              </to>
            </anchor>
          </objectPr>
        </oleObject>
      </mc:Choice>
      <mc:Fallback>
        <oleObject progId="Word.Document.12" shapeId="27649"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5">
    <tabColor rgb="FFFF66FF"/>
    <pageSetUpPr fitToPage="1"/>
  </sheetPr>
  <dimension ref="A1:M158"/>
  <sheetViews>
    <sheetView view="pageBreakPreview" zoomScaleNormal="75" zoomScaleSheetLayoutView="100" workbookViewId="0">
      <pane ySplit="3" topLeftCell="A4" activePane="bottomLeft" state="frozen"/>
      <selection activeCell="A34" sqref="A34:G34"/>
      <selection pane="bottomLeft" activeCell="A34" sqref="A34:G34"/>
    </sheetView>
  </sheetViews>
  <sheetFormatPr baseColWidth="10" defaultRowHeight="12.75" x14ac:dyDescent="0.2"/>
  <cols>
    <col min="1" max="1" width="11.42578125" style="35"/>
    <col min="2" max="2" width="7.7109375" style="19" customWidth="1"/>
    <col min="3" max="3" width="14.5703125" style="19" customWidth="1"/>
    <col min="4" max="4" width="73.140625" style="4" customWidth="1"/>
    <col min="5" max="5" width="42.42578125" style="4" customWidth="1"/>
    <col min="6" max="6" width="13.140625" style="9" customWidth="1"/>
    <col min="7" max="7" width="6.140625" style="9" hidden="1" customWidth="1"/>
    <col min="8" max="13" width="11.42578125" style="3" hidden="1" customWidth="1"/>
    <col min="14" max="16384" width="11.42578125" style="3"/>
  </cols>
  <sheetData>
    <row r="1" spans="1:13" ht="24" customHeight="1" x14ac:dyDescent="0.2">
      <c r="B1" s="326" t="s">
        <v>134</v>
      </c>
      <c r="C1" s="233"/>
      <c r="D1" s="294" t="str">
        <f>Renseignements!B15&amp;" - "&amp;Renseignements!B17&amp;" - "&amp;Renseignements!B18</f>
        <v xml:space="preserve"> -  - </v>
      </c>
      <c r="E1" s="292"/>
      <c r="G1" s="9" t="s">
        <v>139</v>
      </c>
    </row>
    <row r="2" spans="1:13" ht="39" customHeight="1" x14ac:dyDescent="0.2">
      <c r="B2" s="294" t="s">
        <v>155</v>
      </c>
      <c r="C2" s="292"/>
      <c r="D2" s="193"/>
      <c r="E2" s="57"/>
      <c r="G2" s="9" t="s">
        <v>139</v>
      </c>
    </row>
    <row r="3" spans="1:13" s="5" customFormat="1" ht="72.75" customHeight="1" x14ac:dyDescent="0.2">
      <c r="A3" s="39"/>
      <c r="B3" s="36" t="s">
        <v>44</v>
      </c>
      <c r="C3" s="38" t="s">
        <v>128</v>
      </c>
      <c r="D3" s="10" t="s">
        <v>45</v>
      </c>
      <c r="E3" s="10" t="s">
        <v>46</v>
      </c>
      <c r="F3" s="11" t="s">
        <v>10</v>
      </c>
      <c r="G3" s="11" t="s">
        <v>139</v>
      </c>
      <c r="H3" s="9" t="s">
        <v>65</v>
      </c>
      <c r="I3" s="9" t="s">
        <v>177</v>
      </c>
      <c r="J3" s="9" t="s">
        <v>37</v>
      </c>
      <c r="K3" s="9" t="s">
        <v>178</v>
      </c>
      <c r="L3" s="9" t="s">
        <v>179</v>
      </c>
      <c r="M3" s="9" t="s">
        <v>180</v>
      </c>
    </row>
    <row r="4" spans="1:13" ht="20.25" customHeight="1" x14ac:dyDescent="0.2">
      <c r="A4" s="40"/>
      <c r="B4" s="37" t="str">
        <f>Radiopharmacie!K3</f>
        <v>A1</v>
      </c>
      <c r="C4" s="9">
        <f>Radiopharmacie!G3</f>
        <v>0</v>
      </c>
      <c r="D4" s="187"/>
      <c r="E4" s="187"/>
      <c r="F4" s="188"/>
      <c r="G4" s="9" t="e">
        <f>#REF!</f>
        <v>#REF!</v>
      </c>
      <c r="H4" s="53" t="s">
        <v>147</v>
      </c>
    </row>
    <row r="5" spans="1:13" ht="20.25" customHeight="1" x14ac:dyDescent="0.2">
      <c r="A5" s="40"/>
      <c r="B5" s="37" t="str">
        <f>Radiopharmacie!K4</f>
        <v>A2</v>
      </c>
      <c r="C5" s="9">
        <f>Radiopharmacie!G4</f>
        <v>0</v>
      </c>
      <c r="D5" s="187"/>
      <c r="E5" s="187"/>
      <c r="F5" s="188"/>
      <c r="G5" s="9" t="e">
        <f>#REF!</f>
        <v>#REF!</v>
      </c>
      <c r="H5" s="53" t="s">
        <v>148</v>
      </c>
    </row>
    <row r="6" spans="1:13" ht="20.25" customHeight="1" x14ac:dyDescent="0.2">
      <c r="A6" s="40"/>
      <c r="B6" s="37" t="str">
        <f>Radiopharmacie!K5</f>
        <v>A3</v>
      </c>
      <c r="C6" s="9">
        <f>Radiopharmacie!G5</f>
        <v>0</v>
      </c>
      <c r="D6" s="187"/>
      <c r="E6" s="187"/>
      <c r="F6" s="188"/>
      <c r="G6" s="9" t="e">
        <f>#REF!</f>
        <v>#REF!</v>
      </c>
      <c r="H6" s="53" t="s">
        <v>149</v>
      </c>
    </row>
    <row r="7" spans="1:13" ht="20.25" customHeight="1" x14ac:dyDescent="0.2">
      <c r="A7" s="40"/>
      <c r="B7" s="37" t="str">
        <f>Radiopharmacie!K6</f>
        <v>A4</v>
      </c>
      <c r="C7" s="9">
        <f>Radiopharmacie!G6</f>
        <v>0</v>
      </c>
      <c r="D7" s="187"/>
      <c r="E7" s="187"/>
      <c r="F7" s="188"/>
      <c r="G7" s="9" t="e">
        <f>#REF!</f>
        <v>#REF!</v>
      </c>
      <c r="H7" s="53" t="s">
        <v>150</v>
      </c>
    </row>
    <row r="8" spans="1:13" ht="20.25" customHeight="1" x14ac:dyDescent="0.2">
      <c r="A8" s="40"/>
      <c r="B8" s="37" t="str">
        <f>Radiopharmacie!K7</f>
        <v>A5</v>
      </c>
      <c r="C8" s="9">
        <f>Radiopharmacie!G7</f>
        <v>0</v>
      </c>
      <c r="D8" s="187"/>
      <c r="E8" s="187"/>
      <c r="F8" s="188"/>
      <c r="G8" s="9" t="e">
        <f>#REF!</f>
        <v>#REF!</v>
      </c>
    </row>
    <row r="9" spans="1:13" ht="20.25" customHeight="1" x14ac:dyDescent="0.2">
      <c r="A9" s="40"/>
      <c r="B9" s="37" t="str">
        <f>Radiopharmacie!K8</f>
        <v>A51</v>
      </c>
      <c r="C9" s="9">
        <f>Radiopharmacie!G8</f>
        <v>0</v>
      </c>
      <c r="D9" s="187"/>
      <c r="E9" s="187"/>
      <c r="F9" s="188"/>
      <c r="G9" s="9" t="e">
        <f>#REF!</f>
        <v>#REF!</v>
      </c>
    </row>
    <row r="10" spans="1:13" ht="20.25" customHeight="1" x14ac:dyDescent="0.2">
      <c r="A10" s="40"/>
      <c r="B10" s="37" t="str">
        <f>Radiopharmacie!K9</f>
        <v>A52</v>
      </c>
      <c r="C10" s="9">
        <f>Radiopharmacie!G9</f>
        <v>0</v>
      </c>
      <c r="D10" s="187"/>
      <c r="E10" s="187"/>
      <c r="F10" s="188"/>
      <c r="G10" s="9" t="e">
        <f>#REF!</f>
        <v>#REF!</v>
      </c>
    </row>
    <row r="11" spans="1:13" ht="20.25" customHeight="1" x14ac:dyDescent="0.2">
      <c r="A11" s="40"/>
      <c r="B11" s="37" t="str">
        <f>Radiopharmacie!K10</f>
        <v>A53</v>
      </c>
      <c r="C11" s="9">
        <f>Radiopharmacie!G10</f>
        <v>0</v>
      </c>
      <c r="D11" s="187"/>
      <c r="E11" s="187"/>
      <c r="F11" s="188"/>
      <c r="G11" s="9" t="e">
        <f>#REF!</f>
        <v>#REF!</v>
      </c>
    </row>
    <row r="12" spans="1:13" ht="20.25" customHeight="1" x14ac:dyDescent="0.2">
      <c r="A12" s="40"/>
      <c r="B12" s="37" t="str">
        <f>Radiopharmacie!K11</f>
        <v>A54</v>
      </c>
      <c r="C12" s="9">
        <f>Radiopharmacie!G11</f>
        <v>0</v>
      </c>
      <c r="D12" s="187"/>
      <c r="E12" s="187"/>
      <c r="F12" s="188"/>
      <c r="G12" s="9" t="e">
        <f>#REF!</f>
        <v>#REF!</v>
      </c>
    </row>
    <row r="13" spans="1:13" ht="20.25" customHeight="1" x14ac:dyDescent="0.2">
      <c r="A13" s="40"/>
      <c r="B13" s="37" t="str">
        <f>Radiopharmacie!K12</f>
        <v>A6</v>
      </c>
      <c r="C13" s="9">
        <f>Radiopharmacie!G12</f>
        <v>0</v>
      </c>
      <c r="D13" s="187"/>
      <c r="E13" s="187"/>
      <c r="F13" s="188"/>
      <c r="G13" s="9" t="e">
        <f>#REF!</f>
        <v>#REF!</v>
      </c>
    </row>
    <row r="14" spans="1:13" ht="20.25" customHeight="1" x14ac:dyDescent="0.2">
      <c r="A14" s="40"/>
      <c r="B14" s="37" t="str">
        <f>Radiopharmacie!K13</f>
        <v>B</v>
      </c>
      <c r="C14" s="9">
        <f>Radiopharmacie!G13</f>
        <v>0</v>
      </c>
      <c r="D14" s="187"/>
      <c r="E14" s="187"/>
      <c r="F14" s="188"/>
      <c r="G14" s="9" t="e">
        <f>#REF!</f>
        <v>#REF!</v>
      </c>
    </row>
    <row r="15" spans="1:13" ht="20.25" customHeight="1" x14ac:dyDescent="0.2">
      <c r="A15" s="40"/>
      <c r="B15" s="37" t="str">
        <f>Radiopharmacie!K14</f>
        <v>B1</v>
      </c>
      <c r="C15" s="9">
        <f>Radiopharmacie!G14</f>
        <v>0</v>
      </c>
      <c r="D15" s="187"/>
      <c r="E15" s="187"/>
      <c r="F15" s="188"/>
      <c r="G15" s="9" t="e">
        <f>#REF!</f>
        <v>#REF!</v>
      </c>
    </row>
    <row r="16" spans="1:13" ht="20.25" customHeight="1" x14ac:dyDescent="0.2">
      <c r="A16" s="40"/>
      <c r="B16" s="37" t="str">
        <f>Radiopharmacie!K15</f>
        <v>B11</v>
      </c>
      <c r="C16" s="9">
        <f>Radiopharmacie!G15</f>
        <v>0</v>
      </c>
      <c r="D16" s="187"/>
      <c r="E16" s="187"/>
      <c r="F16" s="188"/>
      <c r="G16" s="9" t="e">
        <f>#REF!</f>
        <v>#REF!</v>
      </c>
    </row>
    <row r="17" spans="1:7" ht="20.25" customHeight="1" x14ac:dyDescent="0.2">
      <c r="A17" s="40"/>
      <c r="B17" s="37" t="str">
        <f>Radiopharmacie!K16</f>
        <v>B12</v>
      </c>
      <c r="C17" s="9">
        <f>Radiopharmacie!G16</f>
        <v>0</v>
      </c>
      <c r="D17" s="187"/>
      <c r="E17" s="187"/>
      <c r="F17" s="188"/>
      <c r="G17" s="9" t="e">
        <f>#REF!</f>
        <v>#REF!</v>
      </c>
    </row>
    <row r="18" spans="1:7" ht="20.25" customHeight="1" x14ac:dyDescent="0.2">
      <c r="A18" s="40"/>
      <c r="B18" s="37" t="str">
        <f>Radiopharmacie!K17</f>
        <v>B2</v>
      </c>
      <c r="C18" s="9">
        <f>Radiopharmacie!G17</f>
        <v>0</v>
      </c>
      <c r="D18" s="187"/>
      <c r="E18" s="187"/>
      <c r="F18" s="188"/>
      <c r="G18" s="9" t="e">
        <f>#REF!</f>
        <v>#REF!</v>
      </c>
    </row>
    <row r="19" spans="1:7" ht="20.25" customHeight="1" x14ac:dyDescent="0.2">
      <c r="A19" s="40"/>
      <c r="B19" s="37" t="str">
        <f>Radiopharmacie!K18</f>
        <v>B21</v>
      </c>
      <c r="C19" s="9">
        <f>Radiopharmacie!G18</f>
        <v>0</v>
      </c>
      <c r="D19" s="187"/>
      <c r="E19" s="187"/>
      <c r="F19" s="188"/>
      <c r="G19" s="9" t="e">
        <f>#REF!</f>
        <v>#REF!</v>
      </c>
    </row>
    <row r="20" spans="1:7" ht="20.25" customHeight="1" x14ac:dyDescent="0.2">
      <c r="A20" s="40"/>
      <c r="B20" s="37" t="str">
        <f>Radiopharmacie!K19</f>
        <v>B22</v>
      </c>
      <c r="C20" s="9">
        <f>Radiopharmacie!G19</f>
        <v>0</v>
      </c>
      <c r="D20" s="187"/>
      <c r="E20" s="187"/>
      <c r="F20" s="188"/>
      <c r="G20" s="9" t="e">
        <f>#REF!</f>
        <v>#REF!</v>
      </c>
    </row>
    <row r="21" spans="1:7" ht="20.25" customHeight="1" x14ac:dyDescent="0.2">
      <c r="A21" s="40"/>
      <c r="B21" s="37" t="str">
        <f>Radiopharmacie!K20</f>
        <v>B23</v>
      </c>
      <c r="C21" s="9">
        <f>Radiopharmacie!G20</f>
        <v>0</v>
      </c>
      <c r="D21" s="187"/>
      <c r="E21" s="187"/>
      <c r="F21" s="188"/>
      <c r="G21" s="9" t="e">
        <f>#REF!</f>
        <v>#REF!</v>
      </c>
    </row>
    <row r="22" spans="1:7" ht="20.25" customHeight="1" x14ac:dyDescent="0.2">
      <c r="A22" s="40"/>
      <c r="B22" s="37" t="str">
        <f>Radiopharmacie!K21</f>
        <v>B24</v>
      </c>
      <c r="C22" s="9">
        <f>Radiopharmacie!G21</f>
        <v>0</v>
      </c>
      <c r="D22" s="187"/>
      <c r="E22" s="187"/>
      <c r="F22" s="188"/>
      <c r="G22" s="9" t="e">
        <f>#REF!</f>
        <v>#REF!</v>
      </c>
    </row>
    <row r="23" spans="1:7" ht="20.25" customHeight="1" x14ac:dyDescent="0.2">
      <c r="A23" s="40"/>
      <c r="B23" s="37" t="str">
        <f>Radiopharmacie!K22</f>
        <v>B25</v>
      </c>
      <c r="C23" s="9">
        <f>Radiopharmacie!G22</f>
        <v>0</v>
      </c>
      <c r="D23" s="187"/>
      <c r="E23" s="187"/>
      <c r="F23" s="188"/>
      <c r="G23" s="9" t="e">
        <f>#REF!</f>
        <v>#REF!</v>
      </c>
    </row>
    <row r="24" spans="1:7" ht="20.25" customHeight="1" x14ac:dyDescent="0.2">
      <c r="A24" s="40"/>
      <c r="B24" s="37" t="str">
        <f>Radiopharmacie!K23</f>
        <v>B3</v>
      </c>
      <c r="C24" s="9">
        <f>Radiopharmacie!G23</f>
        <v>0</v>
      </c>
      <c r="D24" s="187"/>
      <c r="E24" s="187"/>
      <c r="F24" s="188"/>
      <c r="G24" s="9" t="e">
        <f>#REF!</f>
        <v>#REF!</v>
      </c>
    </row>
    <row r="25" spans="1:7" ht="20.25" customHeight="1" x14ac:dyDescent="0.2">
      <c r="A25" s="40"/>
      <c r="B25" s="37" t="str">
        <f>Radiopharmacie!K24</f>
        <v>B31</v>
      </c>
      <c r="C25" s="9">
        <f>Radiopharmacie!G24</f>
        <v>0</v>
      </c>
      <c r="D25" s="187"/>
      <c r="E25" s="187"/>
      <c r="F25" s="188"/>
      <c r="G25" s="9" t="e">
        <f>#REF!</f>
        <v>#REF!</v>
      </c>
    </row>
    <row r="26" spans="1:7" ht="20.25" customHeight="1" x14ac:dyDescent="0.2">
      <c r="A26" s="40"/>
      <c r="B26" s="37" t="str">
        <f>Radiopharmacie!K25</f>
        <v>B32</v>
      </c>
      <c r="C26" s="9">
        <f>Radiopharmacie!G25</f>
        <v>0</v>
      </c>
      <c r="D26" s="187"/>
      <c r="E26" s="187"/>
      <c r="F26" s="188"/>
      <c r="G26" s="9" t="e">
        <f>#REF!</f>
        <v>#REF!</v>
      </c>
    </row>
    <row r="27" spans="1:7" ht="20.25" customHeight="1" x14ac:dyDescent="0.2">
      <c r="A27" s="40"/>
      <c r="B27" s="37" t="str">
        <f>Radiopharmacie!K26</f>
        <v>B33</v>
      </c>
      <c r="C27" s="9">
        <f>Radiopharmacie!G26</f>
        <v>0</v>
      </c>
      <c r="D27" s="187"/>
      <c r="E27" s="187"/>
      <c r="F27" s="188"/>
      <c r="G27" s="9" t="e">
        <f>#REF!</f>
        <v>#REF!</v>
      </c>
    </row>
    <row r="28" spans="1:7" ht="20.25" customHeight="1" x14ac:dyDescent="0.2">
      <c r="A28" s="40"/>
      <c r="B28" s="37" t="str">
        <f>Radiopharmacie!K27</f>
        <v>B34</v>
      </c>
      <c r="C28" s="9">
        <f>Radiopharmacie!G27</f>
        <v>0</v>
      </c>
      <c r="D28" s="187"/>
      <c r="E28" s="187"/>
      <c r="F28" s="188"/>
      <c r="G28" s="9" t="e">
        <f>#REF!</f>
        <v>#REF!</v>
      </c>
    </row>
    <row r="29" spans="1:7" ht="20.25" customHeight="1" x14ac:dyDescent="0.2">
      <c r="A29" s="40"/>
      <c r="B29" s="37" t="str">
        <f>Radiopharmacie!K28</f>
        <v>B4</v>
      </c>
      <c r="C29" s="9">
        <f>Radiopharmacie!G28</f>
        <v>0</v>
      </c>
      <c r="D29" s="187"/>
      <c r="E29" s="187"/>
      <c r="F29" s="188"/>
      <c r="G29" s="9" t="e">
        <f>#REF!</f>
        <v>#REF!</v>
      </c>
    </row>
    <row r="30" spans="1:7" ht="20.25" customHeight="1" x14ac:dyDescent="0.2">
      <c r="A30" s="40"/>
      <c r="B30" s="37" t="str">
        <f>Radiopharmacie!K29</f>
        <v>B41</v>
      </c>
      <c r="C30" s="9">
        <f>Radiopharmacie!G29</f>
        <v>0</v>
      </c>
      <c r="D30" s="187"/>
      <c r="E30" s="187"/>
      <c r="F30" s="188"/>
      <c r="G30" s="9" t="e">
        <f>#REF!</f>
        <v>#REF!</v>
      </c>
    </row>
    <row r="31" spans="1:7" ht="20.25" customHeight="1" x14ac:dyDescent="0.2">
      <c r="A31" s="40"/>
      <c r="B31" s="37" t="str">
        <f>Radiopharmacie!K30</f>
        <v>B42</v>
      </c>
      <c r="C31" s="9">
        <f>Radiopharmacie!G30</f>
        <v>0</v>
      </c>
      <c r="D31" s="187"/>
      <c r="E31" s="187"/>
      <c r="F31" s="188"/>
      <c r="G31" s="9" t="e">
        <f>#REF!</f>
        <v>#REF!</v>
      </c>
    </row>
    <row r="32" spans="1:7" ht="20.25" customHeight="1" x14ac:dyDescent="0.2">
      <c r="A32" s="40"/>
      <c r="B32" s="37" t="str">
        <f>Radiopharmacie!K31</f>
        <v>B43</v>
      </c>
      <c r="C32" s="9">
        <f>Radiopharmacie!G31</f>
        <v>0</v>
      </c>
      <c r="D32" s="187"/>
      <c r="E32" s="187"/>
      <c r="F32" s="188"/>
      <c r="G32" s="9" t="e">
        <f>#REF!</f>
        <v>#REF!</v>
      </c>
    </row>
    <row r="33" spans="1:7" ht="20.25" customHeight="1" x14ac:dyDescent="0.2">
      <c r="A33" s="40"/>
      <c r="B33" s="37" t="str">
        <f>Radiopharmacie!K32</f>
        <v>B5</v>
      </c>
      <c r="C33" s="9">
        <f>Radiopharmacie!G32</f>
        <v>0</v>
      </c>
      <c r="D33" s="187"/>
      <c r="E33" s="187"/>
      <c r="F33" s="188"/>
      <c r="G33" s="9" t="e">
        <f>#REF!</f>
        <v>#REF!</v>
      </c>
    </row>
    <row r="34" spans="1:7" ht="20.25" customHeight="1" x14ac:dyDescent="0.2">
      <c r="A34" s="40"/>
      <c r="B34" s="37" t="str">
        <f>Radiopharmacie!K33</f>
        <v>B51</v>
      </c>
      <c r="C34" s="9">
        <f>Radiopharmacie!G33</f>
        <v>0</v>
      </c>
      <c r="D34" s="187"/>
      <c r="E34" s="187"/>
      <c r="F34" s="188"/>
      <c r="G34" s="9" t="e">
        <f>#REF!</f>
        <v>#REF!</v>
      </c>
    </row>
    <row r="35" spans="1:7" ht="20.25" customHeight="1" x14ac:dyDescent="0.2">
      <c r="A35" s="40"/>
      <c r="B35" s="37" t="str">
        <f>Radiopharmacie!K34</f>
        <v>B52</v>
      </c>
      <c r="C35" s="9">
        <f>Radiopharmacie!G34</f>
        <v>0</v>
      </c>
      <c r="D35" s="187"/>
      <c r="E35" s="187"/>
      <c r="F35" s="188"/>
      <c r="G35" s="9" t="e">
        <f>#REF!</f>
        <v>#REF!</v>
      </c>
    </row>
    <row r="36" spans="1:7" ht="20.25" customHeight="1" x14ac:dyDescent="0.2">
      <c r="A36" s="40"/>
      <c r="B36" s="37" t="str">
        <f>Radiopharmacie!K35</f>
        <v>B53</v>
      </c>
      <c r="C36" s="9">
        <f>Radiopharmacie!G35</f>
        <v>0</v>
      </c>
      <c r="D36" s="187"/>
      <c r="E36" s="187"/>
      <c r="F36" s="188"/>
      <c r="G36" s="9" t="e">
        <f>#REF!</f>
        <v>#REF!</v>
      </c>
    </row>
    <row r="37" spans="1:7" ht="20.25" customHeight="1" x14ac:dyDescent="0.2">
      <c r="A37" s="40"/>
      <c r="B37" s="37" t="str">
        <f>Radiopharmacie!K36</f>
        <v>C</v>
      </c>
      <c r="C37" s="9">
        <f>Radiopharmacie!G36</f>
        <v>0</v>
      </c>
      <c r="D37" s="187"/>
      <c r="E37" s="187"/>
      <c r="F37" s="188"/>
      <c r="G37" s="9" t="e">
        <f>#REF!</f>
        <v>#REF!</v>
      </c>
    </row>
    <row r="38" spans="1:7" ht="20.25" customHeight="1" x14ac:dyDescent="0.2">
      <c r="A38" s="40"/>
      <c r="B38" s="37" t="str">
        <f>Radiopharmacie!K37</f>
        <v>C1</v>
      </c>
      <c r="C38" s="9">
        <f>Radiopharmacie!G37</f>
        <v>0</v>
      </c>
      <c r="D38" s="187"/>
      <c r="E38" s="187"/>
      <c r="F38" s="188"/>
      <c r="G38" s="9" t="e">
        <f>#REF!</f>
        <v>#REF!</v>
      </c>
    </row>
    <row r="39" spans="1:7" ht="20.25" customHeight="1" x14ac:dyDescent="0.2">
      <c r="A39" s="40"/>
      <c r="B39" s="37" t="str">
        <f>Radiopharmacie!K38</f>
        <v>C2</v>
      </c>
      <c r="C39" s="9">
        <f>Radiopharmacie!G38</f>
        <v>0</v>
      </c>
      <c r="D39" s="187"/>
      <c r="E39" s="187"/>
      <c r="F39" s="188"/>
      <c r="G39" s="9" t="e">
        <f>#REF!</f>
        <v>#REF!</v>
      </c>
    </row>
    <row r="40" spans="1:7" ht="20.25" customHeight="1" x14ac:dyDescent="0.2">
      <c r="A40" s="40"/>
      <c r="B40" s="37" t="str">
        <f>Radiopharmacie!K39</f>
        <v>C3</v>
      </c>
      <c r="C40" s="9">
        <f>Radiopharmacie!G39</f>
        <v>0</v>
      </c>
      <c r="D40" s="187"/>
      <c r="E40" s="187"/>
      <c r="F40" s="188"/>
      <c r="G40" s="9" t="e">
        <f>#REF!</f>
        <v>#REF!</v>
      </c>
    </row>
    <row r="41" spans="1:7" ht="20.25" customHeight="1" x14ac:dyDescent="0.2">
      <c r="A41" s="40"/>
      <c r="B41" s="37" t="str">
        <f>Radiopharmacie!K40</f>
        <v>C4</v>
      </c>
      <c r="C41" s="9">
        <f>Radiopharmacie!G40</f>
        <v>0</v>
      </c>
      <c r="D41" s="187"/>
      <c r="E41" s="187"/>
      <c r="F41" s="188"/>
      <c r="G41" s="9" t="e">
        <f>#REF!</f>
        <v>#REF!</v>
      </c>
    </row>
    <row r="42" spans="1:7" ht="20.25" customHeight="1" x14ac:dyDescent="0.2">
      <c r="A42" s="40"/>
      <c r="B42" s="37" t="str">
        <f>Radiopharmacie!K41</f>
        <v>D</v>
      </c>
      <c r="C42" s="9">
        <f>Radiopharmacie!G41</f>
        <v>0</v>
      </c>
      <c r="D42" s="187"/>
      <c r="E42" s="187"/>
      <c r="F42" s="188"/>
      <c r="G42" s="9" t="e">
        <f>#REF!</f>
        <v>#REF!</v>
      </c>
    </row>
    <row r="43" spans="1:7" ht="20.25" customHeight="1" x14ac:dyDescent="0.2">
      <c r="A43" s="40"/>
      <c r="B43" s="37" t="str">
        <f>Radiopharmacie!K42</f>
        <v>D1</v>
      </c>
      <c r="C43" s="9">
        <f>Radiopharmacie!G42</f>
        <v>0</v>
      </c>
      <c r="D43" s="187"/>
      <c r="E43" s="187"/>
      <c r="F43" s="188"/>
      <c r="G43" s="9" t="e">
        <f>#REF!</f>
        <v>#REF!</v>
      </c>
    </row>
    <row r="44" spans="1:7" ht="20.25" customHeight="1" x14ac:dyDescent="0.2">
      <c r="A44" s="40"/>
      <c r="B44" s="37" t="str">
        <f>Radiopharmacie!K43</f>
        <v>D11</v>
      </c>
      <c r="C44" s="9">
        <f>Radiopharmacie!G43</f>
        <v>0</v>
      </c>
      <c r="D44" s="187"/>
      <c r="E44" s="187"/>
      <c r="F44" s="188"/>
      <c r="G44" s="9" t="e">
        <f>#REF!</f>
        <v>#REF!</v>
      </c>
    </row>
    <row r="45" spans="1:7" ht="20.25" customHeight="1" x14ac:dyDescent="0.2">
      <c r="A45" s="40"/>
      <c r="B45" s="37" t="str">
        <f>Radiopharmacie!K44</f>
        <v>D12</v>
      </c>
      <c r="C45" s="9">
        <f>Radiopharmacie!G44</f>
        <v>0</v>
      </c>
      <c r="D45" s="187"/>
      <c r="E45" s="187"/>
      <c r="F45" s="188"/>
      <c r="G45" s="9" t="e">
        <f>#REF!</f>
        <v>#REF!</v>
      </c>
    </row>
    <row r="46" spans="1:7" ht="20.25" customHeight="1" x14ac:dyDescent="0.2">
      <c r="A46" s="40"/>
      <c r="B46" s="37" t="str">
        <f>Radiopharmacie!K45</f>
        <v>D13</v>
      </c>
      <c r="C46" s="9">
        <f>Radiopharmacie!G45</f>
        <v>0</v>
      </c>
      <c r="D46" s="187"/>
      <c r="E46" s="187"/>
      <c r="F46" s="188"/>
      <c r="G46" s="9" t="e">
        <f>#REF!</f>
        <v>#REF!</v>
      </c>
    </row>
    <row r="47" spans="1:7" ht="20.25" customHeight="1" x14ac:dyDescent="0.2">
      <c r="A47" s="40"/>
      <c r="B47" s="37" t="str">
        <f>Radiopharmacie!K46</f>
        <v>D14</v>
      </c>
      <c r="C47" s="9">
        <f>Radiopharmacie!G46</f>
        <v>0</v>
      </c>
      <c r="D47" s="187"/>
      <c r="E47" s="187"/>
      <c r="F47" s="188"/>
      <c r="G47" s="9" t="e">
        <f>#REF!</f>
        <v>#REF!</v>
      </c>
    </row>
    <row r="48" spans="1:7" ht="20.25" customHeight="1" x14ac:dyDescent="0.2">
      <c r="A48" s="40"/>
      <c r="B48" s="37" t="str">
        <f>Radiopharmacie!K47</f>
        <v>D15</v>
      </c>
      <c r="C48" s="9">
        <f>Radiopharmacie!G47</f>
        <v>0</v>
      </c>
      <c r="D48" s="187"/>
      <c r="E48" s="187"/>
      <c r="F48" s="188"/>
      <c r="G48" s="9" t="e">
        <f>#REF!</f>
        <v>#REF!</v>
      </c>
    </row>
    <row r="49" spans="1:7" ht="20.25" customHeight="1" x14ac:dyDescent="0.2">
      <c r="A49" s="40"/>
      <c r="B49" s="37" t="str">
        <f>Radiopharmacie!K48</f>
        <v>D16</v>
      </c>
      <c r="C49" s="9">
        <f>Radiopharmacie!G48</f>
        <v>0</v>
      </c>
      <c r="D49" s="187"/>
      <c r="E49" s="187"/>
      <c r="F49" s="188"/>
      <c r="G49" s="9" t="e">
        <f>#REF!</f>
        <v>#REF!</v>
      </c>
    </row>
    <row r="50" spans="1:7" ht="20.25" customHeight="1" x14ac:dyDescent="0.2">
      <c r="A50" s="40"/>
      <c r="B50" s="37" t="str">
        <f>Radiopharmacie!K49</f>
        <v>D17</v>
      </c>
      <c r="C50" s="9">
        <f>Radiopharmacie!G49</f>
        <v>0</v>
      </c>
      <c r="D50" s="187"/>
      <c r="E50" s="187"/>
      <c r="F50" s="188"/>
      <c r="G50" s="9" t="e">
        <f>#REF!</f>
        <v>#REF!</v>
      </c>
    </row>
    <row r="51" spans="1:7" ht="20.25" customHeight="1" x14ac:dyDescent="0.2">
      <c r="A51" s="40"/>
      <c r="B51" s="37" t="str">
        <f>Radiopharmacie!K50</f>
        <v>D18</v>
      </c>
      <c r="C51" s="9">
        <f>Radiopharmacie!G50</f>
        <v>0</v>
      </c>
      <c r="D51" s="187"/>
      <c r="E51" s="187"/>
      <c r="F51" s="188"/>
      <c r="G51" s="9" t="e">
        <f>#REF!</f>
        <v>#REF!</v>
      </c>
    </row>
    <row r="52" spans="1:7" ht="20.25" customHeight="1" x14ac:dyDescent="0.2">
      <c r="A52" s="40"/>
      <c r="B52" s="37" t="str">
        <f>Radiopharmacie!K51</f>
        <v>D2</v>
      </c>
      <c r="C52" s="9">
        <f>Radiopharmacie!G51</f>
        <v>0</v>
      </c>
      <c r="D52" s="187"/>
      <c r="E52" s="187"/>
      <c r="F52" s="188"/>
      <c r="G52" s="9" t="e">
        <f>#REF!</f>
        <v>#REF!</v>
      </c>
    </row>
    <row r="53" spans="1:7" ht="20.25" customHeight="1" x14ac:dyDescent="0.2">
      <c r="A53" s="40"/>
      <c r="B53" s="37" t="str">
        <f>Radiopharmacie!K52</f>
        <v/>
      </c>
      <c r="C53" s="9">
        <f>Radiopharmacie!G52</f>
        <v>0</v>
      </c>
      <c r="D53" s="187"/>
      <c r="E53" s="187"/>
      <c r="F53" s="188"/>
      <c r="G53" s="9" t="e">
        <f>#REF!</f>
        <v>#REF!</v>
      </c>
    </row>
    <row r="54" spans="1:7" ht="20.25" customHeight="1" x14ac:dyDescent="0.2">
      <c r="A54" s="40"/>
      <c r="B54" s="37" t="str">
        <f>Radiopharmacie!K53</f>
        <v>D21</v>
      </c>
      <c r="C54" s="9">
        <f>Radiopharmacie!G53</f>
        <v>0</v>
      </c>
      <c r="D54" s="187"/>
      <c r="E54" s="187"/>
      <c r="F54" s="188"/>
      <c r="G54" s="9" t="e">
        <f>#REF!</f>
        <v>#REF!</v>
      </c>
    </row>
    <row r="55" spans="1:7" ht="20.25" customHeight="1" x14ac:dyDescent="0.2">
      <c r="A55" s="40"/>
      <c r="B55" s="37" t="str">
        <f>Radiopharmacie!K54</f>
        <v>D22</v>
      </c>
      <c r="C55" s="9">
        <f>Radiopharmacie!G54</f>
        <v>0</v>
      </c>
      <c r="D55" s="187"/>
      <c r="E55" s="187"/>
      <c r="F55" s="188"/>
      <c r="G55" s="9" t="e">
        <f>#REF!</f>
        <v>#REF!</v>
      </c>
    </row>
    <row r="56" spans="1:7" ht="20.25" customHeight="1" x14ac:dyDescent="0.2">
      <c r="A56" s="40"/>
      <c r="B56" s="37" t="str">
        <f>Radiopharmacie!K55</f>
        <v>D23</v>
      </c>
      <c r="C56" s="9">
        <f>Radiopharmacie!G55</f>
        <v>0</v>
      </c>
      <c r="D56" s="187"/>
      <c r="E56" s="187"/>
      <c r="F56" s="188"/>
      <c r="G56" s="9" t="e">
        <f>#REF!</f>
        <v>#REF!</v>
      </c>
    </row>
    <row r="57" spans="1:7" ht="20.25" customHeight="1" x14ac:dyDescent="0.2">
      <c r="A57" s="40"/>
      <c r="B57" s="37" t="str">
        <f>Radiopharmacie!K56</f>
        <v>D24</v>
      </c>
      <c r="C57" s="9">
        <f>Radiopharmacie!G56</f>
        <v>0</v>
      </c>
      <c r="D57" s="187"/>
      <c r="E57" s="187"/>
      <c r="F57" s="188"/>
      <c r="G57" s="9" t="e">
        <f>#REF!</f>
        <v>#REF!</v>
      </c>
    </row>
    <row r="58" spans="1:7" ht="20.25" customHeight="1" x14ac:dyDescent="0.2">
      <c r="A58" s="40"/>
      <c r="B58" s="37" t="str">
        <f>Radiopharmacie!K57</f>
        <v>D25</v>
      </c>
      <c r="C58" s="9">
        <f>Radiopharmacie!G57</f>
        <v>0</v>
      </c>
      <c r="D58" s="187"/>
      <c r="E58" s="187"/>
      <c r="F58" s="188"/>
      <c r="G58" s="9" t="e">
        <f>#REF!</f>
        <v>#REF!</v>
      </c>
    </row>
    <row r="59" spans="1:7" ht="20.25" customHeight="1" x14ac:dyDescent="0.2">
      <c r="A59" s="40"/>
      <c r="B59" s="37" t="str">
        <f>Radiopharmacie!K58</f>
        <v>D26</v>
      </c>
      <c r="C59" s="9">
        <f>Radiopharmacie!G58</f>
        <v>0</v>
      </c>
      <c r="D59" s="187"/>
      <c r="E59" s="187"/>
      <c r="F59" s="188"/>
      <c r="G59" s="9" t="e">
        <f>#REF!</f>
        <v>#REF!</v>
      </c>
    </row>
    <row r="60" spans="1:7" ht="20.25" customHeight="1" x14ac:dyDescent="0.2">
      <c r="A60" s="40"/>
      <c r="B60" s="37" t="str">
        <f>Radiopharmacie!K59</f>
        <v>D27</v>
      </c>
      <c r="C60" s="9">
        <f>Radiopharmacie!G59</f>
        <v>0</v>
      </c>
      <c r="D60" s="187"/>
      <c r="E60" s="187"/>
      <c r="F60" s="188"/>
      <c r="G60" s="9" t="e">
        <f>#REF!</f>
        <v>#REF!</v>
      </c>
    </row>
    <row r="61" spans="1:7" ht="20.25" customHeight="1" x14ac:dyDescent="0.2">
      <c r="A61" s="40"/>
      <c r="B61" s="37" t="str">
        <f>Radiopharmacie!K60</f>
        <v>D28</v>
      </c>
      <c r="C61" s="9">
        <f>Radiopharmacie!G60</f>
        <v>0</v>
      </c>
      <c r="D61" s="187"/>
      <c r="E61" s="187"/>
      <c r="F61" s="188"/>
      <c r="G61" s="9" t="e">
        <f>#REF!</f>
        <v>#REF!</v>
      </c>
    </row>
    <row r="62" spans="1:7" ht="20.25" customHeight="1" x14ac:dyDescent="0.2">
      <c r="A62" s="40"/>
      <c r="B62" s="37" t="str">
        <f>Radiopharmacie!K61</f>
        <v>D29</v>
      </c>
      <c r="C62" s="9">
        <f>Radiopharmacie!G61</f>
        <v>0</v>
      </c>
      <c r="D62" s="187"/>
      <c r="E62" s="187"/>
      <c r="F62" s="188"/>
      <c r="G62" s="9" t="e">
        <f>#REF!</f>
        <v>#REF!</v>
      </c>
    </row>
    <row r="63" spans="1:7" ht="20.25" customHeight="1" x14ac:dyDescent="0.2">
      <c r="A63" s="40"/>
      <c r="B63" s="37" t="str">
        <f>Radiopharmacie!K62</f>
        <v>D210</v>
      </c>
      <c r="C63" s="9">
        <f>Radiopharmacie!G62</f>
        <v>0</v>
      </c>
      <c r="D63" s="187"/>
      <c r="E63" s="187"/>
      <c r="F63" s="188"/>
      <c r="G63" s="9" t="e">
        <f>#REF!</f>
        <v>#REF!</v>
      </c>
    </row>
    <row r="64" spans="1:7" ht="20.25" customHeight="1" x14ac:dyDescent="0.2">
      <c r="A64" s="40"/>
      <c r="B64" s="37" t="str">
        <f>Radiopharmacie!K63</f>
        <v/>
      </c>
      <c r="C64" s="9">
        <f>Radiopharmacie!G63</f>
        <v>0</v>
      </c>
      <c r="D64" s="187"/>
      <c r="E64" s="187"/>
      <c r="F64" s="188"/>
      <c r="G64" s="9" t="e">
        <f>#REF!</f>
        <v>#REF!</v>
      </c>
    </row>
    <row r="65" spans="1:7" ht="20.25" customHeight="1" x14ac:dyDescent="0.2">
      <c r="A65" s="40"/>
      <c r="B65" s="37" t="str">
        <f>Radiopharmacie!K64</f>
        <v>D212</v>
      </c>
      <c r="C65" s="9">
        <f>Radiopharmacie!G64</f>
        <v>0</v>
      </c>
      <c r="D65" s="187"/>
      <c r="E65" s="187"/>
      <c r="F65" s="188"/>
      <c r="G65" s="9" t="e">
        <f>#REF!</f>
        <v>#REF!</v>
      </c>
    </row>
    <row r="66" spans="1:7" ht="20.25" customHeight="1" x14ac:dyDescent="0.2">
      <c r="A66" s="40"/>
      <c r="B66" s="37" t="str">
        <f>Radiopharmacie!K65</f>
        <v>D213</v>
      </c>
      <c r="C66" s="9">
        <f>Radiopharmacie!G65</f>
        <v>0</v>
      </c>
      <c r="D66" s="187"/>
      <c r="E66" s="187"/>
      <c r="F66" s="188"/>
      <c r="G66" s="9" t="e">
        <f>#REF!</f>
        <v>#REF!</v>
      </c>
    </row>
    <row r="67" spans="1:7" ht="20.25" customHeight="1" x14ac:dyDescent="0.2">
      <c r="A67" s="40"/>
      <c r="B67" s="37" t="str">
        <f>Radiopharmacie!K66</f>
        <v>D214</v>
      </c>
      <c r="C67" s="9">
        <f>Radiopharmacie!G66</f>
        <v>0</v>
      </c>
      <c r="D67" s="187"/>
      <c r="E67" s="187"/>
      <c r="F67" s="188"/>
      <c r="G67" s="9" t="e">
        <f>#REF!</f>
        <v>#REF!</v>
      </c>
    </row>
    <row r="68" spans="1:7" ht="20.25" customHeight="1" x14ac:dyDescent="0.2">
      <c r="A68" s="40"/>
      <c r="B68" s="37" t="str">
        <f>Radiopharmacie!K67</f>
        <v>D215</v>
      </c>
      <c r="C68" s="9">
        <f>Radiopharmacie!G67</f>
        <v>0</v>
      </c>
      <c r="D68" s="187"/>
      <c r="E68" s="187"/>
      <c r="F68" s="188"/>
      <c r="G68" s="9" t="e">
        <f>#REF!</f>
        <v>#REF!</v>
      </c>
    </row>
    <row r="69" spans="1:7" ht="20.25" customHeight="1" x14ac:dyDescent="0.2">
      <c r="A69" s="40"/>
      <c r="B69" s="37" t="str">
        <f>Radiopharmacie!K68</f>
        <v>D216</v>
      </c>
      <c r="C69" s="9">
        <f>Radiopharmacie!G68</f>
        <v>0</v>
      </c>
      <c r="D69" s="187"/>
      <c r="E69" s="187"/>
      <c r="F69" s="188"/>
      <c r="G69" s="9" t="e">
        <f>#REF!</f>
        <v>#REF!</v>
      </c>
    </row>
    <row r="70" spans="1:7" ht="20.25" customHeight="1" x14ac:dyDescent="0.2">
      <c r="A70" s="40"/>
      <c r="B70" s="37" t="str">
        <f>Radiopharmacie!K69</f>
        <v>D217</v>
      </c>
      <c r="C70" s="9">
        <f>Radiopharmacie!G69</f>
        <v>0</v>
      </c>
      <c r="D70" s="187"/>
      <c r="E70" s="187"/>
      <c r="F70" s="188"/>
      <c r="G70" s="9" t="e">
        <f>#REF!</f>
        <v>#REF!</v>
      </c>
    </row>
    <row r="71" spans="1:7" ht="20.25" customHeight="1" x14ac:dyDescent="0.2">
      <c r="A71" s="40"/>
      <c r="B71" s="37" t="str">
        <f>Radiopharmacie!K70</f>
        <v>E</v>
      </c>
      <c r="C71" s="9">
        <f>Radiopharmacie!G70</f>
        <v>0</v>
      </c>
      <c r="D71" s="187"/>
      <c r="E71" s="187"/>
      <c r="F71" s="188"/>
      <c r="G71" s="9" t="e">
        <f>#REF!</f>
        <v>#REF!</v>
      </c>
    </row>
    <row r="72" spans="1:7" ht="20.25" customHeight="1" x14ac:dyDescent="0.2">
      <c r="A72" s="40"/>
      <c r="B72" s="37" t="str">
        <f>Radiopharmacie!K71</f>
        <v>E1</v>
      </c>
      <c r="C72" s="9">
        <f>Radiopharmacie!G71</f>
        <v>0</v>
      </c>
      <c r="D72" s="187"/>
      <c r="E72" s="187"/>
      <c r="F72" s="188"/>
      <c r="G72" s="9" t="e">
        <f>#REF!</f>
        <v>#REF!</v>
      </c>
    </row>
    <row r="73" spans="1:7" ht="20.25" customHeight="1" x14ac:dyDescent="0.2">
      <c r="A73" s="40"/>
      <c r="B73" s="37" t="str">
        <f>Radiopharmacie!K72</f>
        <v>E11</v>
      </c>
      <c r="C73" s="9">
        <f>Radiopharmacie!G72</f>
        <v>0</v>
      </c>
      <c r="D73" s="187"/>
      <c r="E73" s="187"/>
      <c r="F73" s="188"/>
      <c r="G73" s="9" t="e">
        <f>#REF!</f>
        <v>#REF!</v>
      </c>
    </row>
    <row r="74" spans="1:7" ht="20.25" customHeight="1" x14ac:dyDescent="0.2">
      <c r="A74" s="40"/>
      <c r="B74" s="37" t="str">
        <f>Radiopharmacie!K73</f>
        <v>E12</v>
      </c>
      <c r="C74" s="9">
        <f>Radiopharmacie!G73</f>
        <v>0</v>
      </c>
      <c r="D74" s="187"/>
      <c r="E74" s="187"/>
      <c r="F74" s="188"/>
      <c r="G74" s="9" t="e">
        <f>#REF!</f>
        <v>#REF!</v>
      </c>
    </row>
    <row r="75" spans="1:7" ht="20.25" customHeight="1" x14ac:dyDescent="0.2">
      <c r="A75" s="40"/>
      <c r="B75" s="37" t="str">
        <f>Radiopharmacie!K74</f>
        <v>E13</v>
      </c>
      <c r="C75" s="9">
        <f>Radiopharmacie!G74</f>
        <v>0</v>
      </c>
      <c r="D75" s="187"/>
      <c r="E75" s="187"/>
      <c r="F75" s="188"/>
      <c r="G75" s="9" t="e">
        <f>#REF!</f>
        <v>#REF!</v>
      </c>
    </row>
    <row r="76" spans="1:7" ht="20.25" customHeight="1" x14ac:dyDescent="0.2">
      <c r="A76" s="40"/>
      <c r="B76" s="37" t="str">
        <f>Radiopharmacie!K75</f>
        <v>E14</v>
      </c>
      <c r="C76" s="9">
        <f>Radiopharmacie!G75</f>
        <v>0</v>
      </c>
      <c r="D76" s="187"/>
      <c r="E76" s="187"/>
      <c r="F76" s="188"/>
      <c r="G76" s="9" t="e">
        <f>#REF!</f>
        <v>#REF!</v>
      </c>
    </row>
    <row r="77" spans="1:7" ht="20.25" customHeight="1" x14ac:dyDescent="0.2">
      <c r="A77" s="40"/>
      <c r="B77" s="37" t="str">
        <f>Radiopharmacie!K76</f>
        <v>E15</v>
      </c>
      <c r="C77" s="9">
        <f>Radiopharmacie!G76</f>
        <v>0</v>
      </c>
      <c r="D77" s="187"/>
      <c r="E77" s="187"/>
      <c r="F77" s="188"/>
      <c r="G77" s="9" t="e">
        <f>#REF!</f>
        <v>#REF!</v>
      </c>
    </row>
    <row r="78" spans="1:7" ht="20.25" customHeight="1" x14ac:dyDescent="0.2">
      <c r="A78" s="40"/>
      <c r="B78" s="37" t="str">
        <f>Radiopharmacie!K77</f>
        <v>E16</v>
      </c>
      <c r="C78" s="9">
        <f>Radiopharmacie!G77</f>
        <v>0</v>
      </c>
      <c r="D78" s="187"/>
      <c r="E78" s="187"/>
      <c r="F78" s="188"/>
      <c r="G78" s="9" t="e">
        <f>#REF!</f>
        <v>#REF!</v>
      </c>
    </row>
    <row r="79" spans="1:7" ht="20.25" customHeight="1" x14ac:dyDescent="0.2">
      <c r="A79" s="40"/>
      <c r="B79" s="37" t="str">
        <f>Radiopharmacie!K78</f>
        <v>E17</v>
      </c>
      <c r="C79" s="9">
        <f>Radiopharmacie!G78</f>
        <v>0</v>
      </c>
      <c r="D79" s="187"/>
      <c r="E79" s="187"/>
      <c r="F79" s="188"/>
      <c r="G79" s="9" t="e">
        <f>#REF!</f>
        <v>#REF!</v>
      </c>
    </row>
    <row r="80" spans="1:7" ht="20.25" customHeight="1" x14ac:dyDescent="0.2">
      <c r="A80" s="40"/>
      <c r="B80" s="37" t="str">
        <f>Radiopharmacie!K79</f>
        <v>E18</v>
      </c>
      <c r="C80" s="9">
        <f>Radiopharmacie!G79</f>
        <v>0</v>
      </c>
      <c r="D80" s="187"/>
      <c r="E80" s="187"/>
      <c r="F80" s="188"/>
      <c r="G80" s="9" t="e">
        <f>#REF!</f>
        <v>#REF!</v>
      </c>
    </row>
    <row r="81" spans="1:7" ht="20.25" customHeight="1" x14ac:dyDescent="0.2">
      <c r="A81" s="40"/>
      <c r="B81" s="37" t="str">
        <f>Radiopharmacie!K80</f>
        <v>E19</v>
      </c>
      <c r="C81" s="9">
        <f>Radiopharmacie!G80</f>
        <v>0</v>
      </c>
      <c r="D81" s="187"/>
      <c r="E81" s="187"/>
      <c r="F81" s="188"/>
      <c r="G81" s="9" t="e">
        <f>#REF!</f>
        <v>#REF!</v>
      </c>
    </row>
    <row r="82" spans="1:7" ht="20.25" customHeight="1" x14ac:dyDescent="0.2">
      <c r="A82" s="40"/>
      <c r="B82" s="37" t="str">
        <f>Radiopharmacie!K81</f>
        <v>E2</v>
      </c>
      <c r="C82" s="9">
        <f>Radiopharmacie!G81</f>
        <v>0</v>
      </c>
      <c r="D82" s="187"/>
      <c r="E82" s="187"/>
      <c r="F82" s="188"/>
      <c r="G82" s="9" t="e">
        <f>#REF!</f>
        <v>#REF!</v>
      </c>
    </row>
    <row r="83" spans="1:7" ht="20.25" customHeight="1" x14ac:dyDescent="0.2">
      <c r="A83" s="40"/>
      <c r="B83" s="37" t="str">
        <f>Radiopharmacie!K82</f>
        <v>E21</v>
      </c>
      <c r="C83" s="9">
        <f>Radiopharmacie!G82</f>
        <v>0</v>
      </c>
      <c r="D83" s="187"/>
      <c r="E83" s="187"/>
      <c r="F83" s="188"/>
      <c r="G83" s="9" t="e">
        <f>#REF!</f>
        <v>#REF!</v>
      </c>
    </row>
    <row r="84" spans="1:7" ht="20.25" customHeight="1" x14ac:dyDescent="0.2">
      <c r="A84" s="40"/>
      <c r="B84" s="37" t="str">
        <f>Radiopharmacie!K83</f>
        <v>E22</v>
      </c>
      <c r="C84" s="9">
        <f>Radiopharmacie!G83</f>
        <v>0</v>
      </c>
      <c r="D84" s="187"/>
      <c r="E84" s="187"/>
      <c r="F84" s="188"/>
      <c r="G84" s="9" t="e">
        <f>#REF!</f>
        <v>#REF!</v>
      </c>
    </row>
    <row r="85" spans="1:7" ht="20.25" customHeight="1" x14ac:dyDescent="0.2">
      <c r="A85" s="40"/>
      <c r="B85" s="37" t="str">
        <f>Radiopharmacie!K84</f>
        <v>E23</v>
      </c>
      <c r="C85" s="9">
        <f>Radiopharmacie!G84</f>
        <v>0</v>
      </c>
      <c r="D85" s="187"/>
      <c r="E85" s="187"/>
      <c r="F85" s="188"/>
      <c r="G85" s="9" t="e">
        <f>#REF!</f>
        <v>#REF!</v>
      </c>
    </row>
    <row r="86" spans="1:7" ht="20.25" customHeight="1" x14ac:dyDescent="0.2">
      <c r="A86" s="40"/>
      <c r="B86" s="37" t="str">
        <f>Radiopharmacie!K85</f>
        <v>E24</v>
      </c>
      <c r="C86" s="9">
        <f>Radiopharmacie!G85</f>
        <v>0</v>
      </c>
      <c r="D86" s="187"/>
      <c r="E86" s="187"/>
      <c r="F86" s="188"/>
      <c r="G86" s="9" t="e">
        <f>#REF!</f>
        <v>#REF!</v>
      </c>
    </row>
    <row r="87" spans="1:7" ht="20.25" customHeight="1" x14ac:dyDescent="0.2">
      <c r="A87" s="40"/>
      <c r="B87" s="37" t="str">
        <f>Radiopharmacie!K86</f>
        <v>E25</v>
      </c>
      <c r="C87" s="9">
        <f>Radiopharmacie!G86</f>
        <v>0</v>
      </c>
      <c r="D87" s="187"/>
      <c r="E87" s="187"/>
      <c r="F87" s="188"/>
      <c r="G87" s="9" t="e">
        <f>#REF!</f>
        <v>#REF!</v>
      </c>
    </row>
    <row r="88" spans="1:7" ht="20.25" customHeight="1" x14ac:dyDescent="0.2">
      <c r="A88" s="40"/>
      <c r="B88" s="37" t="str">
        <f>Radiopharmacie!K87</f>
        <v>E3</v>
      </c>
      <c r="C88" s="9">
        <f>Radiopharmacie!G87</f>
        <v>0</v>
      </c>
      <c r="D88" s="187"/>
      <c r="E88" s="187"/>
      <c r="F88" s="188"/>
      <c r="G88" s="9" t="e">
        <f>#REF!</f>
        <v>#REF!</v>
      </c>
    </row>
    <row r="89" spans="1:7" ht="20.25" customHeight="1" x14ac:dyDescent="0.2">
      <c r="A89" s="40"/>
      <c r="B89" s="37" t="str">
        <f>Radiopharmacie!K88</f>
        <v>E31</v>
      </c>
      <c r="C89" s="9">
        <f>Radiopharmacie!G88</f>
        <v>0</v>
      </c>
      <c r="D89" s="187"/>
      <c r="E89" s="187"/>
      <c r="F89" s="188"/>
      <c r="G89" s="9" t="e">
        <f>#REF!</f>
        <v>#REF!</v>
      </c>
    </row>
    <row r="90" spans="1:7" ht="20.25" customHeight="1" x14ac:dyDescent="0.2">
      <c r="A90" s="40"/>
      <c r="B90" s="37" t="str">
        <f>Radiopharmacie!K89</f>
        <v>E32</v>
      </c>
      <c r="C90" s="9">
        <f>Radiopharmacie!G89</f>
        <v>0</v>
      </c>
      <c r="D90" s="187"/>
      <c r="E90" s="187"/>
      <c r="F90" s="188"/>
      <c r="G90" s="9" t="e">
        <f>#REF!</f>
        <v>#REF!</v>
      </c>
    </row>
    <row r="91" spans="1:7" ht="20.25" customHeight="1" x14ac:dyDescent="0.2">
      <c r="A91" s="40"/>
      <c r="B91" s="37" t="str">
        <f>Radiopharmacie!K90</f>
        <v>E33</v>
      </c>
      <c r="C91" s="9">
        <f>Radiopharmacie!G90</f>
        <v>0</v>
      </c>
      <c r="D91" s="187"/>
      <c r="E91" s="187"/>
      <c r="F91" s="188"/>
      <c r="G91" s="9" t="e">
        <f>#REF!</f>
        <v>#REF!</v>
      </c>
    </row>
    <row r="92" spans="1:7" ht="20.25" customHeight="1" x14ac:dyDescent="0.2">
      <c r="A92" s="40"/>
      <c r="B92" s="37" t="str">
        <f>Radiopharmacie!K91</f>
        <v>F</v>
      </c>
      <c r="C92" s="9">
        <f>Radiopharmacie!G91</f>
        <v>0</v>
      </c>
      <c r="D92" s="187"/>
      <c r="E92" s="187"/>
      <c r="F92" s="188"/>
      <c r="G92" s="9" t="e">
        <f>#REF!</f>
        <v>#REF!</v>
      </c>
    </row>
    <row r="93" spans="1:7" ht="20.25" customHeight="1" x14ac:dyDescent="0.2">
      <c r="A93" s="40"/>
      <c r="B93" s="37" t="str">
        <f>Radiopharmacie!K92</f>
        <v>F1</v>
      </c>
      <c r="C93" s="9">
        <f>Radiopharmacie!G92</f>
        <v>0</v>
      </c>
      <c r="D93" s="187"/>
      <c r="E93" s="187"/>
      <c r="F93" s="188"/>
      <c r="G93" s="9" t="e">
        <f>#REF!</f>
        <v>#REF!</v>
      </c>
    </row>
    <row r="94" spans="1:7" ht="20.25" customHeight="1" x14ac:dyDescent="0.2">
      <c r="A94" s="40"/>
      <c r="B94" s="37" t="str">
        <f>Radiopharmacie!K93</f>
        <v>F11</v>
      </c>
      <c r="C94" s="9">
        <f>Radiopharmacie!G93</f>
        <v>0</v>
      </c>
      <c r="D94" s="187"/>
      <c r="E94" s="187"/>
      <c r="F94" s="188"/>
      <c r="G94" s="9" t="e">
        <f>#REF!</f>
        <v>#REF!</v>
      </c>
    </row>
    <row r="95" spans="1:7" ht="20.25" customHeight="1" x14ac:dyDescent="0.2">
      <c r="A95" s="40"/>
      <c r="B95" s="37" t="str">
        <f>Radiopharmacie!K94</f>
        <v>F12</v>
      </c>
      <c r="C95" s="9">
        <f>Radiopharmacie!G94</f>
        <v>0</v>
      </c>
      <c r="D95" s="189"/>
      <c r="E95" s="189"/>
      <c r="F95" s="188"/>
      <c r="G95" s="9" t="e">
        <f>#REF!</f>
        <v>#REF!</v>
      </c>
    </row>
    <row r="96" spans="1:7" ht="20.25" customHeight="1" x14ac:dyDescent="0.2">
      <c r="A96" s="40"/>
      <c r="B96" s="37" t="str">
        <f>Radiopharmacie!K95</f>
        <v>F13</v>
      </c>
      <c r="C96" s="9">
        <f>Radiopharmacie!G95</f>
        <v>0</v>
      </c>
      <c r="D96" s="189"/>
      <c r="E96" s="189"/>
      <c r="F96" s="188"/>
    </row>
    <row r="97" spans="1:6" ht="20.25" customHeight="1" x14ac:dyDescent="0.2">
      <c r="A97" s="40"/>
      <c r="B97" s="37" t="str">
        <f>Radiopharmacie!K96</f>
        <v>F14</v>
      </c>
      <c r="C97" s="9">
        <f>Radiopharmacie!G96</f>
        <v>0</v>
      </c>
      <c r="D97" s="189"/>
      <c r="E97" s="189"/>
      <c r="F97" s="188"/>
    </row>
    <row r="98" spans="1:6" ht="20.25" customHeight="1" x14ac:dyDescent="0.2">
      <c r="A98" s="40"/>
      <c r="B98" s="37" t="str">
        <f>Radiopharmacie!K97</f>
        <v>F15</v>
      </c>
      <c r="C98" s="9">
        <f>Radiopharmacie!G97</f>
        <v>0</v>
      </c>
      <c r="D98" s="189"/>
      <c r="E98" s="189"/>
      <c r="F98" s="188"/>
    </row>
    <row r="99" spans="1:6" ht="20.25" customHeight="1" x14ac:dyDescent="0.2">
      <c r="A99" s="40"/>
      <c r="B99" s="37" t="str">
        <f>Radiopharmacie!K98</f>
        <v>F2</v>
      </c>
      <c r="C99" s="9">
        <f>Radiopharmacie!G98</f>
        <v>0</v>
      </c>
      <c r="D99" s="189"/>
      <c r="E99" s="189"/>
      <c r="F99" s="188"/>
    </row>
    <row r="100" spans="1:6" ht="20.25" customHeight="1" x14ac:dyDescent="0.2">
      <c r="A100" s="40"/>
      <c r="B100" s="37" t="str">
        <f>Radiopharmacie!K99</f>
        <v>F21</v>
      </c>
      <c r="C100" s="9">
        <f>Radiopharmacie!G99</f>
        <v>0</v>
      </c>
      <c r="D100" s="189"/>
      <c r="E100" s="189"/>
      <c r="F100" s="188"/>
    </row>
    <row r="101" spans="1:6" ht="20.25" customHeight="1" x14ac:dyDescent="0.2">
      <c r="A101" s="40"/>
      <c r="B101" s="37" t="str">
        <f>Radiopharmacie!K100</f>
        <v>F22</v>
      </c>
      <c r="C101" s="9">
        <f>Radiopharmacie!G100</f>
        <v>0</v>
      </c>
      <c r="D101" s="189"/>
      <c r="E101" s="189"/>
      <c r="F101" s="188"/>
    </row>
    <row r="102" spans="1:6" ht="20.25" customHeight="1" x14ac:dyDescent="0.2">
      <c r="A102" s="40"/>
      <c r="B102" s="37" t="str">
        <f>Radiopharmacie!K101</f>
        <v>F23</v>
      </c>
      <c r="C102" s="9">
        <f>Radiopharmacie!G101</f>
        <v>0</v>
      </c>
      <c r="D102" s="189"/>
      <c r="E102" s="189"/>
      <c r="F102" s="188"/>
    </row>
    <row r="103" spans="1:6" ht="20.25" customHeight="1" x14ac:dyDescent="0.2">
      <c r="A103" s="40"/>
      <c r="B103" s="37" t="str">
        <f>Radiopharmacie!K102</f>
        <v>F24</v>
      </c>
      <c r="C103" s="9">
        <f>Radiopharmacie!G102</f>
        <v>0</v>
      </c>
      <c r="D103" s="189"/>
      <c r="E103" s="189"/>
      <c r="F103" s="188"/>
    </row>
    <row r="104" spans="1:6" ht="20.25" customHeight="1" x14ac:dyDescent="0.2">
      <c r="A104" s="40"/>
      <c r="B104" s="37" t="str">
        <f>Radiopharmacie!K103</f>
        <v>F25</v>
      </c>
      <c r="C104" s="9">
        <f>Radiopharmacie!G103</f>
        <v>0</v>
      </c>
      <c r="D104" s="189"/>
      <c r="E104" s="189"/>
      <c r="F104" s="188"/>
    </row>
    <row r="105" spans="1:6" ht="20.25" customHeight="1" x14ac:dyDescent="0.2">
      <c r="A105" s="40"/>
      <c r="B105" s="37" t="str">
        <f>Radiopharmacie!K104</f>
        <v>F26</v>
      </c>
      <c r="C105" s="9">
        <f>Radiopharmacie!G104</f>
        <v>0</v>
      </c>
      <c r="D105" s="189"/>
      <c r="E105" s="189"/>
      <c r="F105" s="188"/>
    </row>
    <row r="106" spans="1:6" ht="20.25" customHeight="1" x14ac:dyDescent="0.2">
      <c r="A106" s="40"/>
      <c r="B106" s="37" t="str">
        <f>Radiopharmacie!K105</f>
        <v>F3</v>
      </c>
      <c r="C106" s="9">
        <f>Radiopharmacie!G105</f>
        <v>0</v>
      </c>
      <c r="D106" s="189"/>
      <c r="E106" s="189"/>
      <c r="F106" s="188"/>
    </row>
    <row r="107" spans="1:6" ht="20.25" customHeight="1" x14ac:dyDescent="0.2">
      <c r="A107" s="40"/>
      <c r="B107" s="37" t="str">
        <f>Radiopharmacie!K106</f>
        <v/>
      </c>
      <c r="C107" s="9">
        <f>Radiopharmacie!G106</f>
        <v>0</v>
      </c>
      <c r="D107" s="189"/>
      <c r="E107" s="189"/>
      <c r="F107" s="188"/>
    </row>
    <row r="108" spans="1:6" ht="20.25" customHeight="1" x14ac:dyDescent="0.2">
      <c r="A108" s="40"/>
      <c r="B108" s="37" t="str">
        <f>Radiopharmacie!K107</f>
        <v>F31</v>
      </c>
      <c r="C108" s="9">
        <f>Radiopharmacie!G107</f>
        <v>0</v>
      </c>
      <c r="D108" s="189"/>
      <c r="E108" s="189"/>
      <c r="F108" s="188"/>
    </row>
    <row r="109" spans="1:6" ht="20.25" customHeight="1" x14ac:dyDescent="0.2">
      <c r="A109" s="40"/>
      <c r="B109" s="37" t="str">
        <f>Radiopharmacie!K108</f>
        <v>F32</v>
      </c>
      <c r="C109" s="9">
        <f>Radiopharmacie!G108</f>
        <v>0</v>
      </c>
      <c r="D109" s="189"/>
      <c r="E109" s="189"/>
      <c r="F109" s="188"/>
    </row>
    <row r="110" spans="1:6" ht="20.25" customHeight="1" x14ac:dyDescent="0.2">
      <c r="A110" s="40"/>
      <c r="B110" s="37" t="str">
        <f>Radiopharmacie!K109</f>
        <v>F33</v>
      </c>
      <c r="C110" s="9">
        <f>Radiopharmacie!G109</f>
        <v>0</v>
      </c>
      <c r="D110" s="189"/>
      <c r="E110" s="189"/>
      <c r="F110" s="188"/>
    </row>
    <row r="111" spans="1:6" ht="20.25" customHeight="1" x14ac:dyDescent="0.2">
      <c r="A111" s="40"/>
      <c r="B111" s="37" t="str">
        <f>Radiopharmacie!K110</f>
        <v/>
      </c>
      <c r="C111" s="9">
        <f>Radiopharmacie!G110</f>
        <v>0</v>
      </c>
      <c r="D111" s="189"/>
      <c r="E111" s="189"/>
      <c r="F111" s="188"/>
    </row>
    <row r="112" spans="1:6" ht="20.25" customHeight="1" x14ac:dyDescent="0.2">
      <c r="A112" s="40"/>
      <c r="B112" s="37" t="str">
        <f>Radiopharmacie!K111</f>
        <v>F34</v>
      </c>
      <c r="C112" s="9">
        <f>Radiopharmacie!G111</f>
        <v>0</v>
      </c>
      <c r="D112" s="189"/>
      <c r="E112" s="189"/>
      <c r="F112" s="188"/>
    </row>
    <row r="113" spans="1:6" ht="20.25" customHeight="1" x14ac:dyDescent="0.2">
      <c r="A113" s="40"/>
      <c r="B113" s="37" t="str">
        <f>Radiopharmacie!K112</f>
        <v>F35</v>
      </c>
      <c r="C113" s="9">
        <f>Radiopharmacie!G112</f>
        <v>0</v>
      </c>
      <c r="D113" s="189"/>
      <c r="E113" s="189"/>
      <c r="F113" s="188"/>
    </row>
    <row r="114" spans="1:6" ht="20.25" customHeight="1" x14ac:dyDescent="0.2">
      <c r="A114" s="40"/>
      <c r="B114" s="37" t="str">
        <f>Radiopharmacie!K113</f>
        <v/>
      </c>
      <c r="C114" s="9">
        <f>Radiopharmacie!G113</f>
        <v>0</v>
      </c>
      <c r="D114" s="189"/>
      <c r="E114" s="189"/>
      <c r="F114" s="188"/>
    </row>
    <row r="115" spans="1:6" ht="20.25" customHeight="1" x14ac:dyDescent="0.2">
      <c r="A115" s="40"/>
      <c r="B115" s="37" t="str">
        <f>Radiopharmacie!K114</f>
        <v>F36</v>
      </c>
      <c r="C115" s="9">
        <f>Radiopharmacie!G114</f>
        <v>0</v>
      </c>
      <c r="D115" s="189"/>
      <c r="E115" s="189"/>
      <c r="F115" s="188"/>
    </row>
    <row r="116" spans="1:6" ht="20.25" customHeight="1" x14ac:dyDescent="0.2">
      <c r="A116" s="40"/>
      <c r="B116" s="37" t="str">
        <f>Radiopharmacie!K115</f>
        <v>F37</v>
      </c>
      <c r="C116" s="9">
        <f>Radiopharmacie!G115</f>
        <v>0</v>
      </c>
      <c r="D116" s="189"/>
      <c r="E116" s="189"/>
      <c r="F116" s="188"/>
    </row>
    <row r="117" spans="1:6" ht="20.25" customHeight="1" x14ac:dyDescent="0.2">
      <c r="A117" s="40"/>
      <c r="B117" s="37" t="str">
        <f>Radiopharmacie!K116</f>
        <v>F38</v>
      </c>
      <c r="C117" s="9">
        <f>Radiopharmacie!G116</f>
        <v>0</v>
      </c>
      <c r="D117" s="189"/>
      <c r="E117" s="189"/>
      <c r="F117" s="188"/>
    </row>
    <row r="118" spans="1:6" ht="20.25" customHeight="1" x14ac:dyDescent="0.2">
      <c r="A118" s="40"/>
      <c r="B118" s="37" t="str">
        <f>Radiopharmacie!K117</f>
        <v>F39</v>
      </c>
      <c r="C118" s="9">
        <f>Radiopharmacie!G117</f>
        <v>0</v>
      </c>
      <c r="D118" s="189"/>
      <c r="E118" s="189"/>
      <c r="F118" s="188"/>
    </row>
    <row r="119" spans="1:6" ht="20.25" customHeight="1" x14ac:dyDescent="0.2">
      <c r="A119" s="40"/>
      <c r="B119" s="37" t="str">
        <f>Radiopharmacie!K118</f>
        <v>F310</v>
      </c>
      <c r="C119" s="9">
        <f>Radiopharmacie!G118</f>
        <v>0</v>
      </c>
      <c r="D119" s="189"/>
      <c r="E119" s="189"/>
      <c r="F119" s="188"/>
    </row>
    <row r="120" spans="1:6" ht="20.25" customHeight="1" x14ac:dyDescent="0.2">
      <c r="A120" s="40"/>
      <c r="B120" s="37" t="str">
        <f>Radiopharmacie!K119</f>
        <v>F4</v>
      </c>
      <c r="C120" s="9">
        <f>Radiopharmacie!G119</f>
        <v>0</v>
      </c>
      <c r="D120" s="189"/>
      <c r="E120" s="189"/>
      <c r="F120" s="188"/>
    </row>
    <row r="121" spans="1:6" ht="20.25" customHeight="1" x14ac:dyDescent="0.2">
      <c r="A121" s="40"/>
      <c r="B121" s="37" t="str">
        <f>Radiopharmacie!K120</f>
        <v>F41</v>
      </c>
      <c r="C121" s="9">
        <f>Radiopharmacie!G120</f>
        <v>0</v>
      </c>
      <c r="D121" s="189"/>
      <c r="E121" s="189"/>
      <c r="F121" s="188"/>
    </row>
    <row r="122" spans="1:6" ht="20.25" customHeight="1" x14ac:dyDescent="0.2">
      <c r="A122" s="40"/>
      <c r="B122" s="37" t="str">
        <f>Radiopharmacie!K121</f>
        <v>F42</v>
      </c>
      <c r="C122" s="9">
        <f>Radiopharmacie!G121</f>
        <v>0</v>
      </c>
      <c r="D122" s="189"/>
      <c r="E122" s="189"/>
      <c r="F122" s="188"/>
    </row>
    <row r="123" spans="1:6" ht="20.25" customHeight="1" x14ac:dyDescent="0.2">
      <c r="A123" s="40"/>
      <c r="B123" s="37" t="str">
        <f>Radiopharmacie!K122</f>
        <v>F5</v>
      </c>
      <c r="C123" s="9">
        <f>Radiopharmacie!G122</f>
        <v>0</v>
      </c>
      <c r="D123" s="189"/>
      <c r="E123" s="189"/>
      <c r="F123" s="188"/>
    </row>
    <row r="124" spans="1:6" ht="20.25" customHeight="1" x14ac:dyDescent="0.2">
      <c r="A124" s="40"/>
      <c r="B124" s="37" t="str">
        <f>Radiopharmacie!K123</f>
        <v>F51</v>
      </c>
      <c r="C124" s="9">
        <f>Radiopharmacie!G123</f>
        <v>0</v>
      </c>
      <c r="D124" s="189"/>
      <c r="E124" s="189"/>
      <c r="F124" s="188"/>
    </row>
    <row r="125" spans="1:6" ht="20.25" customHeight="1" x14ac:dyDescent="0.2">
      <c r="A125" s="40"/>
      <c r="B125" s="37" t="str">
        <f>Radiopharmacie!K124</f>
        <v>F52</v>
      </c>
      <c r="C125" s="9">
        <f>Radiopharmacie!G124</f>
        <v>0</v>
      </c>
      <c r="D125" s="189"/>
      <c r="E125" s="189"/>
      <c r="F125" s="188"/>
    </row>
    <row r="126" spans="1:6" ht="20.25" customHeight="1" x14ac:dyDescent="0.2">
      <c r="A126" s="40"/>
      <c r="B126" s="37" t="str">
        <f>Radiopharmacie!K125</f>
        <v>F53</v>
      </c>
      <c r="C126" s="9">
        <f>Radiopharmacie!G125</f>
        <v>0</v>
      </c>
      <c r="D126" s="189"/>
      <c r="E126" s="189"/>
      <c r="F126" s="188"/>
    </row>
    <row r="127" spans="1:6" ht="20.25" customHeight="1" x14ac:dyDescent="0.2">
      <c r="A127" s="40"/>
      <c r="B127" s="37" t="str">
        <f>Radiopharmacie!K126</f>
        <v>G</v>
      </c>
      <c r="C127" s="9">
        <f>Radiopharmacie!G126</f>
        <v>0</v>
      </c>
      <c r="D127" s="189"/>
      <c r="E127" s="189"/>
      <c r="F127" s="188"/>
    </row>
    <row r="128" spans="1:6" ht="20.25" customHeight="1" x14ac:dyDescent="0.2">
      <c r="A128" s="40"/>
      <c r="B128" s="37" t="str">
        <f>Radiopharmacie!K127</f>
        <v>G1</v>
      </c>
      <c r="C128" s="9">
        <f>Radiopharmacie!G127</f>
        <v>0</v>
      </c>
      <c r="D128" s="189"/>
      <c r="E128" s="189"/>
      <c r="F128" s="188"/>
    </row>
    <row r="129" spans="1:6" ht="20.25" customHeight="1" x14ac:dyDescent="0.2">
      <c r="A129" s="40"/>
      <c r="B129" s="37" t="str">
        <f>Radiopharmacie!K128</f>
        <v>G11</v>
      </c>
      <c r="C129" s="9">
        <f>Radiopharmacie!G128</f>
        <v>0</v>
      </c>
      <c r="D129" s="189"/>
      <c r="E129" s="189"/>
      <c r="F129" s="188"/>
    </row>
    <row r="130" spans="1:6" ht="20.25" customHeight="1" x14ac:dyDescent="0.2">
      <c r="A130" s="40"/>
      <c r="B130" s="37" t="str">
        <f>Radiopharmacie!K129</f>
        <v>G1</v>
      </c>
      <c r="C130" s="9">
        <f>Radiopharmacie!G129</f>
        <v>0</v>
      </c>
      <c r="D130" s="190"/>
      <c r="E130" s="190"/>
      <c r="F130" s="188"/>
    </row>
    <row r="131" spans="1:6" ht="20.25" customHeight="1" x14ac:dyDescent="0.2">
      <c r="A131" s="40"/>
      <c r="B131" s="37" t="str">
        <f>Radiopharmacie!K130</f>
        <v>G12</v>
      </c>
      <c r="C131" s="9">
        <f>Radiopharmacie!G130</f>
        <v>0</v>
      </c>
      <c r="D131" s="190"/>
      <c r="E131" s="190"/>
      <c r="F131" s="188"/>
    </row>
    <row r="132" spans="1:6" ht="20.25" customHeight="1" x14ac:dyDescent="0.2">
      <c r="A132" s="40"/>
      <c r="B132" s="37" t="str">
        <f>Radiopharmacie!K131</f>
        <v>G13</v>
      </c>
      <c r="C132" s="9">
        <f>Radiopharmacie!G131</f>
        <v>0</v>
      </c>
      <c r="D132" s="190"/>
      <c r="E132" s="190"/>
      <c r="F132" s="188"/>
    </row>
    <row r="133" spans="1:6" ht="20.25" customHeight="1" x14ac:dyDescent="0.2">
      <c r="A133" s="40"/>
      <c r="B133" s="37" t="str">
        <f>Radiopharmacie!K132</f>
        <v>G14</v>
      </c>
      <c r="C133" s="9">
        <f>Radiopharmacie!G132</f>
        <v>0</v>
      </c>
      <c r="D133" s="190"/>
      <c r="E133" s="190"/>
      <c r="F133" s="188"/>
    </row>
    <row r="134" spans="1:6" ht="20.25" customHeight="1" x14ac:dyDescent="0.2">
      <c r="A134" s="40"/>
      <c r="B134" s="37" t="str">
        <f>Radiopharmacie!K133</f>
        <v>G15</v>
      </c>
      <c r="C134" s="9">
        <f>Radiopharmacie!G133</f>
        <v>0</v>
      </c>
      <c r="D134" s="190"/>
      <c r="E134" s="190"/>
      <c r="F134" s="188"/>
    </row>
    <row r="135" spans="1:6" ht="20.25" customHeight="1" x14ac:dyDescent="0.2">
      <c r="A135" s="40"/>
      <c r="B135" s="37" t="str">
        <f>Radiopharmacie!K134</f>
        <v>G16</v>
      </c>
      <c r="C135" s="9">
        <f>Radiopharmacie!G134</f>
        <v>0</v>
      </c>
      <c r="D135" s="190"/>
      <c r="E135" s="190"/>
      <c r="F135" s="188"/>
    </row>
    <row r="136" spans="1:6" ht="20.25" customHeight="1" x14ac:dyDescent="0.2">
      <c r="A136" s="40"/>
      <c r="B136" s="37" t="str">
        <f>Radiopharmacie!K135</f>
        <v>G17</v>
      </c>
      <c r="C136" s="9">
        <f>Radiopharmacie!G135</f>
        <v>0</v>
      </c>
      <c r="D136" s="190"/>
      <c r="E136" s="190"/>
      <c r="F136" s="188"/>
    </row>
    <row r="137" spans="1:6" ht="20.25" customHeight="1" x14ac:dyDescent="0.2">
      <c r="A137" s="40"/>
      <c r="B137" s="37" t="str">
        <f>Radiopharmacie!K136</f>
        <v>G18</v>
      </c>
      <c r="C137" s="9">
        <f>Radiopharmacie!G136</f>
        <v>0</v>
      </c>
      <c r="D137" s="190"/>
      <c r="E137" s="190"/>
      <c r="F137" s="188"/>
    </row>
    <row r="138" spans="1:6" ht="20.25" customHeight="1" x14ac:dyDescent="0.2">
      <c r="A138" s="40"/>
      <c r="B138" s="37" t="str">
        <f>Radiopharmacie!K137</f>
        <v>G19</v>
      </c>
      <c r="C138" s="9">
        <f>Radiopharmacie!G137</f>
        <v>0</v>
      </c>
      <c r="D138" s="190"/>
      <c r="E138" s="190"/>
      <c r="F138" s="188"/>
    </row>
    <row r="139" spans="1:6" ht="20.25" customHeight="1" x14ac:dyDescent="0.2">
      <c r="A139" s="40"/>
      <c r="B139" s="37" t="str">
        <f>Radiopharmacie!K138</f>
        <v>G110</v>
      </c>
      <c r="C139" s="9">
        <f>Radiopharmacie!G138</f>
        <v>0</v>
      </c>
      <c r="D139" s="190"/>
      <c r="E139" s="190"/>
      <c r="F139" s="188"/>
    </row>
    <row r="140" spans="1:6" ht="20.25" customHeight="1" x14ac:dyDescent="0.2">
      <c r="A140" s="40"/>
      <c r="B140" s="37" t="str">
        <f>Radiopharmacie!K139</f>
        <v>G111</v>
      </c>
      <c r="C140" s="9">
        <f>Radiopharmacie!G139</f>
        <v>0</v>
      </c>
      <c r="D140" s="190"/>
      <c r="E140" s="190"/>
      <c r="F140" s="188"/>
    </row>
    <row r="141" spans="1:6" ht="20.25" customHeight="1" x14ac:dyDescent="0.2">
      <c r="A141" s="40"/>
      <c r="B141" s="37" t="str">
        <f>Radiopharmacie!K140</f>
        <v>G112</v>
      </c>
      <c r="C141" s="9">
        <f>Radiopharmacie!G140</f>
        <v>0</v>
      </c>
      <c r="D141" s="190"/>
      <c r="E141" s="190"/>
      <c r="F141" s="188"/>
    </row>
    <row r="142" spans="1:6" ht="20.25" customHeight="1" x14ac:dyDescent="0.2">
      <c r="A142" s="40"/>
      <c r="B142" s="37" t="str">
        <f>Radiopharmacie!K141</f>
        <v>G113</v>
      </c>
      <c r="C142" s="9">
        <f>Radiopharmacie!G141</f>
        <v>0</v>
      </c>
      <c r="D142" s="190"/>
      <c r="E142" s="190"/>
      <c r="F142" s="188"/>
    </row>
    <row r="143" spans="1:6" ht="20.25" customHeight="1" x14ac:dyDescent="0.2">
      <c r="A143" s="40"/>
      <c r="B143" s="37" t="str">
        <f>Radiopharmacie!K142</f>
        <v>G114</v>
      </c>
      <c r="C143" s="9">
        <f>Radiopharmacie!G142</f>
        <v>0</v>
      </c>
      <c r="D143" s="190"/>
      <c r="E143" s="190"/>
      <c r="F143" s="188"/>
    </row>
    <row r="144" spans="1:6" ht="20.25" customHeight="1" x14ac:dyDescent="0.2">
      <c r="A144" s="40"/>
      <c r="B144" s="37" t="str">
        <f>Radiopharmacie!K143</f>
        <v>G2</v>
      </c>
      <c r="C144" s="9">
        <f>Radiopharmacie!G143</f>
        <v>0</v>
      </c>
      <c r="D144" s="190"/>
      <c r="E144" s="190"/>
      <c r="F144" s="188"/>
    </row>
    <row r="145" spans="1:8" ht="20.25" customHeight="1" x14ac:dyDescent="0.2">
      <c r="A145" s="40"/>
      <c r="B145" s="37" t="str">
        <f>Radiopharmacie!K144</f>
        <v>G21</v>
      </c>
      <c r="C145" s="9">
        <f>Radiopharmacie!G144</f>
        <v>0</v>
      </c>
      <c r="D145" s="190"/>
      <c r="E145" s="190"/>
      <c r="F145" s="188"/>
    </row>
    <row r="146" spans="1:8" ht="20.25" customHeight="1" x14ac:dyDescent="0.2">
      <c r="A146" s="40"/>
      <c r="B146" s="37" t="str">
        <f>Radiopharmacie!K145</f>
        <v>G22</v>
      </c>
      <c r="C146" s="9">
        <f>Radiopharmacie!G145</f>
        <v>0</v>
      </c>
      <c r="D146" s="190"/>
      <c r="E146" s="190"/>
      <c r="F146" s="188"/>
    </row>
    <row r="147" spans="1:8" ht="20.25" customHeight="1" x14ac:dyDescent="0.2">
      <c r="A147" s="40"/>
      <c r="B147" s="37" t="str">
        <f>Radiopharmacie!K146</f>
        <v>G23</v>
      </c>
      <c r="C147" s="9">
        <f>Radiopharmacie!G146</f>
        <v>0</v>
      </c>
      <c r="D147" s="190"/>
      <c r="E147" s="190"/>
      <c r="F147" s="188"/>
    </row>
    <row r="148" spans="1:8" ht="20.25" customHeight="1" x14ac:dyDescent="0.2">
      <c r="A148" s="40"/>
      <c r="B148" s="37" t="str">
        <f>Radiopharmacie!K147</f>
        <v>G24</v>
      </c>
      <c r="C148" s="9">
        <f>Radiopharmacie!G147</f>
        <v>0</v>
      </c>
      <c r="D148" s="190"/>
      <c r="E148" s="190"/>
      <c r="F148" s="188"/>
    </row>
    <row r="149" spans="1:8" ht="20.25" customHeight="1" x14ac:dyDescent="0.2">
      <c r="A149" s="40"/>
      <c r="B149" s="37" t="str">
        <f>Radiopharmacie!K148</f>
        <v>G25</v>
      </c>
      <c r="C149" s="9">
        <f>Radiopharmacie!G148</f>
        <v>0</v>
      </c>
      <c r="D149" s="190"/>
      <c r="E149" s="190"/>
      <c r="F149" s="188"/>
    </row>
    <row r="150" spans="1:8" ht="20.25" customHeight="1" x14ac:dyDescent="0.2">
      <c r="A150" s="40"/>
      <c r="B150" s="37" t="str">
        <f>Radiopharmacie!K149</f>
        <v>G26</v>
      </c>
      <c r="C150" s="9">
        <f>Radiopharmacie!G149</f>
        <v>0</v>
      </c>
      <c r="D150" s="190"/>
      <c r="E150" s="190"/>
      <c r="F150" s="188"/>
    </row>
    <row r="151" spans="1:8" ht="20.25" customHeight="1" x14ac:dyDescent="0.2">
      <c r="A151" s="40"/>
      <c r="B151" s="37" t="str">
        <f>Radiopharmacie!K150</f>
        <v>H</v>
      </c>
      <c r="C151" s="9">
        <f>Radiopharmacie!G150</f>
        <v>0</v>
      </c>
      <c r="D151" s="190"/>
      <c r="E151" s="190"/>
      <c r="F151" s="188"/>
    </row>
    <row r="152" spans="1:8" ht="20.25" customHeight="1" x14ac:dyDescent="0.2">
      <c r="A152" s="40"/>
      <c r="B152" s="37" t="str">
        <f>Radiopharmacie!K151</f>
        <v>H1</v>
      </c>
      <c r="C152" s="9">
        <f>Radiopharmacie!G151</f>
        <v>0</v>
      </c>
      <c r="D152" s="190"/>
      <c r="E152" s="190"/>
      <c r="F152" s="188"/>
    </row>
    <row r="153" spans="1:8" ht="20.25" customHeight="1" x14ac:dyDescent="0.2">
      <c r="A153" s="40"/>
      <c r="B153" s="37" t="str">
        <f>Radiopharmacie!K152</f>
        <v>H2</v>
      </c>
      <c r="C153" s="9">
        <f>Radiopharmacie!G152</f>
        <v>0</v>
      </c>
      <c r="D153" s="190"/>
      <c r="E153" s="190"/>
      <c r="F153" s="188"/>
    </row>
    <row r="154" spans="1:8" ht="20.25" customHeight="1" x14ac:dyDescent="0.2">
      <c r="A154" s="40"/>
      <c r="B154" s="37" t="str">
        <f>Radiopharmacie!K153</f>
        <v>H3</v>
      </c>
      <c r="C154" s="9">
        <f>Radiopharmacie!G153</f>
        <v>0</v>
      </c>
      <c r="D154" s="190"/>
      <c r="E154" s="190"/>
      <c r="F154" s="188"/>
    </row>
    <row r="155" spans="1:8" ht="20.25" customHeight="1" x14ac:dyDescent="0.2">
      <c r="A155" s="40"/>
      <c r="B155" s="37" t="str">
        <f>Radiopharmacie!K154</f>
        <v>H4</v>
      </c>
      <c r="C155" s="9">
        <f>Radiopharmacie!G154</f>
        <v>0</v>
      </c>
      <c r="D155" s="190"/>
      <c r="E155" s="190"/>
      <c r="F155" s="188"/>
    </row>
    <row r="156" spans="1:8" ht="20.25" customHeight="1" x14ac:dyDescent="0.2">
      <c r="A156" s="40"/>
      <c r="B156" s="37" t="str">
        <f>Radiopharmacie!K155</f>
        <v>H5</v>
      </c>
      <c r="C156" s="9">
        <f>Radiopharmacie!G155</f>
        <v>0</v>
      </c>
      <c r="D156" s="190"/>
      <c r="E156" s="190"/>
      <c r="F156" s="188"/>
    </row>
    <row r="157" spans="1:8" ht="20.25" customHeight="1" x14ac:dyDescent="0.2">
      <c r="B157" s="54"/>
      <c r="C157" s="96" t="s">
        <v>247</v>
      </c>
      <c r="D157" s="55" t="s">
        <v>146</v>
      </c>
      <c r="E157" s="55" t="s">
        <v>161</v>
      </c>
      <c r="F157" s="64"/>
      <c r="G157" s="9" t="s">
        <v>139</v>
      </c>
    </row>
    <row r="158" spans="1:8" ht="27" customHeight="1" x14ac:dyDescent="0.2">
      <c r="B158" s="89"/>
      <c r="C158" s="97" t="s">
        <v>247</v>
      </c>
      <c r="D158" s="191"/>
      <c r="E158" s="192"/>
      <c r="F158" s="64"/>
      <c r="G158" s="9" t="s">
        <v>139</v>
      </c>
      <c r="H158" s="5" t="str">
        <f>IF($D$158=H4,"F",IF($D$158=H5,"FR",IF($D$158=H6,"D",IF($D$158=H7,"DI",""))))</f>
        <v/>
      </c>
    </row>
  </sheetData>
  <sheetProtection sheet="1" objects="1" scenarios="1" formatRows="0" selectLockedCells="1" sort="0" autoFilter="0"/>
  <autoFilter ref="B3:F158"/>
  <mergeCells count="3">
    <mergeCell ref="B1:C1"/>
    <mergeCell ref="D1:E1"/>
    <mergeCell ref="B2:C2"/>
  </mergeCells>
  <phoneticPr fontId="16" type="noConversion"/>
  <conditionalFormatting sqref="F3:G3 F159:G1048576 G4:G158">
    <cfRule type="cellIs" dxfId="29" priority="73" stopIfTrue="1" operator="equal">
      <formula>"A"</formula>
    </cfRule>
    <cfRule type="cellIs" dxfId="28" priority="74" stopIfTrue="1" operator="equal">
      <formula>"NC"</formula>
    </cfRule>
    <cfRule type="cellIs" dxfId="27" priority="75" stopIfTrue="1" operator="equal">
      <formula>"NR"</formula>
    </cfRule>
  </conditionalFormatting>
  <conditionalFormatting sqref="C157">
    <cfRule type="cellIs" dxfId="26" priority="67" stopIfTrue="1" operator="equal">
      <formula>"A"</formula>
    </cfRule>
    <cfRule type="cellIs" dxfId="25" priority="68" stopIfTrue="1" operator="equal">
      <formula>"NC"</formula>
    </cfRule>
    <cfRule type="cellIs" dxfId="24" priority="69" stopIfTrue="1" operator="equal">
      <formula>"NR"</formula>
    </cfRule>
  </conditionalFormatting>
  <conditionalFormatting sqref="C4">
    <cfRule type="expression" dxfId="23" priority="35">
      <formula>$C4="Rem."</formula>
    </cfRule>
    <cfRule type="expression" dxfId="22" priority="36">
      <formula>$C4="Satisfaisant"</formula>
    </cfRule>
  </conditionalFormatting>
  <conditionalFormatting sqref="C4">
    <cfRule type="expression" dxfId="21" priority="31">
      <formula>$C4="E Critique"</formula>
    </cfRule>
    <cfRule type="expression" dxfId="20" priority="32">
      <formula>$C4="E Majeur"</formula>
    </cfRule>
    <cfRule type="expression" dxfId="19" priority="33">
      <formula>$C4="Ecart"</formula>
    </cfRule>
    <cfRule type="expression" dxfId="18" priority="34">
      <formula>$C4="Non renseigné"</formula>
    </cfRule>
  </conditionalFormatting>
  <conditionalFormatting sqref="F4">
    <cfRule type="expression" dxfId="17" priority="23">
      <formula>$F4="Rem."</formula>
    </cfRule>
    <cfRule type="expression" dxfId="16" priority="24">
      <formula>$F4="Satisfaisant"</formula>
    </cfRule>
  </conditionalFormatting>
  <conditionalFormatting sqref="F4">
    <cfRule type="expression" dxfId="15" priority="19">
      <formula>$F4="E Critique"</formula>
    </cfRule>
    <cfRule type="expression" dxfId="14" priority="20">
      <formula>$F4="E Majeur"</formula>
    </cfRule>
    <cfRule type="expression" dxfId="13" priority="21">
      <formula>$F4="Ecart"</formula>
    </cfRule>
    <cfRule type="expression" dxfId="12" priority="22">
      <formula>$F4="Non renseigné"</formula>
    </cfRule>
  </conditionalFormatting>
  <conditionalFormatting sqref="F5:F156">
    <cfRule type="expression" dxfId="11" priority="11">
      <formula>$F5="Rem."</formula>
    </cfRule>
    <cfRule type="expression" dxfId="10" priority="12">
      <formula>$F5="Satisfaisant"</formula>
    </cfRule>
  </conditionalFormatting>
  <conditionalFormatting sqref="F5:F156">
    <cfRule type="expression" dxfId="9" priority="7">
      <formula>$F5="E Critique"</formula>
    </cfRule>
    <cfRule type="expression" dxfId="8" priority="8">
      <formula>$F5="E Majeur"</formula>
    </cfRule>
    <cfRule type="expression" dxfId="7" priority="9">
      <formula>$F5="Ecart"</formula>
    </cfRule>
    <cfRule type="expression" dxfId="6" priority="10">
      <formula>$F5="Non renseigné"</formula>
    </cfRule>
  </conditionalFormatting>
  <conditionalFormatting sqref="C5:C156">
    <cfRule type="expression" dxfId="5" priority="5">
      <formula>$C5="Rem."</formula>
    </cfRule>
    <cfRule type="expression" dxfId="4" priority="6">
      <formula>$C5="Satisfaisant"</formula>
    </cfRule>
  </conditionalFormatting>
  <conditionalFormatting sqref="C5:C156">
    <cfRule type="expression" dxfId="3" priority="1">
      <formula>$C5="E Critique"</formula>
    </cfRule>
    <cfRule type="expression" dxfId="2" priority="2">
      <formula>$C5="E Majeur"</formula>
    </cfRule>
    <cfRule type="expression" dxfId="1" priority="3">
      <formula>$C5="Ecart"</formula>
    </cfRule>
    <cfRule type="expression" dxfId="0" priority="4">
      <formula>$C5="Non renseigné"</formula>
    </cfRule>
  </conditionalFormatting>
  <dataValidations count="2">
    <dataValidation type="list" allowBlank="1" showInputMessage="1" showErrorMessage="1" sqref="D158">
      <formula1>$H$4:$H$7</formula1>
    </dataValidation>
    <dataValidation type="list" allowBlank="1" showInputMessage="1" showErrorMessage="1" sqref="F157">
      <formula1>$H$3:$M$3</formula1>
    </dataValidation>
  </dataValidations>
  <pageMargins left="0.17" right="0.16" top="0.56999999999999995" bottom="0.62" header="0.41" footer="0.16"/>
  <pageSetup paperSize="9" scale="97" fitToHeight="0" orientation="landscape" r:id="rId1"/>
  <headerFooter alignWithMargins="0">
    <oddHeader>&amp;R&amp;F</oddHeader>
    <oddFooter>&amp;LDemande d'autorisation de création,
de modification ou de transfert&amp;C&amp;8FR/PUI/709 - version 5
Applicable le : 1 juin 2010&amp;R&amp;8page &amp;P sur &amp;N</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Liste!$A$1:$A$7</xm:f>
          </x14:formula1>
          <xm:sqref>F4:F156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0">
    <tabColor rgb="FFFF66FF"/>
  </sheetPr>
  <dimension ref="A1:G53"/>
  <sheetViews>
    <sheetView view="pageBreakPreview" topLeftCell="A7" zoomScale="150" zoomScaleNormal="100" zoomScaleSheetLayoutView="150" workbookViewId="0">
      <selection activeCell="A34" sqref="A34:G34"/>
    </sheetView>
  </sheetViews>
  <sheetFormatPr baseColWidth="10" defaultRowHeight="14.25" x14ac:dyDescent="0.2"/>
  <cols>
    <col min="1" max="1" width="15.28515625" style="8" customWidth="1"/>
    <col min="2" max="2" width="13.5703125" style="7" customWidth="1"/>
    <col min="3" max="3" width="14" style="7" customWidth="1"/>
    <col min="4" max="4" width="14.140625" style="7" customWidth="1"/>
    <col min="5" max="16384" width="11.42578125" style="7"/>
  </cols>
  <sheetData>
    <row r="1" spans="1:7" s="6" customFormat="1" x14ac:dyDescent="0.2">
      <c r="A1" s="338" t="str">
        <f>"CONCLUSIONS FINALES - N° de mission : "&amp;Renseignements!B6</f>
        <v>CONCLUSIONS FINALES - N° de mission : M</v>
      </c>
      <c r="B1" s="339"/>
      <c r="C1" s="339"/>
      <c r="D1" s="339"/>
      <c r="E1" s="339"/>
      <c r="F1" s="339"/>
      <c r="G1" s="339"/>
    </row>
    <row r="2" spans="1:7" x14ac:dyDescent="0.2">
      <c r="A2" s="67" t="s">
        <v>134</v>
      </c>
      <c r="B2" s="345" t="str">
        <f>IF(Renseignements!B15="","",Renseignements!B15)</f>
        <v/>
      </c>
      <c r="C2" s="345"/>
      <c r="D2" s="345"/>
      <c r="E2" s="345"/>
      <c r="F2" s="345"/>
      <c r="G2" s="345"/>
    </row>
    <row r="3" spans="1:7" x14ac:dyDescent="0.2">
      <c r="A3" s="351" t="s">
        <v>135</v>
      </c>
      <c r="B3" s="363" t="str">
        <f>IF(Renseignements!B16="","",Renseignements!B16&amp;" - "&amp;Renseignements!B17&amp;" - "&amp;Renseignements!B18)</f>
        <v/>
      </c>
      <c r="C3" s="364"/>
      <c r="D3" s="364"/>
      <c r="E3" s="364"/>
      <c r="F3" s="364"/>
      <c r="G3" s="365"/>
    </row>
    <row r="4" spans="1:7" x14ac:dyDescent="0.2">
      <c r="A4" s="232"/>
      <c r="B4" s="366"/>
      <c r="C4" s="232"/>
      <c r="D4" s="232"/>
      <c r="E4" s="232"/>
      <c r="F4" s="232"/>
      <c r="G4" s="233"/>
    </row>
    <row r="5" spans="1:7" x14ac:dyDescent="0.2">
      <c r="A5" s="346" t="s">
        <v>151</v>
      </c>
      <c r="B5" s="308" t="str">
        <f>Renseignements!B32</f>
        <v>Sans objet (inspection)</v>
      </c>
      <c r="C5" s="308"/>
      <c r="D5" s="308"/>
      <c r="E5" s="308"/>
      <c r="F5" s="308"/>
      <c r="G5" s="308"/>
    </row>
    <row r="6" spans="1:7" ht="57.75" customHeight="1" x14ac:dyDescent="0.2">
      <c r="A6" s="347"/>
      <c r="B6" s="308"/>
      <c r="C6" s="308"/>
      <c r="D6" s="308"/>
      <c r="E6" s="308"/>
      <c r="F6" s="308"/>
      <c r="G6" s="308"/>
    </row>
    <row r="7" spans="1:7" ht="57.75" customHeight="1" x14ac:dyDescent="0.2">
      <c r="A7" s="87" t="s">
        <v>230</v>
      </c>
      <c r="B7" s="352" t="str">
        <f>IF(Renseignements!B33="","",Renseignements!B33)</f>
        <v/>
      </c>
      <c r="C7" s="353"/>
      <c r="D7" s="87" t="s">
        <v>231</v>
      </c>
      <c r="E7" s="308" t="str">
        <f>IF(Renseignements!B34="","",Renseignements!B34)</f>
        <v/>
      </c>
      <c r="F7" s="285"/>
      <c r="G7" s="285"/>
    </row>
    <row r="8" spans="1:7" x14ac:dyDescent="0.2">
      <c r="A8" s="47"/>
      <c r="B8" s="82"/>
      <c r="C8" s="58"/>
      <c r="D8" s="58"/>
      <c r="E8" s="58"/>
      <c r="F8" s="58"/>
      <c r="G8" s="58"/>
    </row>
    <row r="9" spans="1:7" x14ac:dyDescent="0.2">
      <c r="A9" s="346" t="s">
        <v>152</v>
      </c>
      <c r="B9" s="347"/>
      <c r="C9" s="348" t="str">
        <f>IF(Renseignements!B31="","",Renseignements!B31)</f>
        <v/>
      </c>
      <c r="D9" s="348"/>
      <c r="E9" s="348"/>
      <c r="F9" s="348"/>
      <c r="G9" s="348"/>
    </row>
    <row r="10" spans="1:7" x14ac:dyDescent="0.2">
      <c r="A10" s="354" t="s">
        <v>153</v>
      </c>
      <c r="B10" s="355"/>
      <c r="C10" s="356" t="str">
        <f>IF('Conclusions intermédiaires'!B34="","",'Conclusions intermédiaires'!B34)</f>
        <v/>
      </c>
      <c r="D10" s="356"/>
      <c r="E10" s="356"/>
      <c r="F10" s="356"/>
      <c r="G10" s="356"/>
    </row>
    <row r="11" spans="1:7" ht="24.75" customHeight="1" x14ac:dyDescent="0.2">
      <c r="A11" s="346" t="s">
        <v>155</v>
      </c>
      <c r="B11" s="347"/>
      <c r="C11" s="348" t="str">
        <f>IF(Réponses!D2="","",Réponses!D2)</f>
        <v/>
      </c>
      <c r="D11" s="348"/>
      <c r="E11" s="348"/>
      <c r="F11" s="348"/>
      <c r="G11" s="348"/>
    </row>
    <row r="12" spans="1:7" x14ac:dyDescent="0.2">
      <c r="A12" s="346" t="s">
        <v>161</v>
      </c>
      <c r="B12" s="347"/>
      <c r="C12" s="348" t="str">
        <f>IF(Réponses!E158="","",Réponses!E158)</f>
        <v/>
      </c>
      <c r="D12" s="348"/>
      <c r="E12" s="348"/>
      <c r="F12" s="348"/>
      <c r="G12" s="348"/>
    </row>
    <row r="13" spans="1:7" x14ac:dyDescent="0.2">
      <c r="A13" s="52"/>
      <c r="B13" s="47"/>
      <c r="C13" s="60"/>
      <c r="D13" s="61"/>
      <c r="E13" s="61"/>
      <c r="F13" s="61"/>
      <c r="G13" s="61"/>
    </row>
    <row r="14" spans="1:7" ht="50.25" customHeight="1" x14ac:dyDescent="0.2">
      <c r="A14" s="340"/>
      <c r="B14" s="340"/>
      <c r="C14" s="340"/>
      <c r="D14" s="340"/>
      <c r="E14" s="340"/>
      <c r="F14" s="340"/>
      <c r="G14" s="340"/>
    </row>
    <row r="15" spans="1:7" ht="60.75" customHeight="1" x14ac:dyDescent="0.2">
      <c r="A15" s="340" t="s">
        <v>166</v>
      </c>
      <c r="B15" s="341"/>
      <c r="C15" s="341"/>
      <c r="D15" s="341"/>
      <c r="E15" s="341"/>
      <c r="F15" s="341"/>
      <c r="G15" s="341"/>
    </row>
    <row r="16" spans="1:7" ht="14.25" customHeight="1" x14ac:dyDescent="0.2">
      <c r="A16" s="340" t="s">
        <v>156</v>
      </c>
      <c r="B16" s="341"/>
      <c r="C16" s="341"/>
      <c r="D16" s="341"/>
      <c r="E16" s="341"/>
      <c r="F16" s="341"/>
      <c r="G16" s="341"/>
    </row>
    <row r="17" spans="1:7" ht="20.25" customHeight="1" x14ac:dyDescent="0.2">
      <c r="A17" s="344" t="str">
        <f>IF(Réponses!H158="F",Liste!C29,IF(Réponses!H158="FR",Liste!C30,IF(Réponses!H158="DI",Liste!C31,IF(Réponses!H158="D",Liste!C32,""))))</f>
        <v/>
      </c>
      <c r="B17" s="341"/>
      <c r="C17" s="341"/>
      <c r="D17" s="341"/>
      <c r="E17" s="341"/>
      <c r="F17" s="341"/>
      <c r="G17" s="341"/>
    </row>
    <row r="18" spans="1:7" ht="20.25" customHeight="1" x14ac:dyDescent="0.2">
      <c r="A18" s="62"/>
      <c r="B18" s="63"/>
      <c r="C18" s="63"/>
      <c r="D18" s="63"/>
      <c r="E18" s="63"/>
      <c r="F18" s="63"/>
      <c r="G18" s="63"/>
    </row>
    <row r="19" spans="1:7" ht="26.25" customHeight="1" x14ac:dyDescent="0.2">
      <c r="A19" s="56" t="s">
        <v>154</v>
      </c>
      <c r="B19" s="322"/>
      <c r="C19" s="322"/>
      <c r="D19" s="322"/>
      <c r="E19" s="322"/>
      <c r="F19" s="63"/>
      <c r="G19" s="63"/>
    </row>
    <row r="20" spans="1:7" ht="21.75" customHeight="1" x14ac:dyDescent="0.2">
      <c r="A20" s="333" t="str">
        <f>'Conclusions intermédiaires'!A35</f>
        <v>Le pharmacien inspecteur de santé publique</v>
      </c>
      <c r="B20" s="321"/>
      <c r="C20" s="321"/>
      <c r="D20" s="321"/>
      <c r="E20" s="321"/>
      <c r="F20" s="321"/>
      <c r="G20" s="321"/>
    </row>
    <row r="21" spans="1:7" ht="21.75" customHeight="1" x14ac:dyDescent="0.2">
      <c r="A21" s="334"/>
      <c r="B21" s="228"/>
      <c r="C21" s="228"/>
      <c r="D21" s="228"/>
      <c r="E21" s="228"/>
      <c r="F21" s="228"/>
      <c r="G21" s="228"/>
    </row>
    <row r="22" spans="1:7" ht="21.75" customHeight="1" x14ac:dyDescent="0.2">
      <c r="A22" s="334"/>
      <c r="B22" s="228"/>
      <c r="C22" s="228"/>
      <c r="D22" s="228"/>
      <c r="E22" s="228"/>
      <c r="F22" s="228"/>
      <c r="G22" s="228"/>
    </row>
    <row r="23" spans="1:7" x14ac:dyDescent="0.2">
      <c r="A23" s="334"/>
      <c r="B23" s="228"/>
      <c r="C23" s="228"/>
      <c r="D23" s="228"/>
      <c r="E23" s="228"/>
      <c r="F23" s="228"/>
      <c r="G23" s="228"/>
    </row>
    <row r="24" spans="1:7" x14ac:dyDescent="0.2">
      <c r="A24" s="334"/>
      <c r="B24" s="228"/>
      <c r="C24" s="228"/>
      <c r="D24" s="228"/>
      <c r="E24" s="228"/>
      <c r="F24" s="228"/>
      <c r="G24" s="228"/>
    </row>
    <row r="25" spans="1:7" x14ac:dyDescent="0.2">
      <c r="A25" s="333" t="str">
        <f>IF('Conclusions intermédiaires'!A39="","",'Conclusions intermédiaires'!A39)</f>
        <v xml:space="preserve"> - </v>
      </c>
      <c r="B25" s="321"/>
      <c r="C25" s="321"/>
      <c r="D25" s="321"/>
      <c r="E25" s="321"/>
      <c r="F25" s="321"/>
      <c r="G25" s="321"/>
    </row>
    <row r="26" spans="1:7" ht="11.25" customHeight="1" x14ac:dyDescent="0.2">
      <c r="A26" s="227"/>
      <c r="B26" s="339"/>
      <c r="C26" s="339"/>
      <c r="D26" s="339"/>
      <c r="E26" s="339"/>
      <c r="F26" s="339"/>
      <c r="G26" s="339"/>
    </row>
    <row r="27" spans="1:7" ht="35.25" customHeight="1" x14ac:dyDescent="0.2">
      <c r="A27" s="228" t="s">
        <v>224</v>
      </c>
      <c r="B27" s="228"/>
      <c r="C27" s="228"/>
      <c r="D27" s="228"/>
      <c r="E27" s="228"/>
      <c r="F27" s="228"/>
      <c r="G27" s="228"/>
    </row>
    <row r="28" spans="1:7" ht="26.25" customHeight="1" x14ac:dyDescent="0.2">
      <c r="A28" s="349" t="s">
        <v>167</v>
      </c>
      <c r="B28" s="350"/>
      <c r="C28" s="350"/>
      <c r="D28" s="350"/>
      <c r="E28" s="350"/>
      <c r="F28" s="350"/>
      <c r="G28" s="350"/>
    </row>
    <row r="29" spans="1:7" ht="20.25" customHeight="1" x14ac:dyDescent="0.2">
      <c r="A29" s="357" t="str">
        <f>IF(Renseignements!B36="","",Renseignements!B36)</f>
        <v/>
      </c>
      <c r="B29" s="358"/>
      <c r="C29" s="358"/>
      <c r="D29" s="358"/>
      <c r="E29" s="358"/>
      <c r="F29" s="358"/>
      <c r="G29" s="358"/>
    </row>
    <row r="30" spans="1:7" ht="26.25" customHeight="1" x14ac:dyDescent="0.2">
      <c r="A30" s="349" t="s">
        <v>176</v>
      </c>
      <c r="B30" s="350"/>
      <c r="C30" s="350"/>
      <c r="D30" s="350"/>
      <c r="E30" s="350"/>
      <c r="F30" s="350"/>
      <c r="G30" s="350"/>
    </row>
    <row r="31" spans="1:7" ht="20.25" customHeight="1" x14ac:dyDescent="0.2">
      <c r="A31" s="357" t="str">
        <f>IF(Renseignements!B41="","",Renseignements!B41)</f>
        <v/>
      </c>
      <c r="B31" s="358"/>
      <c r="C31" s="358"/>
      <c r="D31" s="358"/>
      <c r="E31" s="358"/>
      <c r="F31" s="358"/>
      <c r="G31" s="358"/>
    </row>
    <row r="32" spans="1:7" ht="20.25" customHeight="1" x14ac:dyDescent="0.2">
      <c r="A32" s="342" t="s">
        <v>201</v>
      </c>
      <c r="B32" s="343"/>
      <c r="C32" s="343"/>
      <c r="D32" s="343"/>
      <c r="E32" s="343"/>
      <c r="F32" s="343"/>
      <c r="G32" s="343"/>
    </row>
    <row r="33" spans="1:7" ht="25.5" customHeight="1" x14ac:dyDescent="0.2">
      <c r="A33" s="359" t="s">
        <v>202</v>
      </c>
      <c r="B33" s="360"/>
      <c r="C33" s="360"/>
      <c r="D33" s="66" t="s">
        <v>168</v>
      </c>
      <c r="E33" s="335" t="s">
        <v>169</v>
      </c>
      <c r="F33" s="332"/>
      <c r="G33" s="332"/>
    </row>
    <row r="34" spans="1:7" ht="27" customHeight="1" x14ac:dyDescent="0.2">
      <c r="A34" s="370" t="s">
        <v>191</v>
      </c>
      <c r="B34" s="347"/>
      <c r="C34" s="347"/>
      <c r="D34" s="65" t="str">
        <f>IF(Renseignements!B64="","",Renseignements!B64)</f>
        <v/>
      </c>
      <c r="E34" s="336"/>
      <c r="F34" s="337"/>
      <c r="G34" s="292"/>
    </row>
    <row r="35" spans="1:7" ht="23.25" customHeight="1" x14ac:dyDescent="0.2">
      <c r="A35" s="370" t="s">
        <v>192</v>
      </c>
      <c r="B35" s="347"/>
      <c r="C35" s="347"/>
      <c r="D35" s="65" t="str">
        <f>IF(Renseignements!B65="","",Renseignements!B65)</f>
        <v/>
      </c>
      <c r="E35" s="336"/>
      <c r="F35" s="337"/>
      <c r="G35" s="292"/>
    </row>
    <row r="36" spans="1:7" ht="20.25" customHeight="1" x14ac:dyDescent="0.2">
      <c r="A36" s="369" t="s">
        <v>193</v>
      </c>
      <c r="B36" s="332"/>
      <c r="C36" s="332"/>
      <c r="D36" s="65" t="str">
        <f>IF(Renseignements!B68="","",Renseignements!B68)</f>
        <v/>
      </c>
      <c r="E36" s="336"/>
      <c r="F36" s="337"/>
      <c r="G36" s="292"/>
    </row>
    <row r="37" spans="1:7" ht="27.75" customHeight="1" x14ac:dyDescent="0.2">
      <c r="A37" s="369" t="s">
        <v>194</v>
      </c>
      <c r="B37" s="332"/>
      <c r="C37" s="332"/>
      <c r="D37" s="65" t="str">
        <f>IF(Renseignements!B69="","",Renseignements!B69)</f>
        <v/>
      </c>
      <c r="E37" s="336"/>
      <c r="F37" s="337"/>
      <c r="G37" s="292"/>
    </row>
    <row r="38" spans="1:7" ht="37.5" customHeight="1" x14ac:dyDescent="0.2">
      <c r="A38" s="369" t="s">
        <v>195</v>
      </c>
      <c r="B38" s="332"/>
      <c r="C38" s="332"/>
      <c r="D38" s="65" t="str">
        <f>IF(Renseignements!B70="","",Renseignements!B70)</f>
        <v/>
      </c>
      <c r="E38" s="336"/>
      <c r="F38" s="337"/>
      <c r="G38" s="292"/>
    </row>
    <row r="39" spans="1:7" ht="27" customHeight="1" x14ac:dyDescent="0.2">
      <c r="A39" s="369" t="s">
        <v>196</v>
      </c>
      <c r="B39" s="332"/>
      <c r="C39" s="332"/>
      <c r="D39" s="65" t="str">
        <f>IF(Renseignements!B71="","",Renseignements!B71)</f>
        <v/>
      </c>
      <c r="E39" s="336"/>
      <c r="F39" s="337"/>
      <c r="G39" s="292"/>
    </row>
    <row r="40" spans="1:7" ht="26.25" customHeight="1" x14ac:dyDescent="0.2">
      <c r="A40" s="369" t="s">
        <v>197</v>
      </c>
      <c r="B40" s="332"/>
      <c r="C40" s="332"/>
      <c r="D40" s="65" t="str">
        <f>IF(Renseignements!B72="","",Renseignements!B72)</f>
        <v/>
      </c>
      <c r="E40" s="336"/>
      <c r="F40" s="337"/>
      <c r="G40" s="292"/>
    </row>
    <row r="41" spans="1:7" ht="26.25" customHeight="1" x14ac:dyDescent="0.2">
      <c r="A41" s="369" t="s">
        <v>198</v>
      </c>
      <c r="B41" s="332"/>
      <c r="C41" s="332"/>
      <c r="D41" s="65" t="str">
        <f>IF(Renseignements!B73="","",Renseignements!B73)</f>
        <v/>
      </c>
      <c r="E41" s="336"/>
      <c r="F41" s="337"/>
      <c r="G41" s="292"/>
    </row>
    <row r="42" spans="1:7" ht="26.25" customHeight="1" x14ac:dyDescent="0.2">
      <c r="A42" s="369" t="s">
        <v>199</v>
      </c>
      <c r="B42" s="332"/>
      <c r="C42" s="332"/>
      <c r="D42" s="65" t="str">
        <f>IF(Renseignements!B74="","",Renseignements!B74)</f>
        <v/>
      </c>
      <c r="E42" s="336"/>
      <c r="F42" s="337"/>
      <c r="G42" s="292"/>
    </row>
    <row r="43" spans="1:7" ht="25.5" customHeight="1" x14ac:dyDescent="0.2">
      <c r="A43" s="369" t="s">
        <v>200</v>
      </c>
      <c r="B43" s="332"/>
      <c r="C43" s="332"/>
      <c r="D43" s="65" t="str">
        <f>IF(Renseignements!B75="","",Renseignements!B75)</f>
        <v/>
      </c>
      <c r="E43" s="336" t="str">
        <f>IF(Renseignements!C75="","",Renseignements!C75)</f>
        <v/>
      </c>
      <c r="F43" s="337"/>
      <c r="G43" s="292"/>
    </row>
    <row r="44" spans="1:7" ht="24" customHeight="1" x14ac:dyDescent="0.2">
      <c r="A44" s="331" t="s">
        <v>188</v>
      </c>
      <c r="B44" s="332"/>
      <c r="C44" s="332"/>
      <c r="D44" s="332"/>
      <c r="E44" s="330" t="str">
        <f>IF(Renseignements!B42="","",Renseignements!B42)</f>
        <v/>
      </c>
      <c r="F44" s="330"/>
      <c r="G44" s="330"/>
    </row>
    <row r="45" spans="1:7" ht="25.5" customHeight="1" x14ac:dyDescent="0.2">
      <c r="A45" s="331" t="s">
        <v>170</v>
      </c>
      <c r="B45" s="332"/>
      <c r="C45" s="332"/>
      <c r="D45" s="332"/>
      <c r="E45" s="330" t="str">
        <f>IF(Renseignements!B43="","",Renseignements!B43)</f>
        <v/>
      </c>
      <c r="F45" s="330"/>
      <c r="G45" s="330"/>
    </row>
    <row r="46" spans="1:7" ht="25.5" customHeight="1" x14ac:dyDescent="0.2">
      <c r="A46" s="331" t="s">
        <v>171</v>
      </c>
      <c r="B46" s="332"/>
      <c r="C46" s="332"/>
      <c r="D46" s="332"/>
      <c r="E46" s="330" t="str">
        <f>IF(Renseignements!B44="","",Renseignements!B44)</f>
        <v/>
      </c>
      <c r="F46" s="330"/>
      <c r="G46" s="330"/>
    </row>
    <row r="47" spans="1:7" ht="25.5" customHeight="1" x14ac:dyDescent="0.2">
      <c r="A47" s="331" t="s">
        <v>172</v>
      </c>
      <c r="B47" s="332"/>
      <c r="C47" s="332"/>
      <c r="D47" s="332"/>
      <c r="E47" s="330" t="str">
        <f>IF(Renseignements!C79="","",Renseignements!C79)</f>
        <v/>
      </c>
      <c r="F47" s="330"/>
      <c r="G47" s="330"/>
    </row>
    <row r="48" spans="1:7" ht="41.25" customHeight="1" x14ac:dyDescent="0.2">
      <c r="A48" s="331" t="s">
        <v>173</v>
      </c>
      <c r="B48" s="332"/>
      <c r="C48" s="332"/>
      <c r="D48" s="332"/>
      <c r="E48" s="330" t="str">
        <f>IF(Renseignements!C80="","",Renseignements!C80)</f>
        <v/>
      </c>
      <c r="F48" s="330"/>
      <c r="G48" s="330"/>
    </row>
    <row r="49" spans="1:7" ht="25.5" customHeight="1" x14ac:dyDescent="0.2">
      <c r="A49" s="331" t="s">
        <v>174</v>
      </c>
      <c r="B49" s="332"/>
      <c r="C49" s="332"/>
      <c r="D49" s="332"/>
      <c r="E49" s="330" t="str">
        <f>IF(Renseignements!C81="","",Renseignements!C81)</f>
        <v/>
      </c>
      <c r="F49" s="330"/>
      <c r="G49" s="330"/>
    </row>
    <row r="50" spans="1:7" ht="25.5" customHeight="1" x14ac:dyDescent="0.2">
      <c r="A50" s="327" t="s">
        <v>211</v>
      </c>
      <c r="B50" s="328"/>
      <c r="C50" s="328"/>
      <c r="D50" s="329"/>
      <c r="E50" s="330" t="str">
        <f>IF(Renseignements!C76="","",Renseignements!C76)</f>
        <v/>
      </c>
      <c r="F50" s="330"/>
      <c r="G50" s="330"/>
    </row>
    <row r="51" spans="1:7" ht="25.5" customHeight="1" x14ac:dyDescent="0.2">
      <c r="A51" s="327" t="s">
        <v>212</v>
      </c>
      <c r="B51" s="328"/>
      <c r="C51" s="328"/>
      <c r="D51" s="329"/>
      <c r="E51" s="330" t="str">
        <f>IF(Renseignements!C77="","",Renseignements!C77)</f>
        <v/>
      </c>
      <c r="F51" s="330"/>
      <c r="G51" s="330"/>
    </row>
    <row r="52" spans="1:7" x14ac:dyDescent="0.2">
      <c r="A52" s="367" t="s">
        <v>175</v>
      </c>
      <c r="B52" s="368"/>
      <c r="C52" s="368"/>
      <c r="D52" s="368"/>
      <c r="E52" s="368"/>
      <c r="F52" s="368"/>
      <c r="G52" s="361">
        <f>Renseignements!B83</f>
        <v>0</v>
      </c>
    </row>
    <row r="53" spans="1:7" x14ac:dyDescent="0.2">
      <c r="G53" s="362"/>
    </row>
  </sheetData>
  <sheetProtection sheet="1" objects="1" scenarios="1" formatRows="0" selectLockedCells="1"/>
  <mergeCells count="74">
    <mergeCell ref="E46:G46"/>
    <mergeCell ref="G52:G53"/>
    <mergeCell ref="B3:G4"/>
    <mergeCell ref="A52:F52"/>
    <mergeCell ref="A36:C36"/>
    <mergeCell ref="A38:C38"/>
    <mergeCell ref="A37:C37"/>
    <mergeCell ref="E37:G37"/>
    <mergeCell ref="A43:C43"/>
    <mergeCell ref="A41:C41"/>
    <mergeCell ref="A39:C39"/>
    <mergeCell ref="A40:C40"/>
    <mergeCell ref="A42:C42"/>
    <mergeCell ref="E39:G39"/>
    <mergeCell ref="A34:C34"/>
    <mergeCell ref="A35:C35"/>
    <mergeCell ref="E34:G34"/>
    <mergeCell ref="E35:G35"/>
    <mergeCell ref="C9:G9"/>
    <mergeCell ref="A10:B10"/>
    <mergeCell ref="C10:G10"/>
    <mergeCell ref="C11:G11"/>
    <mergeCell ref="A11:B11"/>
    <mergeCell ref="A31:G31"/>
    <mergeCell ref="A30:G30"/>
    <mergeCell ref="A33:C33"/>
    <mergeCell ref="A29:G29"/>
    <mergeCell ref="A5:A6"/>
    <mergeCell ref="B5:G6"/>
    <mergeCell ref="A9:B9"/>
    <mergeCell ref="A3:A4"/>
    <mergeCell ref="B7:C7"/>
    <mergeCell ref="E7:G7"/>
    <mergeCell ref="E42:G42"/>
    <mergeCell ref="E43:G43"/>
    <mergeCell ref="A45:D45"/>
    <mergeCell ref="E45:G45"/>
    <mergeCell ref="A1:G1"/>
    <mergeCell ref="A16:G16"/>
    <mergeCell ref="A15:G15"/>
    <mergeCell ref="A32:G32"/>
    <mergeCell ref="A26:G26"/>
    <mergeCell ref="A17:G17"/>
    <mergeCell ref="A14:G14"/>
    <mergeCell ref="B2:G2"/>
    <mergeCell ref="A12:B12"/>
    <mergeCell ref="C12:G12"/>
    <mergeCell ref="A27:G27"/>
    <mergeCell ref="A28:G28"/>
    <mergeCell ref="A46:D46"/>
    <mergeCell ref="E47:G47"/>
    <mergeCell ref="B19:E19"/>
    <mergeCell ref="A20:G20"/>
    <mergeCell ref="A21:G21"/>
    <mergeCell ref="A22:G22"/>
    <mergeCell ref="A23:G23"/>
    <mergeCell ref="A24:G24"/>
    <mergeCell ref="A25:G25"/>
    <mergeCell ref="E33:G33"/>
    <mergeCell ref="E36:G36"/>
    <mergeCell ref="E38:G38"/>
    <mergeCell ref="A44:D44"/>
    <mergeCell ref="E44:G44"/>
    <mergeCell ref="E40:G40"/>
    <mergeCell ref="E41:G41"/>
    <mergeCell ref="A50:D50"/>
    <mergeCell ref="A51:D51"/>
    <mergeCell ref="E50:G50"/>
    <mergeCell ref="E51:G51"/>
    <mergeCell ref="A47:D47"/>
    <mergeCell ref="A48:D48"/>
    <mergeCell ref="E48:G48"/>
    <mergeCell ref="A49:D49"/>
    <mergeCell ref="E49:G49"/>
  </mergeCells>
  <phoneticPr fontId="16" type="noConversion"/>
  <printOptions horizontalCentered="1"/>
  <pageMargins left="0.63" right="0.59" top="0.98425196850393704" bottom="0.98425196850393704" header="0.51181102362204722" footer="0.51181102362204722"/>
  <pageSetup paperSize="9" scale="99" orientation="portrait" horizontalDpi="1200" verticalDpi="1200" r:id="rId1"/>
  <headerFooter alignWithMargins="0">
    <oddHeader>&amp;R&amp;F</oddHeader>
    <oddFooter>&amp;LDemande d'autorisation de création,
de modification ou de transfert&amp;C&amp;8FR/PUI/709 - Version 5
Applicable le : 1 juin 2010&amp;R&amp;8Page &amp;N</oddFooter>
  </headerFooter>
  <rowBreaks count="1" manualBreakCount="1">
    <brk id="26"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20</vt:i4>
      </vt:variant>
    </vt:vector>
  </HeadingPairs>
  <TitlesOfParts>
    <vt:vector size="27" baseType="lpstr">
      <vt:lpstr>Liste</vt:lpstr>
      <vt:lpstr>Renseignements</vt:lpstr>
      <vt:lpstr>Radiopharmacie</vt:lpstr>
      <vt:lpstr>activités optionnelles</vt:lpstr>
      <vt:lpstr>Conclusions intermédiaires</vt:lpstr>
      <vt:lpstr>Réponses</vt:lpstr>
      <vt:lpstr>Conclusions finales </vt:lpstr>
      <vt:lpstr>'activités optionnelles'!Impression_des_titres</vt:lpstr>
      <vt:lpstr>Radiopharmacie!Impression_des_titres</vt:lpstr>
      <vt:lpstr>Réponses!Impression_des_titres</vt:lpstr>
      <vt:lpstr>Initiales</vt:lpstr>
      <vt:lpstr>Inspecteur</vt:lpstr>
      <vt:lpstr>liste3</vt:lpstr>
      <vt:lpstr>Logiciel</vt:lpstr>
      <vt:lpstr>Mail</vt:lpstr>
      <vt:lpstr>Presence</vt:lpstr>
      <vt:lpstr>Qualification</vt:lpstr>
      <vt:lpstr>Sexe</vt:lpstr>
      <vt:lpstr>sexebis</vt:lpstr>
      <vt:lpstr>telephone</vt:lpstr>
      <vt:lpstr>Téléphone</vt:lpstr>
      <vt:lpstr>'activités optionnelles'!Zone_d_impression</vt:lpstr>
      <vt:lpstr>'Conclusions finales '!Zone_d_impression</vt:lpstr>
      <vt:lpstr>'Conclusions intermédiaires'!Zone_d_impression</vt:lpstr>
      <vt:lpstr>Radiopharmacie!Zone_d_impression</vt:lpstr>
      <vt:lpstr>Renseignements!Zone_d_impression</vt:lpstr>
      <vt:lpstr>Réponses!Zone_d_impression</vt:lpstr>
    </vt:vector>
  </TitlesOfParts>
  <Company>cromi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CONSTANTIN Pierre</dc:creator>
  <cp:lastModifiedBy>*</cp:lastModifiedBy>
  <cp:lastPrinted>2018-04-19T07:23:24Z</cp:lastPrinted>
  <dcterms:created xsi:type="dcterms:W3CDTF">2003-02-03T14:32:36Z</dcterms:created>
  <dcterms:modified xsi:type="dcterms:W3CDTF">2019-12-20T09:46:35Z</dcterms:modified>
</cp:coreProperties>
</file>