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workbookProtection workbookPassword="C2B6" lockStructure="1"/>
  <bookViews>
    <workbookView xWindow="-15" yWindow="45" windowWidth="10800" windowHeight="10245" firstSheet="1" activeTab="1"/>
  </bookViews>
  <sheets>
    <sheet name="Liste" sheetId="21" state="hidden" r:id="rId1"/>
    <sheet name="Renseignements" sheetId="1" r:id="rId2"/>
    <sheet name="Grille" sheetId="2" r:id="rId3"/>
    <sheet name="Conclusions intermédiaires" sheetId="18" state="hidden" r:id="rId4"/>
    <sheet name="Réponses" sheetId="20" state="hidden" r:id="rId5"/>
    <sheet name="Conclusions finales " sheetId="10" state="hidden" r:id="rId6"/>
  </sheets>
  <definedNames>
    <definedName name="_xlnm._FilterDatabase" localSheetId="2" hidden="1">Grille!$A$2:$I$44</definedName>
    <definedName name="_xlnm._FilterDatabase" localSheetId="4" hidden="1">Réponses!$B$3:$F$3</definedName>
    <definedName name="_xlnm.Print_Titles" localSheetId="2">Grille!$2:$2</definedName>
    <definedName name="_xlnm.Print_Titles" localSheetId="4">Réponses!$3:$3</definedName>
    <definedName name="Initiales">Liste!$F$9:$F$14</definedName>
    <definedName name="Inspecteur">Liste!$C$9:$C$14</definedName>
    <definedName name="liste3">Liste!$E$1:$E$2</definedName>
    <definedName name="Logiciel">Liste!$H$9:$H$11</definedName>
    <definedName name="Mail">Liste!$D$9:$D$14</definedName>
    <definedName name="Presence">Liste!$C$1:$C$2</definedName>
    <definedName name="Qualification">Liste!$C$21:$C$28</definedName>
    <definedName name="Sexe">Liste!$B$9:$B$14</definedName>
    <definedName name="sexebis">Liste!$B$16:$B$17</definedName>
    <definedName name="telephone">Liste!$E$9:$E$14</definedName>
    <definedName name="Téléphone">Liste!$E$9:$E$14</definedName>
    <definedName name="Z_48EEDF7D_1F09_11D7_A4FF_080017086AC7_.wvu.FilterData" localSheetId="2" hidden="1">Grille!$A$2:$I$44</definedName>
    <definedName name="Z_48EEDF7D_1F09_11D7_A4FF_080017086AC7_.wvu.FilterData" localSheetId="4" hidden="1">Réponses!$B$3:$D$3</definedName>
    <definedName name="Z_48EEDF7D_1F09_11D7_A4FF_080017086AC7_.wvu.PrintArea" localSheetId="2" hidden="1">Grille!$A$2:$I$44</definedName>
    <definedName name="Z_48EEDF7D_1F09_11D7_A4FF_080017086AC7_.wvu.PrintArea" localSheetId="4" hidden="1">Réponses!$B$3:$B$3</definedName>
    <definedName name="Z_D6BFB8D8_2217_11D7_BA64_0010B5D12001_.wvu.FilterData" localSheetId="2" hidden="1">Grille!$A$2:$I$44</definedName>
    <definedName name="Z_D6BFB8D8_2217_11D7_BA64_0010B5D12001_.wvu.FilterData" localSheetId="4" hidden="1">Réponses!$B$3:$D$3</definedName>
    <definedName name="Z_D6BFB8D8_2217_11D7_BA64_0010B5D12001_.wvu.PrintArea" localSheetId="2" hidden="1">Grille!$A$2:$I$44</definedName>
    <definedName name="Z_D6BFB8D8_2217_11D7_BA64_0010B5D12001_.wvu.PrintArea" localSheetId="4" hidden="1">Réponses!$B$3:$B$3</definedName>
    <definedName name="_xlnm.Print_Area" localSheetId="5">'Conclusions finales '!$A$1:$G$59</definedName>
    <definedName name="_xlnm.Print_Area" localSheetId="3">'Conclusions intermédiaires'!$A$1:$G$43</definedName>
    <definedName name="_xlnm.Print_Area" localSheetId="2">Grille!$A$1:$I$130</definedName>
    <definedName name="_xlnm.Print_Area" localSheetId="1">Renseignements!$A$1:$C$110</definedName>
    <definedName name="_xlnm.Print_Area" localSheetId="4">Réponses!$B$1:$F$131</definedName>
  </definedNames>
  <calcPr calcId="145621"/>
</workbook>
</file>

<file path=xl/calcChain.xml><?xml version="1.0" encoding="utf-8"?>
<calcChain xmlns="http://schemas.openxmlformats.org/spreadsheetml/2006/main">
  <c r="A1" i="10" l="1"/>
  <c r="E24" i="21"/>
  <c r="C5" i="20" l="1"/>
  <c r="C6" i="20"/>
  <c r="C7" i="20"/>
  <c r="C8" i="20"/>
  <c r="C9" i="20"/>
  <c r="C10" i="20"/>
  <c r="C11" i="20"/>
  <c r="C12" i="20"/>
  <c r="C13" i="20"/>
  <c r="C14" i="20"/>
  <c r="C15" i="20"/>
  <c r="C16" i="20"/>
  <c r="C17" i="20"/>
  <c r="C18" i="20"/>
  <c r="C19" i="20"/>
  <c r="C20" i="20"/>
  <c r="C21" i="20"/>
  <c r="C22" i="20"/>
  <c r="C23" i="20"/>
  <c r="C24" i="20"/>
  <c r="C25" i="20"/>
  <c r="C26" i="20"/>
  <c r="C27" i="20"/>
  <c r="C28" i="20"/>
  <c r="C29" i="20"/>
  <c r="C30" i="20"/>
  <c r="C31" i="20"/>
  <c r="C32" i="20"/>
  <c r="C33" i="20"/>
  <c r="C34" i="20"/>
  <c r="C35" i="20"/>
  <c r="C36" i="20"/>
  <c r="C37" i="20"/>
  <c r="C38" i="20"/>
  <c r="C39" i="20"/>
  <c r="C40" i="20"/>
  <c r="C41" i="20"/>
  <c r="C42" i="20"/>
  <c r="C43" i="20"/>
  <c r="C44" i="20"/>
  <c r="C45" i="20"/>
  <c r="C46" i="20"/>
  <c r="C47" i="20"/>
  <c r="C48" i="20"/>
  <c r="C49" i="20"/>
  <c r="C50" i="20"/>
  <c r="C51" i="20"/>
  <c r="C52" i="20"/>
  <c r="C53" i="20"/>
  <c r="C54" i="20"/>
  <c r="C55" i="20"/>
  <c r="C56" i="20"/>
  <c r="C57" i="20"/>
  <c r="C58" i="20"/>
  <c r="C59" i="20"/>
  <c r="C60" i="20"/>
  <c r="C61" i="20"/>
  <c r="C62" i="20"/>
  <c r="C63" i="20"/>
  <c r="C64" i="20"/>
  <c r="C65" i="20"/>
  <c r="C66" i="20"/>
  <c r="C67" i="20"/>
  <c r="C68" i="20"/>
  <c r="C69" i="20"/>
  <c r="C70" i="20"/>
  <c r="C71" i="20"/>
  <c r="C72" i="20"/>
  <c r="C73" i="20"/>
  <c r="C74" i="20"/>
  <c r="C75" i="20"/>
  <c r="C76" i="20"/>
  <c r="C77" i="20"/>
  <c r="C78" i="20"/>
  <c r="C79" i="20"/>
  <c r="C80" i="20"/>
  <c r="C81" i="20"/>
  <c r="C82" i="20"/>
  <c r="C83" i="20"/>
  <c r="C84" i="20"/>
  <c r="C85" i="20"/>
  <c r="C86" i="20"/>
  <c r="C87" i="20"/>
  <c r="C88" i="20"/>
  <c r="C89" i="20"/>
  <c r="C90" i="20"/>
  <c r="C91" i="20"/>
  <c r="C92" i="20"/>
  <c r="C93" i="20"/>
  <c r="C94" i="20"/>
  <c r="C95" i="20"/>
  <c r="C96" i="20"/>
  <c r="C97" i="20"/>
  <c r="C98" i="20"/>
  <c r="C99" i="20"/>
  <c r="C100" i="20"/>
  <c r="C101" i="20"/>
  <c r="C102" i="20"/>
  <c r="C103" i="20"/>
  <c r="C104" i="20"/>
  <c r="C105" i="20"/>
  <c r="C106" i="20"/>
  <c r="C107" i="20"/>
  <c r="C108" i="20"/>
  <c r="C109" i="20"/>
  <c r="C110" i="20"/>
  <c r="C111" i="20"/>
  <c r="C112" i="20"/>
  <c r="C113" i="20"/>
  <c r="C114" i="20"/>
  <c r="C115" i="20"/>
  <c r="C116" i="20"/>
  <c r="C117" i="20"/>
  <c r="C118" i="20"/>
  <c r="C119" i="20"/>
  <c r="C120" i="20"/>
  <c r="C121" i="20"/>
  <c r="C122" i="20"/>
  <c r="C123" i="20"/>
  <c r="C124" i="20"/>
  <c r="C125" i="20"/>
  <c r="C126" i="20"/>
  <c r="C127" i="20"/>
  <c r="C128" i="20"/>
  <c r="C129" i="20"/>
  <c r="B129" i="20"/>
  <c r="B128" i="20"/>
  <c r="B127" i="20"/>
  <c r="B126" i="20"/>
  <c r="B101" i="20"/>
  <c r="B102" i="20"/>
  <c r="B103" i="20"/>
  <c r="B104" i="20"/>
  <c r="B105" i="20"/>
  <c r="B106" i="20"/>
  <c r="B107" i="20"/>
  <c r="B108" i="20"/>
  <c r="B109" i="20"/>
  <c r="B110" i="20"/>
  <c r="B111" i="20"/>
  <c r="B112" i="20"/>
  <c r="B113" i="20"/>
  <c r="B114" i="20"/>
  <c r="B115" i="20"/>
  <c r="B116" i="20"/>
  <c r="B117" i="20"/>
  <c r="B118" i="20"/>
  <c r="B119" i="20"/>
  <c r="B120" i="20"/>
  <c r="B121" i="20"/>
  <c r="B122" i="20"/>
  <c r="B123" i="20"/>
  <c r="B124" i="20"/>
  <c r="B125" i="20"/>
  <c r="G125" i="20"/>
  <c r="G124" i="20"/>
  <c r="G117" i="20"/>
  <c r="G114" i="20"/>
  <c r="G108" i="20"/>
  <c r="G102" i="20"/>
  <c r="G101" i="20"/>
  <c r="G100" i="20"/>
  <c r="B100" i="20"/>
  <c r="B5" i="20"/>
  <c r="B6" i="20"/>
  <c r="B7" i="20"/>
  <c r="B8" i="20"/>
  <c r="B9" i="20"/>
  <c r="B10" i="20"/>
  <c r="B11" i="20"/>
  <c r="B12" i="20"/>
  <c r="B13" i="20"/>
  <c r="B14" i="20"/>
  <c r="B15" i="20"/>
  <c r="B16" i="20"/>
  <c r="B17" i="20"/>
  <c r="B18" i="20"/>
  <c r="B19"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K26" i="2" l="1"/>
  <c r="J26" i="2"/>
  <c r="K25" i="2"/>
  <c r="J25" i="2"/>
  <c r="K24" i="2"/>
  <c r="J24" i="2"/>
  <c r="K23" i="2"/>
  <c r="J23" i="2"/>
  <c r="K22" i="2"/>
  <c r="J22" i="2"/>
  <c r="D54" i="10" l="1"/>
  <c r="D55" i="10"/>
  <c r="D53" i="10"/>
  <c r="D51" i="10"/>
  <c r="D52" i="10"/>
  <c r="J6" i="2"/>
  <c r="J7" i="2"/>
  <c r="J8" i="2"/>
  <c r="J9" i="2"/>
  <c r="J10" i="2"/>
  <c r="J11" i="2"/>
  <c r="J12" i="2"/>
  <c r="J13" i="2"/>
  <c r="J14" i="2"/>
  <c r="J15" i="2"/>
  <c r="J16" i="2"/>
  <c r="J17" i="2"/>
  <c r="J18" i="2"/>
  <c r="J19" i="2"/>
  <c r="J20" i="2"/>
  <c r="J21" i="2"/>
  <c r="J46" i="2"/>
  <c r="J47" i="2"/>
  <c r="J48" i="2"/>
  <c r="J49" i="2"/>
  <c r="G103" i="20" s="1"/>
  <c r="J50" i="2"/>
  <c r="G104" i="20" s="1"/>
  <c r="J51" i="2"/>
  <c r="G105" i="20" s="1"/>
  <c r="J52" i="2"/>
  <c r="G106" i="20" s="1"/>
  <c r="J53" i="2"/>
  <c r="G107" i="20" s="1"/>
  <c r="J54" i="2"/>
  <c r="J55" i="2"/>
  <c r="G109" i="20" s="1"/>
  <c r="J56" i="2"/>
  <c r="G110" i="20" s="1"/>
  <c r="J57" i="2"/>
  <c r="G111" i="20" s="1"/>
  <c r="J58" i="2"/>
  <c r="G112" i="20" s="1"/>
  <c r="J59" i="2"/>
  <c r="G113" i="20" s="1"/>
  <c r="J60" i="2"/>
  <c r="J61" i="2"/>
  <c r="G115" i="20" s="1"/>
  <c r="J62" i="2"/>
  <c r="G116" i="20" s="1"/>
  <c r="J27" i="2"/>
  <c r="J28" i="2"/>
  <c r="J29" i="2"/>
  <c r="J30" i="2"/>
  <c r="G34" i="20" s="1"/>
  <c r="J31" i="2"/>
  <c r="G35" i="20" s="1"/>
  <c r="J32" i="2"/>
  <c r="G36" i="20" s="1"/>
  <c r="J33" i="2"/>
  <c r="G37" i="20" s="1"/>
  <c r="J34" i="2"/>
  <c r="G38" i="20" s="1"/>
  <c r="J63" i="2"/>
  <c r="J64" i="2"/>
  <c r="G118" i="20" s="1"/>
  <c r="J65" i="2"/>
  <c r="G119" i="20" s="1"/>
  <c r="J66" i="2"/>
  <c r="G120" i="20" s="1"/>
  <c r="J67" i="2"/>
  <c r="G121" i="20" s="1"/>
  <c r="J68" i="2"/>
  <c r="G122" i="20" s="1"/>
  <c r="J69" i="2"/>
  <c r="G123" i="20" s="1"/>
  <c r="J70" i="2"/>
  <c r="J71" i="2"/>
  <c r="J72" i="2"/>
  <c r="G126" i="20" s="1"/>
  <c r="J73" i="2"/>
  <c r="G127" i="20" s="1"/>
  <c r="J74" i="2"/>
  <c r="G128" i="20" s="1"/>
  <c r="J75" i="2"/>
  <c r="G129" i="20" s="1"/>
  <c r="J76" i="2"/>
  <c r="J77" i="2"/>
  <c r="J78" i="2"/>
  <c r="J79" i="2"/>
  <c r="J80" i="2"/>
  <c r="J81" i="2"/>
  <c r="J82" i="2"/>
  <c r="J83" i="2"/>
  <c r="J84" i="2"/>
  <c r="J85" i="2"/>
  <c r="J86" i="2"/>
  <c r="J87" i="2"/>
  <c r="J88" i="2"/>
  <c r="J89" i="2"/>
  <c r="J90" i="2"/>
  <c r="J91" i="2"/>
  <c r="J92" i="2"/>
  <c r="J93" i="2"/>
  <c r="J94" i="2"/>
  <c r="J95"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22" i="2"/>
  <c r="J123" i="2"/>
  <c r="J124" i="2"/>
  <c r="J125" i="2"/>
  <c r="J126" i="2"/>
  <c r="J127" i="2"/>
  <c r="J128" i="2"/>
  <c r="J129" i="2"/>
  <c r="J130" i="2"/>
  <c r="J35" i="2"/>
  <c r="J36" i="2"/>
  <c r="J37" i="2"/>
  <c r="J38" i="2"/>
  <c r="J39" i="2"/>
  <c r="J40" i="2"/>
  <c r="J41" i="2"/>
  <c r="J42" i="2"/>
  <c r="J43" i="2"/>
  <c r="J44" i="2"/>
  <c r="J45" i="2"/>
  <c r="J5" i="2"/>
  <c r="D4" i="18"/>
  <c r="E26" i="21"/>
  <c r="G7" i="18" s="1"/>
  <c r="K34" i="2"/>
  <c r="K31" i="2"/>
  <c r="K33" i="2"/>
  <c r="K32" i="2"/>
  <c r="K30" i="2"/>
  <c r="K29" i="2"/>
  <c r="E39" i="10" l="1"/>
  <c r="E36" i="10"/>
  <c r="F36" i="10"/>
  <c r="G36" i="10"/>
  <c r="E37" i="10"/>
  <c r="F37" i="10"/>
  <c r="G37" i="10"/>
  <c r="E38" i="10"/>
  <c r="F38" i="10"/>
  <c r="G38" i="10"/>
  <c r="F39" i="10"/>
  <c r="G39" i="10"/>
  <c r="G35" i="10"/>
  <c r="F35" i="10"/>
  <c r="E35" i="10"/>
  <c r="B1" i="2" l="1"/>
  <c r="E52" i="10" l="1"/>
  <c r="E51" i="10"/>
  <c r="E54" i="10"/>
  <c r="E55" i="10"/>
  <c r="E53" i="10"/>
  <c r="A28" i="10" l="1"/>
  <c r="K49" i="2"/>
  <c r="D39" i="10" l="1"/>
  <c r="D36" i="10"/>
  <c r="D37" i="10"/>
  <c r="D38" i="10"/>
  <c r="D35" i="10"/>
  <c r="G41" i="10"/>
  <c r="F41" i="10"/>
  <c r="E41" i="10"/>
  <c r="A32" i="10" l="1"/>
  <c r="A30" i="10"/>
  <c r="B33" i="1" l="1"/>
  <c r="G56" i="10" l="1"/>
  <c r="E50" i="10"/>
  <c r="D50" i="10"/>
  <c r="D49" i="10"/>
  <c r="D48" i="10"/>
  <c r="D47" i="10"/>
  <c r="D46" i="10"/>
  <c r="D45" i="10"/>
  <c r="D44" i="10"/>
  <c r="D43" i="10"/>
  <c r="D42" i="10"/>
  <c r="D41" i="10"/>
  <c r="C11" i="10"/>
  <c r="C10" i="10"/>
  <c r="C9" i="10"/>
  <c r="C8" i="10"/>
  <c r="B5" i="10"/>
  <c r="B3" i="10"/>
  <c r="B2" i="10"/>
  <c r="H131" i="20"/>
  <c r="A16" i="10" s="1"/>
  <c r="C4" i="20"/>
  <c r="A43" i="18"/>
  <c r="A24" i="10" s="1"/>
  <c r="A40" i="18"/>
  <c r="A19" i="10" s="1"/>
  <c r="B4" i="18"/>
  <c r="B3" i="18"/>
  <c r="B2" i="18"/>
  <c r="K45" i="2"/>
  <c r="G99" i="20"/>
  <c r="K44" i="2"/>
  <c r="G98" i="20"/>
  <c r="K43" i="2"/>
  <c r="G97" i="20"/>
  <c r="K42" i="2"/>
  <c r="K41" i="2"/>
  <c r="G96" i="20"/>
  <c r="K40" i="2"/>
  <c r="G95" i="20"/>
  <c r="K39" i="2"/>
  <c r="G94" i="20"/>
  <c r="K38" i="2"/>
  <c r="G93" i="20"/>
  <c r="K37" i="2"/>
  <c r="G92" i="20"/>
  <c r="K36" i="2"/>
  <c r="G91" i="20"/>
  <c r="K35" i="2"/>
  <c r="K130" i="2"/>
  <c r="G90" i="20"/>
  <c r="K129" i="2"/>
  <c r="G89" i="20"/>
  <c r="K128" i="2"/>
  <c r="K127" i="2"/>
  <c r="G88" i="20"/>
  <c r="K126" i="2"/>
  <c r="G87" i="20"/>
  <c r="K125" i="2"/>
  <c r="K124" i="2"/>
  <c r="G86" i="20"/>
  <c r="K123" i="2"/>
  <c r="G85" i="20"/>
  <c r="K122" i="2"/>
  <c r="G84" i="20"/>
  <c r="K121" i="2"/>
  <c r="K120" i="2"/>
  <c r="K119" i="2"/>
  <c r="G83" i="20"/>
  <c r="K118" i="2"/>
  <c r="G82" i="20"/>
  <c r="K117" i="2"/>
  <c r="G81" i="20"/>
  <c r="K116" i="2"/>
  <c r="K115" i="2"/>
  <c r="G80" i="20"/>
  <c r="K114" i="2"/>
  <c r="G79" i="20"/>
  <c r="K113" i="2"/>
  <c r="G78" i="20"/>
  <c r="K112" i="2"/>
  <c r="G77" i="20"/>
  <c r="K111" i="2"/>
  <c r="G76" i="20"/>
  <c r="K110" i="2"/>
  <c r="K109" i="2"/>
  <c r="G75" i="20"/>
  <c r="K108" i="2"/>
  <c r="G74" i="20"/>
  <c r="K107" i="2"/>
  <c r="G73" i="20"/>
  <c r="K106" i="2"/>
  <c r="G72" i="20"/>
  <c r="K105" i="2"/>
  <c r="G71" i="20"/>
  <c r="K104" i="2"/>
  <c r="G70" i="20"/>
  <c r="K103" i="2"/>
  <c r="G69" i="20"/>
  <c r="K102" i="2"/>
  <c r="G68" i="20"/>
  <c r="K101" i="2"/>
  <c r="G67" i="20"/>
  <c r="K100" i="2"/>
  <c r="G66" i="20"/>
  <c r="K99" i="2"/>
  <c r="K98" i="2"/>
  <c r="G65" i="20"/>
  <c r="K97" i="2"/>
  <c r="G64" i="20"/>
  <c r="K96" i="2"/>
  <c r="G63" i="20"/>
  <c r="K95" i="2"/>
  <c r="G62" i="20"/>
  <c r="K94" i="2"/>
  <c r="G61" i="20"/>
  <c r="K93" i="2"/>
  <c r="K92" i="2"/>
  <c r="G60" i="20"/>
  <c r="K91" i="2"/>
  <c r="K90" i="2"/>
  <c r="G59" i="20"/>
  <c r="K89" i="2"/>
  <c r="K88" i="2"/>
  <c r="G58" i="20"/>
  <c r="K87" i="2"/>
  <c r="G57" i="20"/>
  <c r="K86" i="2"/>
  <c r="G56" i="20"/>
  <c r="K85" i="2"/>
  <c r="G55" i="20"/>
  <c r="K84" i="2"/>
  <c r="G54" i="20"/>
  <c r="K83" i="2"/>
  <c r="G53" i="20"/>
  <c r="K82" i="2"/>
  <c r="K81" i="2"/>
  <c r="G52" i="20"/>
  <c r="K80" i="2"/>
  <c r="K79" i="2"/>
  <c r="G51" i="20"/>
  <c r="K78" i="2"/>
  <c r="G50" i="20"/>
  <c r="K77" i="2"/>
  <c r="G49" i="20"/>
  <c r="K76" i="2"/>
  <c r="K75" i="2"/>
  <c r="G48" i="20"/>
  <c r="K74" i="2"/>
  <c r="G47" i="20"/>
  <c r="K73" i="2"/>
  <c r="G46" i="20"/>
  <c r="K72" i="2"/>
  <c r="G45" i="20"/>
  <c r="K71" i="2"/>
  <c r="K70" i="2"/>
  <c r="K69" i="2"/>
  <c r="G44" i="20"/>
  <c r="K68" i="2"/>
  <c r="G43" i="20"/>
  <c r="K67" i="2"/>
  <c r="G42" i="20"/>
  <c r="K66" i="2"/>
  <c r="G41" i="20"/>
  <c r="K65" i="2"/>
  <c r="G40" i="20"/>
  <c r="K64" i="2"/>
  <c r="G39" i="20"/>
  <c r="K63" i="2"/>
  <c r="K28" i="2"/>
  <c r="G33" i="20"/>
  <c r="K27" i="2"/>
  <c r="K62" i="2"/>
  <c r="G32" i="20"/>
  <c r="K61" i="2"/>
  <c r="G31" i="20"/>
  <c r="K60" i="2"/>
  <c r="K59" i="2"/>
  <c r="G30" i="20"/>
  <c r="K58" i="2"/>
  <c r="G29" i="20"/>
  <c r="K57" i="2"/>
  <c r="G28" i="20"/>
  <c r="K56" i="2"/>
  <c r="G27" i="20"/>
  <c r="K55" i="2"/>
  <c r="G26" i="20"/>
  <c r="K54" i="2"/>
  <c r="K53" i="2"/>
  <c r="G25" i="20"/>
  <c r="K52" i="2"/>
  <c r="G24" i="20"/>
  <c r="K51" i="2"/>
  <c r="G23" i="20"/>
  <c r="K50" i="2"/>
  <c r="G22" i="20"/>
  <c r="K48" i="2"/>
  <c r="K47" i="2"/>
  <c r="K46" i="2"/>
  <c r="K21" i="2"/>
  <c r="G20" i="20"/>
  <c r="K20" i="2"/>
  <c r="G19" i="20"/>
  <c r="K19" i="2"/>
  <c r="G18" i="20"/>
  <c r="K18" i="2"/>
  <c r="G17" i="20"/>
  <c r="K17" i="2"/>
  <c r="G16" i="20"/>
  <c r="K16" i="2"/>
  <c r="G15" i="20"/>
  <c r="K15" i="2"/>
  <c r="G14" i="20"/>
  <c r="K14" i="2"/>
  <c r="G13" i="20"/>
  <c r="K13" i="2"/>
  <c r="G12" i="20"/>
  <c r="K12" i="2"/>
  <c r="G11" i="20"/>
  <c r="K11" i="2"/>
  <c r="G10" i="20"/>
  <c r="K10" i="2"/>
  <c r="G9" i="20"/>
  <c r="K9" i="2"/>
  <c r="G8" i="20"/>
  <c r="K8" i="2"/>
  <c r="G7" i="20"/>
  <c r="K7" i="2"/>
  <c r="G6" i="20"/>
  <c r="K6" i="2"/>
  <c r="G5" i="20"/>
  <c r="K5" i="2"/>
  <c r="B4" i="20" s="1"/>
  <c r="G4" i="20"/>
  <c r="D1" i="20"/>
  <c r="B51" i="1"/>
  <c r="B13" i="1"/>
  <c r="B11" i="1"/>
  <c r="E28" i="21"/>
  <c r="G5" i="18" s="1"/>
  <c r="E27" i="21"/>
  <c r="G8" i="18" s="1"/>
  <c r="E25" i="21"/>
  <c r="G6" i="18" s="1"/>
  <c r="G9" i="18"/>
  <c r="E23" i="21"/>
  <c r="G10" i="18" s="1"/>
  <c r="E22" i="21"/>
  <c r="G11" i="18" s="1"/>
</calcChain>
</file>

<file path=xl/comments1.xml><?xml version="1.0" encoding="utf-8"?>
<comments xmlns="http://schemas.openxmlformats.org/spreadsheetml/2006/main">
  <authors>
    <author>CONSTANTIN Pierre</author>
    <author>*</author>
    <author>MAS</author>
    <author>LEFEUFRE, Christian-Hubert</author>
    <author>Pierre2Tera</author>
    <author>mvienne</author>
    <author>Alain HENRY</author>
  </authors>
  <commentList>
    <comment ref="B1" authorId="0">
      <text>
        <r>
          <rPr>
            <b/>
            <sz val="9"/>
            <color indexed="81"/>
            <rFont val="Tahoma"/>
            <family val="2"/>
          </rPr>
          <t>Menu déroulant</t>
        </r>
        <r>
          <rPr>
            <sz val="9"/>
            <color indexed="81"/>
            <rFont val="Tahoma"/>
            <family val="2"/>
          </rPr>
          <t xml:space="preserve">
</t>
        </r>
      </text>
    </comment>
    <comment ref="B8" authorId="1">
      <text>
        <r>
          <rPr>
            <b/>
            <sz val="9"/>
            <color indexed="81"/>
            <rFont val="Tahoma"/>
            <family val="2"/>
          </rPr>
          <t>Menu déroulant</t>
        </r>
      </text>
    </comment>
    <comment ref="B10" authorId="0">
      <text>
        <r>
          <rPr>
            <b/>
            <sz val="9"/>
            <color indexed="81"/>
            <rFont val="Tahoma"/>
            <family val="2"/>
          </rPr>
          <t>Liste déroulante</t>
        </r>
        <r>
          <rPr>
            <sz val="9"/>
            <color indexed="81"/>
            <rFont val="Tahoma"/>
            <family val="2"/>
          </rPr>
          <t xml:space="preserve">
</t>
        </r>
      </text>
    </comment>
    <comment ref="B11" authorId="0">
      <text>
        <r>
          <rPr>
            <b/>
            <sz val="9"/>
            <color indexed="81"/>
            <rFont val="Tahoma"/>
            <family val="2"/>
          </rPr>
          <t>Saisie automatique à partir du nom de l'inspecteur</t>
        </r>
        <r>
          <rPr>
            <sz val="9"/>
            <color indexed="81"/>
            <rFont val="Tahoma"/>
            <family val="2"/>
          </rPr>
          <t xml:space="preserve">
</t>
        </r>
      </text>
    </comment>
    <comment ref="B12" authorId="0">
      <text>
        <r>
          <rPr>
            <b/>
            <sz val="9"/>
            <color indexed="81"/>
            <rFont val="Tahoma"/>
            <family val="2"/>
          </rPr>
          <t>Liste déroulante</t>
        </r>
        <r>
          <rPr>
            <sz val="9"/>
            <color indexed="81"/>
            <rFont val="Tahoma"/>
            <family val="2"/>
          </rPr>
          <t xml:space="preserve">
</t>
        </r>
      </text>
    </comment>
    <comment ref="B13" authorId="0">
      <text>
        <r>
          <rPr>
            <b/>
            <sz val="9"/>
            <color indexed="81"/>
            <rFont val="Tahoma"/>
            <family val="2"/>
          </rPr>
          <t>Saisie automatique à partir du nom de l'inspecteur</t>
        </r>
        <r>
          <rPr>
            <sz val="9"/>
            <color indexed="81"/>
            <rFont val="Tahoma"/>
            <family val="2"/>
          </rPr>
          <t xml:space="preserve">
</t>
        </r>
      </text>
    </comment>
    <comment ref="A23" authorId="0">
      <text>
        <r>
          <rPr>
            <b/>
            <sz val="9"/>
            <color indexed="81"/>
            <rFont val="Tahoma"/>
            <family val="2"/>
          </rPr>
          <t>Lien automatique vers Finess</t>
        </r>
      </text>
    </comment>
    <comment ref="A24" authorId="2">
      <text>
        <r>
          <rPr>
            <sz val="8"/>
            <color indexed="81"/>
            <rFont val="Tahoma"/>
            <family val="2"/>
          </rPr>
          <t xml:space="preserve">Voir FINESS
</t>
        </r>
      </text>
    </comment>
    <comment ref="A25" authorId="2">
      <text>
        <r>
          <rPr>
            <sz val="8"/>
            <color indexed="81"/>
            <rFont val="Tahoma"/>
            <family val="2"/>
          </rPr>
          <t xml:space="preserve">Voir FINESS
</t>
        </r>
      </text>
    </comment>
    <comment ref="A27" authorId="3">
      <text>
        <r>
          <rPr>
            <sz val="8"/>
            <color indexed="81"/>
            <rFont val="Tahoma"/>
            <family val="2"/>
          </rPr>
          <t xml:space="preserve">Le cas échéant, date de l'arrêté ou de l'acte d'approbation, respectivement prévus aux articles L.6132-2 et L.6133-3 Préciser l'objet du syndicat ou du groupement
</t>
        </r>
      </text>
    </comment>
    <comment ref="A29" authorId="4">
      <text>
        <r>
          <rPr>
            <sz val="8"/>
            <color indexed="81"/>
            <rFont val="Tahoma"/>
            <family val="2"/>
          </rPr>
          <t xml:space="preserve">Lien automatique vers le site Scope Santé
</t>
        </r>
      </text>
    </comment>
    <comment ref="B31" authorId="0">
      <text>
        <r>
          <rPr>
            <b/>
            <sz val="9"/>
            <color indexed="81"/>
            <rFont val="Tahoma"/>
            <family val="2"/>
          </rPr>
          <t>Madame...
Monsieur...</t>
        </r>
        <r>
          <rPr>
            <sz val="9"/>
            <color indexed="81"/>
            <rFont val="Tahoma"/>
            <family val="2"/>
          </rPr>
          <t xml:space="preserve">
Suivi de la qualité du demandeur</t>
        </r>
      </text>
    </comment>
    <comment ref="A42" authorId="5">
      <text>
        <r>
          <rPr>
            <b/>
            <sz val="8"/>
            <color indexed="81"/>
            <rFont val="Tahoma"/>
            <family val="2"/>
          </rPr>
          <t>voir SAE</t>
        </r>
        <r>
          <rPr>
            <sz val="8"/>
            <color indexed="81"/>
            <rFont val="Tahoma"/>
            <family val="2"/>
          </rPr>
          <t xml:space="preserve">
</t>
        </r>
      </text>
    </comment>
    <comment ref="A52" authorId="6">
      <text>
        <r>
          <rPr>
            <b/>
            <sz val="8"/>
            <color indexed="81"/>
            <rFont val="Tahoma"/>
            <family val="2"/>
          </rPr>
          <t>Indiquer
- la date d'autorisation et le site d'exercice des activités autorisées
-Le cas échéant, si une enquête spécifique est réalisée parallèlement à la présente instruction (en précisant outil et référence de la mission)</t>
        </r>
        <r>
          <rPr>
            <sz val="8"/>
            <color indexed="81"/>
            <rFont val="Tahoma"/>
            <family val="2"/>
          </rPr>
          <t xml:space="preserve">
</t>
        </r>
      </text>
    </comment>
    <comment ref="A60" authorId="6">
      <text>
        <r>
          <rPr>
            <b/>
            <sz val="8"/>
            <color indexed="81"/>
            <rFont val="Tahoma"/>
            <family val="2"/>
          </rPr>
          <t>Indiquer
- la date d'autorisation et le site d'exercice des activités autorisées
-Le cas échéant, si une enquête spécifique est réalisée parallèlement à la présente instruction (en précisant outil et référence de la mission)</t>
        </r>
        <r>
          <rPr>
            <sz val="8"/>
            <color indexed="81"/>
            <rFont val="Tahoma"/>
            <family val="2"/>
          </rPr>
          <t xml:space="preserve">
</t>
        </r>
      </text>
    </comment>
    <comment ref="A75" authorId="6">
      <text>
        <r>
          <rPr>
            <b/>
            <sz val="8"/>
            <color indexed="81"/>
            <rFont val="Tahoma"/>
            <family val="2"/>
          </rPr>
          <t>Indiquer
- la date d'autorisation et le site d'exercice des activités autorisées
-Le cas échéant, si une enquête spécifique est réalisée parallèlement à la présente instruction (en précisant outil et référence de la mission)</t>
        </r>
        <r>
          <rPr>
            <sz val="8"/>
            <color indexed="81"/>
            <rFont val="Tahoma"/>
            <family val="2"/>
          </rPr>
          <t xml:space="preserve">
</t>
        </r>
      </text>
    </comment>
    <comment ref="A80" authorId="6">
      <text>
        <r>
          <rPr>
            <b/>
            <sz val="8"/>
            <color indexed="81"/>
            <rFont val="Tahoma"/>
            <family val="2"/>
          </rPr>
          <t>Indiquer
- la nature de la modification
- la date de déclaration
- le site concerné</t>
        </r>
      </text>
    </comment>
    <comment ref="A81" authorId="1">
      <text>
        <r>
          <rPr>
            <b/>
            <sz val="9"/>
            <color indexed="81"/>
            <rFont val="Tahoma"/>
            <family val="2"/>
          </rPr>
          <t>Préciser la nature de la modification</t>
        </r>
      </text>
    </comment>
    <comment ref="A82" authorId="1">
      <text>
        <r>
          <rPr>
            <b/>
            <sz val="9"/>
            <color indexed="81"/>
            <rFont val="Tahoma"/>
            <family val="2"/>
          </rPr>
          <t>Préciser la nature de la modification</t>
        </r>
      </text>
    </comment>
    <comment ref="A83" authorId="1">
      <text>
        <r>
          <rPr>
            <b/>
            <sz val="9"/>
            <color indexed="81"/>
            <rFont val="Tahoma"/>
            <family val="2"/>
          </rPr>
          <t>Préciser la nature de la modification</t>
        </r>
      </text>
    </comment>
    <comment ref="A84" authorId="1">
      <text>
        <r>
          <rPr>
            <b/>
            <sz val="9"/>
            <color indexed="81"/>
            <rFont val="Tahoma"/>
            <family val="2"/>
          </rPr>
          <t>Préciser la nature de la modification</t>
        </r>
      </text>
    </comment>
    <comment ref="B86" authorId="5">
      <text>
        <r>
          <rPr>
            <b/>
            <sz val="8"/>
            <color indexed="81"/>
            <rFont val="Tahoma"/>
            <family val="2"/>
          </rPr>
          <t>Nom du laboratoire sous-traitant
Date d'autorisation par l'AFSSAPS (si établissement pharmaceutique)
ou Date de l'information de l'IRP</t>
        </r>
      </text>
    </comment>
    <comment ref="B87" authorId="5">
      <text>
        <r>
          <rPr>
            <b/>
            <sz val="8"/>
            <color indexed="81"/>
            <rFont val="Tahoma"/>
            <family val="2"/>
          </rPr>
          <t>Nom du laboratoire sous-traitant
Date d'autorisation par l'AFSSAPS (si établissement pharmaceutique)
ou Date de l'information de l'IRP</t>
        </r>
      </text>
    </comment>
    <comment ref="B90" authorId="0">
      <text>
        <r>
          <rPr>
            <b/>
            <sz val="9"/>
            <color indexed="81"/>
            <rFont val="Tahoma"/>
            <family val="2"/>
          </rPr>
          <t>En 1/2 journées par semaine</t>
        </r>
        <r>
          <rPr>
            <sz val="9"/>
            <color indexed="81"/>
            <rFont val="Tahoma"/>
            <family val="2"/>
          </rPr>
          <t xml:space="preserve">
</t>
        </r>
      </text>
    </comment>
    <comment ref="C90" authorId="5">
      <text>
        <r>
          <rPr>
            <sz val="8"/>
            <color indexed="81"/>
            <rFont val="Tahoma"/>
            <family val="2"/>
          </rPr>
          <t>Indiquer Nom, fonction (responsabilité de pôle…), n° inscription Ordre, n° ADELI/CPS, statut (PH, contractuel…)</t>
        </r>
      </text>
    </comment>
    <comment ref="B91" authorId="0">
      <text>
        <r>
          <rPr>
            <b/>
            <sz val="9"/>
            <color indexed="81"/>
            <rFont val="Tahoma"/>
            <family val="2"/>
          </rPr>
          <t>En 1/2 journées par semaine</t>
        </r>
        <r>
          <rPr>
            <sz val="9"/>
            <color indexed="81"/>
            <rFont val="Tahoma"/>
            <family val="2"/>
          </rPr>
          <t xml:space="preserve">
</t>
        </r>
      </text>
    </comment>
    <comment ref="C91" authorId="5">
      <text>
        <r>
          <rPr>
            <sz val="8"/>
            <color indexed="81"/>
            <rFont val="Tahoma"/>
            <family val="2"/>
          </rPr>
          <t>Indiquer Nom, fonction (responsabilité de pôle…), n° inscription Ordre, n° ADELI/CPS, statut (PH, contractuel…)</t>
        </r>
      </text>
    </comment>
    <comment ref="A98" authorId="6">
      <text>
        <r>
          <rPr>
            <sz val="8"/>
            <color indexed="81"/>
            <rFont val="Tahoma"/>
            <family val="2"/>
          </rPr>
          <t xml:space="preserve">Indiquer Nom, qualité temps de présence en ETP
</t>
        </r>
      </text>
    </comment>
  </commentList>
</comments>
</file>

<file path=xl/comments2.xml><?xml version="1.0" encoding="utf-8"?>
<comments xmlns="http://schemas.openxmlformats.org/spreadsheetml/2006/main">
  <authors>
    <author>mvienne</author>
  </authors>
  <commentList>
    <comment ref="F53" authorId="0">
      <text>
        <r>
          <rPr>
            <sz val="8"/>
            <color indexed="81"/>
            <rFont val="Tahoma"/>
            <family val="2"/>
          </rPr>
          <t xml:space="preserve">Température appropriée = 15-25°c
</t>
        </r>
      </text>
    </comment>
    <comment ref="F88" authorId="0">
      <text>
        <r>
          <rPr>
            <b/>
            <sz val="8"/>
            <color indexed="81"/>
            <rFont val="Tahoma"/>
            <family val="2"/>
          </rPr>
          <t>Exemple : KALINOX</t>
        </r>
        <r>
          <rPr>
            <sz val="8"/>
            <color indexed="81"/>
            <rFont val="Tahoma"/>
            <family val="2"/>
          </rPr>
          <t xml:space="preserve">
</t>
        </r>
      </text>
    </comment>
  </commentList>
</comments>
</file>

<file path=xl/comments3.xml><?xml version="1.0" encoding="utf-8"?>
<comments xmlns="http://schemas.openxmlformats.org/spreadsheetml/2006/main">
  <authors>
    <author>CONSTANTIN Pierre</author>
  </authors>
  <commentList>
    <comment ref="A13" authorId="0">
      <text>
        <r>
          <rPr>
            <sz val="9"/>
            <color indexed="81"/>
            <rFont val="Tahoma"/>
            <family val="2"/>
          </rPr>
          <t>Double-click dans la zone de texte ci-dessous pour activer la saisie.</t>
        </r>
      </text>
    </comment>
    <comment ref="B39" authorId="0">
      <text>
        <r>
          <rPr>
            <b/>
            <sz val="9"/>
            <color indexed="81"/>
            <rFont val="Tahoma"/>
            <family val="2"/>
          </rPr>
          <t>Date du rapport au format jj/mm/aaaa</t>
        </r>
        <r>
          <rPr>
            <sz val="9"/>
            <color indexed="81"/>
            <rFont val="Tahoma"/>
            <family val="2"/>
          </rPr>
          <t xml:space="preserve">
</t>
        </r>
      </text>
    </comment>
  </commentList>
</comments>
</file>

<file path=xl/comments4.xml><?xml version="1.0" encoding="utf-8"?>
<comments xmlns="http://schemas.openxmlformats.org/spreadsheetml/2006/main">
  <authors>
    <author>CONSTANTIN Pierre</author>
    <author>DRASS 14</author>
  </authors>
  <commentList>
    <comment ref="D2" authorId="0">
      <text>
        <r>
          <rPr>
            <b/>
            <sz val="9"/>
            <color indexed="81"/>
            <rFont val="Tahoma"/>
            <family val="2"/>
          </rPr>
          <t>Date de réception des réponses de l'établissement</t>
        </r>
        <r>
          <rPr>
            <sz val="9"/>
            <color indexed="81"/>
            <rFont val="Tahoma"/>
            <family val="2"/>
          </rPr>
          <t xml:space="preserve">
au format jj/mm/aaaa</t>
        </r>
      </text>
    </comment>
    <comment ref="F3" authorId="1">
      <text>
        <r>
          <rPr>
            <sz val="10"/>
            <color indexed="81"/>
            <rFont val="Tahoma"/>
            <family val="2"/>
          </rPr>
          <t>C: points conformes (tenir compte des éventuelles observations) ;
A   : non conformité mineure, à améliorer ;
NC: points non conformes, à corriger ;
NR : points non renseignés, à renseigner ; 
SO : points sans objet ;
NE : points non examinés lors de l'inspection.</t>
        </r>
      </text>
    </comment>
    <comment ref="D131" authorId="0">
      <text>
        <r>
          <rPr>
            <b/>
            <sz val="9"/>
            <color indexed="81"/>
            <rFont val="Tahoma"/>
            <family val="2"/>
          </rPr>
          <t>Menu déroulant</t>
        </r>
        <r>
          <rPr>
            <sz val="9"/>
            <color indexed="81"/>
            <rFont val="Tahoma"/>
            <family val="2"/>
          </rPr>
          <t xml:space="preserve">
</t>
        </r>
      </text>
    </comment>
    <comment ref="E131" authorId="0">
      <text>
        <r>
          <rPr>
            <b/>
            <sz val="9"/>
            <color indexed="81"/>
            <rFont val="Tahoma"/>
            <family val="2"/>
          </rPr>
          <t>Date au format
jj/mm/aaa</t>
        </r>
        <r>
          <rPr>
            <sz val="9"/>
            <color indexed="81"/>
            <rFont val="Tahoma"/>
            <family val="2"/>
          </rPr>
          <t xml:space="preserve">
</t>
        </r>
      </text>
    </comment>
  </commentList>
</comments>
</file>

<file path=xl/comments5.xml><?xml version="1.0" encoding="utf-8"?>
<comments xmlns="http://schemas.openxmlformats.org/spreadsheetml/2006/main">
  <authors>
    <author>*</author>
    <author>CONSTANTIN Pierre</author>
  </authors>
  <commentList>
    <comment ref="A13" authorId="0">
      <text>
        <r>
          <rPr>
            <b/>
            <sz val="9"/>
            <color indexed="81"/>
            <rFont val="Tahoma"/>
            <family val="2"/>
          </rPr>
          <t>Texte libre à adapter</t>
        </r>
        <r>
          <rPr>
            <sz val="9"/>
            <color indexed="81"/>
            <rFont val="Tahoma"/>
            <family val="2"/>
          </rPr>
          <t xml:space="preserve">
</t>
        </r>
      </text>
    </comment>
    <comment ref="A14" authorId="0">
      <text>
        <r>
          <rPr>
            <b/>
            <sz val="9"/>
            <color indexed="81"/>
            <rFont val="Tahoma"/>
            <family val="2"/>
          </rPr>
          <t>Texte libre à adapter</t>
        </r>
        <r>
          <rPr>
            <sz val="9"/>
            <color indexed="81"/>
            <rFont val="Tahoma"/>
            <family val="2"/>
          </rPr>
          <t xml:space="preserve">
</t>
        </r>
      </text>
    </comment>
    <comment ref="A15" authorId="0">
      <text>
        <r>
          <rPr>
            <b/>
            <sz val="9"/>
            <color indexed="81"/>
            <rFont val="Tahoma"/>
            <family val="2"/>
          </rPr>
          <t>Texte libre à adapter</t>
        </r>
        <r>
          <rPr>
            <sz val="9"/>
            <color indexed="81"/>
            <rFont val="Tahoma"/>
            <family val="2"/>
          </rPr>
          <t xml:space="preserve">
</t>
        </r>
      </text>
    </comment>
    <comment ref="A16" authorId="1">
      <text>
        <r>
          <rPr>
            <sz val="9"/>
            <color indexed="81"/>
            <rFont val="Tahoma"/>
            <family val="2"/>
          </rPr>
          <t xml:space="preserve">Incrémentation automatique à partir de l'onglet réponses.
</t>
        </r>
      </text>
    </comment>
    <comment ref="B18" authorId="1">
      <text>
        <r>
          <rPr>
            <b/>
            <sz val="9"/>
            <color indexed="81"/>
            <rFont val="Tahoma"/>
            <family val="2"/>
          </rPr>
          <t>Date du rapport au format jj/mm/aaaa</t>
        </r>
        <r>
          <rPr>
            <sz val="9"/>
            <color indexed="81"/>
            <rFont val="Tahoma"/>
            <family val="2"/>
          </rPr>
          <t xml:space="preserve">
</t>
        </r>
      </text>
    </comment>
  </commentList>
</comments>
</file>

<file path=xl/sharedStrings.xml><?xml version="1.0" encoding="utf-8"?>
<sst xmlns="http://schemas.openxmlformats.org/spreadsheetml/2006/main" count="645" uniqueCount="450">
  <si>
    <t>BPPH §3.4
R.5126-8</t>
  </si>
  <si>
    <t xml:space="preserve">II- Renseignements administratifs concernant l'établissement </t>
  </si>
  <si>
    <t>III- Renseignements administratifs concernant la demande d'autorisation</t>
  </si>
  <si>
    <t>Nom de l'établissement</t>
  </si>
  <si>
    <t>Items</t>
  </si>
  <si>
    <t>A</t>
  </si>
  <si>
    <t>art.L 4221-1, art. L 4221-16</t>
  </si>
  <si>
    <t>BPPH §2.3</t>
  </si>
  <si>
    <t>C</t>
  </si>
  <si>
    <t>BPPH §3.2</t>
  </si>
  <si>
    <t>BPPH §3.3.1</t>
  </si>
  <si>
    <t>BPPH §3.3.2.1</t>
  </si>
  <si>
    <t>BPPH §3.3.3.1</t>
  </si>
  <si>
    <t>BPPH §3.3.3.2.1</t>
  </si>
  <si>
    <t>BPPH §3.3.3.2.2</t>
  </si>
  <si>
    <t>D</t>
  </si>
  <si>
    <t>BPPH §3.4</t>
  </si>
  <si>
    <t>Cotation finale</t>
  </si>
  <si>
    <t>Catégorie de l'établissement</t>
  </si>
  <si>
    <t>Chirurgie</t>
  </si>
  <si>
    <t>Gynécologie-Obstétrique</t>
  </si>
  <si>
    <t>Psychiatrie</t>
  </si>
  <si>
    <t>Médico-social</t>
  </si>
  <si>
    <t>Soins de longue durée</t>
  </si>
  <si>
    <t xml:space="preserve">Téléphone  </t>
  </si>
  <si>
    <t xml:space="preserve">Télécopie   </t>
  </si>
  <si>
    <t xml:space="preserve">Jours et heures d'ouvertures habituels de la PUI </t>
  </si>
  <si>
    <t>Stupéfiants</t>
  </si>
  <si>
    <t>Gaz médicaux</t>
  </si>
  <si>
    <t>Généralités</t>
  </si>
  <si>
    <t xml:space="preserve">nombre de postes informatisés adaptés à l'activité et à l'effectif du personnel </t>
  </si>
  <si>
    <t>BPPH §3.4
Arr 31/03/1999</t>
  </si>
  <si>
    <t>Transport entre la pharmacie et les unités de soins en chariots ou conteneurs clos et de préférence fermés à clef ou disposant d'un système de fermeture assurant la même sécurité</t>
  </si>
  <si>
    <t>B</t>
  </si>
  <si>
    <t>Entité juridique de rattachement</t>
  </si>
  <si>
    <t xml:space="preserve">Qualité du demandeur : </t>
  </si>
  <si>
    <t>Courriel de la PUI ou du pharmacien</t>
  </si>
  <si>
    <t>Référentiels</t>
  </si>
  <si>
    <t>Bonnes Pratiques de Pharmacie Hospitalière (BPPH)</t>
  </si>
  <si>
    <t>Objet de la demande :</t>
  </si>
  <si>
    <t xml:space="preserve">N° de dossier </t>
  </si>
  <si>
    <t>Ordre de mission</t>
  </si>
  <si>
    <t>Stérilisation de dispositifs médicaux pour le compte d'un tiers</t>
  </si>
  <si>
    <t>Arr. du 30 avril 2003 modifié
DHOS/M2/2003/219 du 6 mai 2003
Contrat de gérance, art.2</t>
  </si>
  <si>
    <t>Affichage approprié, à l'entrée de la PUI et aux entrées des locaux qui en dépendent, des modalités d'organisation et de fonctionnement de la PUI (nom des pharmaciens, horaires d'ouverture)</t>
  </si>
  <si>
    <t>Eclairage, isolation thermique, moyens de chauffage et/ou de climatisation, ventilation appropriés à la bonne conservation des produits</t>
  </si>
  <si>
    <t>Circ DHOS/EH/2006/393 du 8/09/2006</t>
  </si>
  <si>
    <t>BPPH §3.2
R4235-12</t>
  </si>
  <si>
    <t>Tenue et propreté des locaux appropriées. 
Procédures écrites et détaillées pour l'entretien et la maintenance des locaux.</t>
  </si>
  <si>
    <t>Emplacement de superficie suffisante  pour la documentation réglementaire, scientifique et technique</t>
  </si>
  <si>
    <t>Zone de stockage différenciée et sécurisée pour les produits refusés par la PUI, les produits rappelés par le ministre chargé de la santé, le directeur de l'AFSSAPS ou le responsable de la mise sur le marché ainsi que les produits périmés</t>
  </si>
  <si>
    <t>BPPH §3.3.3.2.1
Arrêté du 10/12/2004</t>
  </si>
  <si>
    <t>AMM et RCP
arrêté du 21 décembre 2001</t>
  </si>
  <si>
    <t>BPPH §3.4
Arr du 26/05/2004 modifié</t>
  </si>
  <si>
    <t>Le cas échéant, modalités d'approvisionnement des autres PUI  en application de l'article R.5126-5 (cas d'une PUI "centrale")</t>
  </si>
  <si>
    <t>E</t>
  </si>
  <si>
    <t xml:space="preserve">Vente de médicaments au public </t>
  </si>
  <si>
    <t xml:space="preserve">Implantation des locaux de la PUI adaptée (liaisons rapides avec les services cliniques, locaux non dispersés). </t>
  </si>
  <si>
    <t xml:space="preserve">Réalisation de préparations magistrales ou hospitalières, reconstitution de spécialités pharmaceutiques pour le compte d'un tiers </t>
  </si>
  <si>
    <t xml:space="preserve">Conditions appropriées de stockage et surveillance des bouteilles de protoxyde d'azote  </t>
  </si>
  <si>
    <t>L6155-1,
R.4133-16; R.6152-34 et 226 (PH)
R.6152-409 (contractuel)
L.4242-1 (préparateur)
BPPH §2.6</t>
  </si>
  <si>
    <t>Protection efficace contre tout risque d'effraction, complétée par des systèmes et une organisation appropriés de la surveillance</t>
  </si>
  <si>
    <t>BPPH §3.3.3.2.1
Arrêté du 22/02/1990</t>
  </si>
  <si>
    <t>Appréciation des modalités de dispensation envisagée des médicaments et des DMS sur le ou les sites d'implantation de la pharmacie et s'il y a lieu sur les autres sites desservis par la pharmacie</t>
  </si>
  <si>
    <t>Espace réservé, spécifique et adapté aux archivages garantissant confidentialité et conservation des données</t>
  </si>
  <si>
    <t>IV- Renseignements administratifs concernant la PUI</t>
  </si>
  <si>
    <t>Constats</t>
  </si>
  <si>
    <t>N°</t>
  </si>
  <si>
    <t>Réponses de l'établissement</t>
  </si>
  <si>
    <t>Avis de l'inspecteur</t>
  </si>
  <si>
    <t xml:space="preserve">CONCLUSIONS INTERMEDIAIRES </t>
  </si>
  <si>
    <t>BPPH §3.3.2.1
BPP § 1.1.10</t>
  </si>
  <si>
    <t>Zone adaptée à l'activité de constitution des semainiers</t>
  </si>
  <si>
    <t>BPPH §3.3.2.1
BPP § 1.1.14</t>
  </si>
  <si>
    <t>Accès au préparatoire limité aux personnes habilitées par le pharmacien</t>
  </si>
  <si>
    <t>BPP § 1.1.18</t>
  </si>
  <si>
    <t>Locaux, installations et équipements spécifiques réservés à la préparation des médicaments à risque ou particulièrement dangereux  (anticancéreux, radiopharmaceutiques…) et à la préparation des médicaments stériles (instruction spécifique à prévoir)</t>
  </si>
  <si>
    <t>L.5132-1
R.5132-26
R.5132-66 et 68</t>
  </si>
  <si>
    <t>BPPH § 3.3.3.2.1</t>
  </si>
  <si>
    <t>Stockage des médicaments, produits et DM utilisés dans le cadre d'essais cliniques dans des locaux, armoires réfrigérateurs et congélateurs de taille suffisante, sécurisés et dans des zones d'accès contrôlé</t>
  </si>
  <si>
    <t>Local  séparé et adapté suffisamment spacieux pour éviter les confusions et les contaminations croisées</t>
  </si>
  <si>
    <t>Accès au local limité aux personnes autorisées</t>
  </si>
  <si>
    <t>Zone de stockage prévue pour les échantillons et les dossiers</t>
  </si>
  <si>
    <t>Zone ou local de nettoyage et/ou de désinfection adapté à l'activité et situé à proximité immédiate du local de contrôle</t>
  </si>
  <si>
    <t>BPPH §3.4
BPP 2.3</t>
  </si>
  <si>
    <t>BPPH 3.3.2.1</t>
  </si>
  <si>
    <t>Zone de  stockage des matières premières et des articles de conditionnement assurant des conditions de  conservation adéquates (Conditions de sécurité conformes à la réglementation, recommandations des fournisseurs respectées)</t>
  </si>
  <si>
    <t xml:space="preserve">Système de secours est prévu en cas de panne (procédure établie). </t>
  </si>
  <si>
    <t>Equipements: 
* Proportionnés aux besoins 
* Pourvus de systèmes de contrôle et de sécurité qualifiés (alarmes, enregistrements, etc.) 
*  Exclusivement affectés au stockage des produits pharmaceutiques.</t>
  </si>
  <si>
    <t xml:space="preserve">Locaux inaccessibles au public et au personnel non autorisé. </t>
  </si>
  <si>
    <t xml:space="preserve">Conformité du stockage des médicaments et produits inflammables au règlement de sécurité contre l'incendie vérifiée </t>
  </si>
  <si>
    <t xml:space="preserve">Conformité du stockage au règlement de sécurité contre l'incendie vérifiée </t>
  </si>
  <si>
    <t>Organisation prévue pour les retraits de lots en cas d'alerte sanitaire (sur tous les sites)</t>
  </si>
  <si>
    <t>Matériels conçus et installés de façon à permettre un nettoyage facile et minutieux.</t>
  </si>
  <si>
    <t>Matériel informatique et logiciels de la pharmacie intégrés dans le système informatique de l'établissement</t>
  </si>
  <si>
    <t xml:space="preserve">BPPH §3.4
</t>
  </si>
  <si>
    <t>Moyens de communication adaptés : téléphone, télécopie, internet, banques de données spécialisées</t>
  </si>
  <si>
    <t xml:space="preserve">BPPH § 2,1 et 2,3 </t>
  </si>
  <si>
    <t>Pharmacien(s) adjoint(s)</t>
  </si>
  <si>
    <t>Conditions de remplacement définies (règlement intérieur, contrat de recrutement, contrat de gérance)</t>
  </si>
  <si>
    <t>Conformité du cumul éventuel des gérances (en particulier gestion efficace des urgences)</t>
  </si>
  <si>
    <t>Statut et désignation conforme à la catégorie de l'établissement (PH, praticien contractuel, pharmacien salarié)</t>
  </si>
  <si>
    <t>Pharmacien chargé de la gérance</t>
  </si>
  <si>
    <t xml:space="preserve">Personnel qualifié, compétent et en effectif suffisant pour assurer les missions de la PUI
Remplacement du personnel en formation assuré par un personnel de qualification équivalente. </t>
  </si>
  <si>
    <t>* Définition des responsabilités dans des fiches de fonction
* Description de chaque poste de travail dans des fiches de poste</t>
  </si>
  <si>
    <t>Fonctionnement du service uniquement en présence du pharmacien, y compris sur tous les sites d'implantation.</t>
  </si>
  <si>
    <t>Organisation du service</t>
  </si>
  <si>
    <t>* Formation initiale et continue du personnel planifiée et adaptée aux tâches qui lui sont confiées 
* Enregistrement des formations (constitution d'un dossier regroupant les justificatifs des formations suivies)
* Documentation nécessaire à son activité disponible</t>
  </si>
  <si>
    <t>Murs, sols, plafonds et paillasses en matériaux appropriés, résistants et facile à nettoyer et/ou désinfecter</t>
  </si>
  <si>
    <t>BPPH §3.3.5</t>
  </si>
  <si>
    <t>R. 6152-26
R. 6152-224</t>
  </si>
  <si>
    <t>* Obligations de service des praticiens hospitaliers  définies dans le règlement intérieur. 
* Répartition hebdomadaire du temps de présence du pharmacien assurant la gérance de la PUI d'un établissement privé  et ses obligations de service prévues au contrat de gérance</t>
  </si>
  <si>
    <t>Aménagement et conception des locaux</t>
  </si>
  <si>
    <t xml:space="preserve">Superficie adaptée à l'activité </t>
  </si>
  <si>
    <t>Sécurisation des locaux</t>
  </si>
  <si>
    <t>Cloisonnements assurant la marche en avant et une circulation logique et aisée des personnes et des produits</t>
  </si>
  <si>
    <t>Continuité assurée de l'alimentation électrique dans la pharmacie des établissements de santé (activités à risque, respect de la chaîne du froid)</t>
  </si>
  <si>
    <t>Hygiène des locaux</t>
  </si>
  <si>
    <t>B7- Autres zones</t>
  </si>
  <si>
    <t>Modalités prévues pour le contrôle de l'entrée dans la PUI des personnes non autorisées (guichets, sas, salles d’attente, sonnettes, digicodes, interphones)</t>
  </si>
  <si>
    <t>Procédure prévue pour l'accès de certaines personnes extérieures au service (entretien, sécurité…)</t>
  </si>
  <si>
    <t>Local ou zone de préférence attenant à la pharmacie</t>
  </si>
  <si>
    <r>
      <t>Aire de déchargement</t>
    </r>
    <r>
      <rPr>
        <sz val="10"/>
        <rFont val="Arial"/>
        <family val="2"/>
      </rPr>
      <t xml:space="preserve"> facilement accessible et adaptée à la nature et au volume des marchandises à recevoir.</t>
    </r>
  </si>
  <si>
    <r>
      <t>Zone réservée à la mise en quarantaine</t>
    </r>
    <r>
      <rPr>
        <sz val="10"/>
        <rFont val="Arial"/>
        <family val="2"/>
      </rPr>
      <t xml:space="preserve"> des produits nécessitant un contrôle préalable</t>
    </r>
  </si>
  <si>
    <t>Locaux de préférence dans la continuité immédiate de la zone de réception</t>
  </si>
  <si>
    <t>BPPH §3.1
BPPH §3.3.3</t>
  </si>
  <si>
    <t>Locaux de stockage des dispositifs médicaux stériles (DMS) de volume suffisant pour les conserver dans leur emballage secondaire</t>
  </si>
  <si>
    <t>BPPH 3.3.3.2.1</t>
  </si>
  <si>
    <t>Equipements de stockage et de rangement suffisants et adaptés (linéaires, armoires…)
Pas de stockage au sol</t>
  </si>
  <si>
    <t>Inflammables</t>
  </si>
  <si>
    <t>Produits pour essais cliniques</t>
  </si>
  <si>
    <t>Echantillothèque</t>
  </si>
  <si>
    <t xml:space="preserve">Dispositif de rangement ne contenant que ces produits </t>
  </si>
  <si>
    <t>Détention dans des armoires ou locaux fermant à clé et munis d'un système d'alerte ou de sécurité renforcée contre toute tentative d'effraction. 
Armoire ou chambre forte ou coffre-fort scellé recommandés</t>
  </si>
  <si>
    <t xml:space="preserve">Accès au stock possible uniquement au personnel qualifié et autorisé, en nombre restreint. </t>
  </si>
  <si>
    <r>
      <t>Zone de quarantaine</t>
    </r>
    <r>
      <rPr>
        <sz val="10"/>
        <rFont val="Arial"/>
        <family val="2"/>
      </rPr>
      <t xml:space="preserve"> pour les produits en attente de libération (matières premières et articles de conditionnement réceptionnés, préparations réalisées)</t>
    </r>
  </si>
  <si>
    <r>
      <t>Zone ou local de nettoyage du matériel</t>
    </r>
    <r>
      <rPr>
        <sz val="10"/>
        <rFont val="Arial"/>
        <family val="2"/>
      </rPr>
      <t xml:space="preserve"> adapté à l'activité et situé à proximité immédiate du préparatoire</t>
    </r>
  </si>
  <si>
    <r>
      <t>Zone de rangement du matériel</t>
    </r>
    <r>
      <rPr>
        <sz val="10"/>
        <rFont val="Arial"/>
        <family val="2"/>
      </rPr>
      <t xml:space="preserve"> propre et sèche</t>
    </r>
  </si>
  <si>
    <t>Zones réservées au stockage de préférence à proximité des autres locaux de la pharmacie afin de faciliter le contrôle, la dispensation et la traçabilité</t>
  </si>
  <si>
    <t>Agencement permettant la séparation des différents gaz, des bouteilles pleines et vides et la rotation des stocks</t>
  </si>
  <si>
    <t xml:space="preserve">Zone aménagée pour permettre la livraison des DMS dans leur emballage secondaire </t>
  </si>
  <si>
    <t xml:space="preserve">Aménagement prévu pour les demandes urgentes  (zone d'attente sécurisée) </t>
  </si>
  <si>
    <t>Equipement entretenu (procédure, traçabilité)</t>
  </si>
  <si>
    <t>Tableau de service nominatif mensuel organisant le temps de présence pharmaceutique des praticiens hospitaliers et arrêté par le Directeur de l'établissement</t>
  </si>
  <si>
    <t xml:space="preserve">Matériels ou équipements de préparation des doses à administrer adaptés (reconditionnement, surconditionnement, constitution de semainiers) </t>
  </si>
  <si>
    <t>Adresse de l'établissement</t>
  </si>
  <si>
    <t>Téléphone de l'établissement</t>
  </si>
  <si>
    <t>Télécopie  de l'établissement</t>
  </si>
  <si>
    <t>Courriel de l'établissement</t>
  </si>
  <si>
    <t>Statut juridique de l'établissement</t>
  </si>
  <si>
    <t>Appartenance à un groupement de coopération sanitaire ou à un syndicat inter-hospitalier</t>
  </si>
  <si>
    <t>Appartenance à un réseau de santé</t>
  </si>
  <si>
    <t>Soins de suite ou de réadaptation</t>
  </si>
  <si>
    <t xml:space="preserve">Délivrance nominative : médicaments préparés individuellement pour chaque patient, selon une périodicité variable </t>
  </si>
  <si>
    <t xml:space="preserve">Délivrance nominative reglobalisée : à partir d'un ensemble de prescriptions, la somme des médicaments nécessaires est délivrée globalement à l'unité de soins selon une périodicité variable </t>
  </si>
  <si>
    <t>Délivrance globale : la délivrance se fait par reconstitution de la dotation des médicaments de l'unité de soins selon une périodicité variable</t>
  </si>
  <si>
    <t>Médecine (hors HAD)</t>
  </si>
  <si>
    <t>HAD</t>
  </si>
  <si>
    <r>
      <t>Sas de réception</t>
    </r>
    <r>
      <rPr>
        <sz val="10"/>
        <rFont val="Arial"/>
        <family val="2"/>
      </rPr>
      <t xml:space="preserve"> protégé des intempéries permettant :
* De réceptionner les marchandises livrées et contenir le matériel de manutention 
* D'assurer la chaine du froid
* De nettoyer les produits livrés si nécessaire
* De traiter les déchets générés par la manutention. </t>
    </r>
  </si>
  <si>
    <r>
      <t xml:space="preserve">Local ou moyen permettant l'isolement </t>
    </r>
    <r>
      <rPr>
        <sz val="10"/>
        <rFont val="Arial"/>
        <family val="2"/>
      </rPr>
      <t xml:space="preserve">et la bonne conservation des médicaments et autres produits livrés en dehors des heures d'ouverture. </t>
    </r>
  </si>
  <si>
    <t>Zone ou local spécifique  prévu pour les échantillothèques (matières premières, préparations, produits en cours de marché). 
Aménagement intérieur permettant une circulation facile et un rangement fonctionnel</t>
  </si>
  <si>
    <t>Zone de préparation des demandes des services adaptée à l'activité de dispensation (surface, conception, mise en place éventuelle de postes de cueillette). 
Surface suffisante pour le stockage momentané des chariots de distribution ou armoires roulantes des services et des chariots de dispensation.</t>
  </si>
  <si>
    <t>BPPH §3.3.2.1
BPP 1.1.15</t>
  </si>
  <si>
    <t xml:space="preserve">Qualification des logiciels et vérification périodique de leurs performances </t>
  </si>
  <si>
    <t>Circuit du médicament informatisé (préciser le ou les logiciels)</t>
  </si>
  <si>
    <t>Gestion des stocks pharmaceutiques informatisée
Préciser le(s) logiciels utilisé(s)</t>
  </si>
  <si>
    <t>Zones propres, sèches, bien ventilées, à l'abri des intempéries. Température compatible avec la sécurité</t>
  </si>
  <si>
    <t>Parties communes réservées au personnel (sanitaires, vestiaires, locaux d'entretien, salle de détente) séparées des locaux et zones d'activités pharmaceutiques</t>
  </si>
  <si>
    <t>Balances et matériel de mesure de portée et de précision appropriées aux opérations de préparation et de contrôle
Matériels étalonnés et vérifiés périodiquement. Compte-rendu des contrôles conservés</t>
  </si>
  <si>
    <t xml:space="preserve">Temps de présence réglementaire </t>
  </si>
  <si>
    <t xml:space="preserve">Continuité du service pharmaceutique assurée et organisée (permanence sur place, astreinte à domicile)
Les préparateurs participant au système d'astreinte restent sous le contrôle du pharmacien
</t>
  </si>
  <si>
    <t>Sols, murs, plafonds et plans de travail conçus pour permettre un nettoyage et/ou une désinfection aisé.</t>
  </si>
  <si>
    <t>Local particulier et adapté réservé à la livraison des gaz médicaux (éventuellement identique à celui réservé au stockage de ces gaz)</t>
  </si>
  <si>
    <t>Sols, murs et surfaces de travail  lisses, imperméables, sans fissure et facilement nettoyables
Plafonds étanches et lisses</t>
  </si>
  <si>
    <r>
      <t>Zone ou local de conditionnement</t>
    </r>
    <r>
      <rPr>
        <sz val="10"/>
        <rFont val="Arial"/>
        <family val="2"/>
      </rPr>
      <t xml:space="preserve"> organisé de façon à éviter tout risque de confusion ou de contamination</t>
    </r>
  </si>
  <si>
    <t>NE</t>
  </si>
  <si>
    <t>SO</t>
  </si>
  <si>
    <t>NR</t>
  </si>
  <si>
    <t>Zone ou local dédié et adapté à l'activité de conditionnement unitaire et de surconditionnement des spécialités dont le conditionnement n'est pas adapté à la dispensation</t>
  </si>
  <si>
    <t>Certification HAS</t>
  </si>
  <si>
    <t xml:space="preserve">Inscription à l'Ordre section "H" </t>
  </si>
  <si>
    <t>S</t>
  </si>
  <si>
    <t>Oui</t>
  </si>
  <si>
    <t>oui</t>
  </si>
  <si>
    <t xml:space="preserve">QUESTIONNAIRE </t>
  </si>
  <si>
    <t>M</t>
  </si>
  <si>
    <t>Non</t>
  </si>
  <si>
    <t>en cours</t>
  </si>
  <si>
    <t>RAPPORT D'INSPECTION</t>
  </si>
  <si>
    <t>I</t>
  </si>
  <si>
    <t>non</t>
  </si>
  <si>
    <t>Monsieur</t>
  </si>
  <si>
    <t>Christian LEFEUVRE</t>
  </si>
  <si>
    <t>christian.lefeuvre@ars.sante.fr</t>
  </si>
  <si>
    <t>CL</t>
  </si>
  <si>
    <t>Excel 2007 - extension .xlsm</t>
  </si>
  <si>
    <t>David JACQ</t>
  </si>
  <si>
    <t>david.jacq@ars.sante.fr</t>
  </si>
  <si>
    <t>DJ</t>
  </si>
  <si>
    <t>Excel 1997 à 2003 - extension .xls</t>
  </si>
  <si>
    <t>Madame</t>
  </si>
  <si>
    <t>Géraldine SIHA-MBEDY</t>
  </si>
  <si>
    <t>geraldine.sihambedy@ars.sante.fr</t>
  </si>
  <si>
    <t>GSM</t>
  </si>
  <si>
    <t>Philippe MINVIELLE</t>
  </si>
  <si>
    <t>philippe.minvielle@ars.sante.fr</t>
  </si>
  <si>
    <t>PM</t>
  </si>
  <si>
    <t>Pierre CONSTANTIN</t>
  </si>
  <si>
    <t>pierre.constantin@ars.sante.fr</t>
  </si>
  <si>
    <t>PC</t>
  </si>
  <si>
    <t>VB</t>
  </si>
  <si>
    <t>Code postal</t>
  </si>
  <si>
    <t>Ville</t>
  </si>
  <si>
    <t>Date</t>
  </si>
  <si>
    <t>Dates autorisations ou "Sans objet"</t>
  </si>
  <si>
    <t>N° FINESS</t>
  </si>
  <si>
    <t xml:space="preserve">Personnels en apprentissage </t>
  </si>
  <si>
    <t>RENSEIGNEMENTS CONCERNANT L'INSPECTION</t>
  </si>
  <si>
    <t>RENSEIGNEMENTS CONCERNANT L'ENQUETE</t>
  </si>
  <si>
    <t>RAPPORT D' INSPECTION</t>
  </si>
  <si>
    <t>RAPPORT D'ENQUETE</t>
  </si>
  <si>
    <t>Directeur</t>
  </si>
  <si>
    <t>Directrice</t>
  </si>
  <si>
    <t>Pharmacien</t>
  </si>
  <si>
    <t>Responsable AQ</t>
  </si>
  <si>
    <t>Cadre de santé</t>
  </si>
  <si>
    <t>Personnes rencontrées ou sollicitées</t>
  </si>
  <si>
    <t>Cotation intermédiaire</t>
  </si>
  <si>
    <t>Pharmacien(s) inspecteur(s)</t>
  </si>
  <si>
    <t>Date de réception de la demande :</t>
  </si>
  <si>
    <t>Bonnes pratiques de préparations (BPP)</t>
  </si>
  <si>
    <t>Etablissement</t>
  </si>
  <si>
    <t>Adresse</t>
  </si>
  <si>
    <t>N° mission</t>
  </si>
  <si>
    <t>Synthèse de l'évaluation</t>
  </si>
  <si>
    <t>Commentaires</t>
  </si>
  <si>
    <t>Nbre SO</t>
  </si>
  <si>
    <t>N</t>
  </si>
  <si>
    <t>préparations hospitalières</t>
  </si>
  <si>
    <t>préparations nécessaires aux recherches biomédicales (y compris la préparation des médicaments expérimentaux)</t>
  </si>
  <si>
    <t>importation des médicaments expérimentaux</t>
  </si>
  <si>
    <t>délivrance des ADDFMS</t>
  </si>
  <si>
    <t>préparation de médicaments radiopharmaceutiques</t>
  </si>
  <si>
    <t>Avis final</t>
  </si>
  <si>
    <t>favorable</t>
  </si>
  <si>
    <t>favorable avec réserves</t>
  </si>
  <si>
    <t>défavorable</t>
  </si>
  <si>
    <t>différé pour complément d'informations</t>
  </si>
  <si>
    <t>Objet de la demande</t>
  </si>
  <si>
    <t>Date de la demande</t>
  </si>
  <si>
    <t>Date de l'instruction</t>
  </si>
  <si>
    <t xml:space="preserve">A Nantes le </t>
  </si>
  <si>
    <t>Date de réception des réponses</t>
  </si>
  <si>
    <t>Etablissement / Adresse :</t>
  </si>
  <si>
    <t>Infirmier(e) coordonnateur/trice</t>
  </si>
  <si>
    <t>IDE</t>
  </si>
  <si>
    <t>Responsable SMQ</t>
  </si>
  <si>
    <t>Temps de présence pharmaceutique exprimé en ETP</t>
  </si>
  <si>
    <t>Date avis</t>
  </si>
  <si>
    <t>une suite défavorable doit être réservée à la demande citée en objet.</t>
  </si>
  <si>
    <t>une suite favorable ne peut être accordée à la demande citée en objet au regard des réponses apportées. Il est donc demandé à l'établissement de complèter celles-ci de façon satisfaisante.</t>
  </si>
  <si>
    <t>une suite favorable avec réserves peut être accordée à la demande citée en objet.</t>
  </si>
  <si>
    <t>une suite favorable peut être réservée à la demande citée en objet.</t>
  </si>
  <si>
    <t>Sous réserve de prise en compte des remarques et observations formulées, la pharmacie à usage
intérieur (PUI) devrait néanmoins disposer de moyens suffisants en locaux, personnels, équipements
et systèmes d'informations pour réaliser les activités de base mentionnées à l'article R.5126-8 du
code de la santé publique,</t>
  </si>
  <si>
    <t>Activité(s)</t>
  </si>
  <si>
    <t>Date(s) autorisation</t>
  </si>
  <si>
    <t>- Temps de présence du pharmacien gérant (en 1/2 journées hebdomadaires)</t>
  </si>
  <si>
    <t>Rem.</t>
  </si>
  <si>
    <t>Satisfaisant</t>
  </si>
  <si>
    <t>Nbre E Critiques</t>
  </si>
  <si>
    <t>Nbre E Majeurs</t>
  </si>
  <si>
    <t>Nbre Remarques</t>
  </si>
  <si>
    <t>Nbre Satisfaisants</t>
  </si>
  <si>
    <t>R 5126-39</t>
  </si>
  <si>
    <t>R 5126-41</t>
  </si>
  <si>
    <t>R.4235-50
R.5126-40 et -50
R.6152-31; -224
Arr. du 6/03/1989</t>
  </si>
  <si>
    <t>R.5126-53</t>
  </si>
  <si>
    <t>R.5126-16 
R.4235-50</t>
  </si>
  <si>
    <t>R. 6152-26
R. 6152-224
R.5126-50</t>
  </si>
  <si>
    <t>BPPH §3.1
R5126-14</t>
  </si>
  <si>
    <t>BPPH §3.1
R.5126-14</t>
  </si>
  <si>
    <t>BPPH §3.2
R5126-14</t>
  </si>
  <si>
    <t>BPPH §3.3.3.1
R5126-14</t>
  </si>
  <si>
    <t>Sites concernés</t>
  </si>
  <si>
    <t>Date information</t>
  </si>
  <si>
    <t>III - Personnel pharmaceutique exercant dans la PUI</t>
  </si>
  <si>
    <t>Temps de présence</t>
  </si>
  <si>
    <t>Préciser le ou les services concernés</t>
  </si>
  <si>
    <t>Nombre de pharmacien(s) adjoint(s) suffisant pour permettre un fonctionnement satisfaisant. 
Nombre en adéquation avec le CPOM</t>
  </si>
  <si>
    <t>En application de l'article R5126-28 du code de la santé publique, il y a lieu de préciser :</t>
  </si>
  <si>
    <t>Nouvelle(s) mission(s) définies par art. L5126-1-II et L5126-2 pour le compte d'un autre établissement</t>
  </si>
  <si>
    <t>Nouveau site d'implantation</t>
  </si>
  <si>
    <t>Nouvelle(s) mission(s) définie(s) par les articles L5126-1, L5126-2, R5126-9</t>
  </si>
  <si>
    <t>Dates déclaration</t>
  </si>
  <si>
    <t>la création d'une PUI</t>
  </si>
  <si>
    <t>le transfert de la PUI ou d'un site d'implantation</t>
  </si>
  <si>
    <t>la modification des locaux</t>
  </si>
  <si>
    <t>la modification d'une activité</t>
  </si>
  <si>
    <t>Nombre (prévisionnel) de patients pris en charge quotidiennement par la pharmacie (R5126-27-1°)</t>
  </si>
  <si>
    <t>Missions exercées ou prévues (L5126-1)</t>
  </si>
  <si>
    <t>Sites ou établissements concernés</t>
  </si>
  <si>
    <t>Date / Oui / Non</t>
  </si>
  <si>
    <t>d'une pharmacie à usage intérieur (PUI)</t>
  </si>
  <si>
    <t>Modalités</t>
  </si>
  <si>
    <t>Missions</t>
  </si>
  <si>
    <t>- Les missions et activités assurées sur chacun des sites d'implantation... :</t>
  </si>
  <si>
    <t>Missions générales (L5126-I-1°)</t>
  </si>
  <si>
    <t>Actions de pharmacie clinique (L5126-I-2°)</t>
  </si>
  <si>
    <t>Actions d'information / promotion(L5126-I-3°)</t>
  </si>
  <si>
    <t>Approvisionnement, vente en urgence (L5126-I-4°)</t>
  </si>
  <si>
    <t>Actions de pharmacie clinique, d'information, promotion, pharmacovigilance</t>
  </si>
  <si>
    <t>- Préparation de doses à administrer ou des médicaments expérimentaux - R5126-9-I-1°</t>
  </si>
  <si>
    <t>- Préparations magistrales - R5126-9-I-2°</t>
  </si>
  <si>
    <t>- Réalisation des prép.hosp (art. R5126-9-I-3°)</t>
  </si>
  <si>
    <t>-  Reconstitution de spécialités pharmaceutiques (art. R5126-9-I-4°)</t>
  </si>
  <si>
    <t>- Réalisation des prép.rendues nécessaires pour les recherches biomédicales 
(art. R5126-9-I-5°)</t>
  </si>
  <si>
    <t>- Prép. méd. expérimentaux sauf thérapie innovante (R5126-9-I-7°)</t>
  </si>
  <si>
    <t>- Préparations des médicaments radiopharmaceutiques (art. R5126-9-I-6°)</t>
  </si>
  <si>
    <t>- Importation de médicaments expérimentaux (art. R5126-9-I-8°)</t>
  </si>
  <si>
    <t>- Importation de préparations en provenance d'un état membre UE ou autorisé (R5126-9-I-9°)</t>
  </si>
  <si>
    <t>- Préparation de DM stériles (art. R5126-9-I-10°)</t>
  </si>
  <si>
    <t>- Le ou les sites d'implantation de la pharmacie (R5126-12) :</t>
  </si>
  <si>
    <t>Etablissements desservis (R.5126-28-II-2°)</t>
  </si>
  <si>
    <t>Missions exercées pour le compte d'autres PUI (R5126-10)</t>
  </si>
  <si>
    <t>Oui / Non</t>
  </si>
  <si>
    <t>Détails (sites et/ou missions concernés)</t>
  </si>
  <si>
    <t>Détails (sites et/ou activités concernés)</t>
  </si>
  <si>
    <t>Préparation de doses à administrer ou des médicaments expérimentaux (R5126-9-I-1°)</t>
  </si>
  <si>
    <t>Prép. méd. expérimentaux sauf thérapie innovante et préparation pour essais cliniques (R5126-9-I-7°)</t>
  </si>
  <si>
    <t>Importation de médicaments expérimentaux (R5126-9-I-8°)</t>
  </si>
  <si>
    <t>Importation de préparations en provenance d'un état membre UE ou autorisé (R5126-9-I-9°)</t>
  </si>
  <si>
    <t>Réalisation de préparations magistrales (R5126-9-I-2°)</t>
  </si>
  <si>
    <r>
      <t>Modifications des</t>
    </r>
    <r>
      <rPr>
        <b/>
        <sz val="10"/>
        <rFont val="Arial"/>
        <family val="2"/>
      </rPr>
      <t xml:space="preserve"> locaux</t>
    </r>
    <r>
      <rPr>
        <sz val="10"/>
        <rFont val="Arial"/>
        <family val="2"/>
      </rPr>
      <t xml:space="preserve"> relatives à une activité comportant un risque particulier tel que défini à l'article R5126-33</t>
    </r>
  </si>
  <si>
    <t xml:space="preserve">Nombre total patients pris en charge par jour </t>
  </si>
  <si>
    <t>Activités soumises à autorisation (R5126-9-I-1° à 10°)</t>
  </si>
  <si>
    <t>R5126-27-7°</t>
  </si>
  <si>
    <t>R5126-14 et 15
BPPH §3.2</t>
  </si>
  <si>
    <t>Missions ou activités assurées par une autre PUI en cas de défaillance</t>
  </si>
  <si>
    <t xml:space="preserve">
R.5126-11</t>
  </si>
  <si>
    <t xml:space="preserve">En cas d'insuffisance des moyens nécessaires à la réalisation d'une ou plusieurs missions ou activités, la PUI peut avoir recours à une autre PUI. Le DGARS est informé. La date de retour à la normale est précisée (&lt; 1 an) </t>
  </si>
  <si>
    <t>R. 5126-20 : Délivrance par personne morale selon article L.4211-5 de:
- gaz à usage médical pour patients HAD
- O2 médical pour résidents GCSMS</t>
  </si>
  <si>
    <t>R.5126-21 : Opérations de contrôle de certaines préparations (mag., hosp., off)  par un établissement pharmaceutique autorisé</t>
  </si>
  <si>
    <t>R.5126-22 : la réalisation des préparations particulières par un établissement pharmaceutique autorisé:
- 1° : Prép.hospitalières
- 2° : Prép. magistrales
- 3° : Prép. médicaments radiopharmaceutiques
- 4° : Reconstituions de spécialités pharmaceutiques</t>
  </si>
  <si>
    <t>Activités sous-traitées autorisées (R5126-20 à 22)</t>
  </si>
  <si>
    <t>1° : Missions générales (appro., contrôle, détention, dispensation…)</t>
  </si>
  <si>
    <t>2° : Actions de pharmacie clinique</t>
  </si>
  <si>
    <t>3° : Actions d'information, promotion, pharmacovigilance</t>
  </si>
  <si>
    <t>4° : Situations d'urgence (approvisionnement et vente)</t>
  </si>
  <si>
    <t>Modifications substantielles (R5126-32-II)</t>
  </si>
  <si>
    <t>Modifications non substantielles (R5126-32-I)</t>
  </si>
  <si>
    <t>Informations (établissement, activité)</t>
  </si>
  <si>
    <t>- Opérations de contrôle (contrat) de certaines préparations par un établissement autorisé (R5126-21)</t>
  </si>
  <si>
    <t>- Réalisation de préparations particulières par un étab. pharmaceutique autorisé (R5126-22)</t>
  </si>
  <si>
    <t>- Sous-traitance délivrance gaz médicaux et O2 (R5126-20)</t>
  </si>
  <si>
    <t>- Activité(s) exercée(s) pour le compte d'une autre PUI (R5126-9-II-§1)</t>
  </si>
  <si>
    <t>Activité(s) exercée(s) par une autre PUI pour le compte de la PUI (R5126-9-II-§1)</t>
  </si>
  <si>
    <t>Indiquer Nom, qualité, temps de présence en ETP</t>
  </si>
  <si>
    <t>Zone géographique d'intervention des structures HAD desservies par la pharmacie et unités de dialyse à domicile (R5126-28-II-2°)</t>
  </si>
  <si>
    <t>- La liste des établissements, services ou organismes desservis par la PUI (R5126-28-II-2°).</t>
  </si>
  <si>
    <t>- La zone géographique d'intervention des établissements d'HAD et unités de dialyse à domicile (R5126-28-II-2°)</t>
  </si>
  <si>
    <t>Demande d'autorisation de transfert</t>
  </si>
  <si>
    <t>Demande d'autorisation de création</t>
  </si>
  <si>
    <t>Un plan détaillé et côté des locaux est joint à la demande de l'établissement</t>
  </si>
  <si>
    <t>Pour le compte de la PUI de l'établissement (L5126-I - 1°, 2°, 3°, 4° - R5126-27-2°)</t>
  </si>
  <si>
    <t>Missions exercées pour le compte d'autres PUI (R5126-10 - R5126-27-2°)</t>
  </si>
  <si>
    <t>Activités exercées pour le compte d'une autre PUI (R5126-9-II-§3 - R5126-27-2°)</t>
  </si>
  <si>
    <t>Missions et/ou activités exercées par une autre PUI pour le compte de la PUI (R5126-9-II-4° - R5126-27-3°)</t>
  </si>
  <si>
    <t>Pharmacien chargé de la gérance (R5126-27-4°)</t>
  </si>
  <si>
    <t>Pharmaciens adjoints (R5126-27-4°)</t>
  </si>
  <si>
    <t>Le ou les sites d'implantation des locaux de la PUI (R5126-27-5°,6° et R5126-28-II-1°)</t>
  </si>
  <si>
    <t>BPPH §2.1 et 2.2
R5126-27-8°</t>
  </si>
  <si>
    <t>R.5126-27-9°</t>
  </si>
  <si>
    <t>Préparateurs (temps de présence total en ETP) (R5126-27-8°)</t>
  </si>
  <si>
    <t>Internes en pharmacie (temps de présence total en ETP) (R5126-27-8°)</t>
  </si>
  <si>
    <t>Etudiants en pharmacie (R5126-27-8°)</t>
  </si>
  <si>
    <t>Aides de pharmacie (R5126-27-8°)</t>
  </si>
  <si>
    <t>Modalités de dispensation de la PUI (R5126-27-9°)</t>
  </si>
  <si>
    <t>Code de la Santé Publique (CSP) - Décret n° 2019-489 - Ordonnance n°2016-1729</t>
  </si>
  <si>
    <t>Cotation du rapport d'instruction</t>
  </si>
  <si>
    <t xml:space="preserve">RENSEIGNEMENTS </t>
  </si>
  <si>
    <t>R5126-27-10°</t>
  </si>
  <si>
    <t>Exercice d'une mission ou activité pour le compte d'une autre PUI.
Copie des conventions ou des projets de convention à fournir</t>
  </si>
  <si>
    <t>Mission ou activité exercée par une autre PUI.
Copie des conventions ou des projets de convention à fournir</t>
  </si>
  <si>
    <t>Pour les GCS : Copies de la convention consitutive et du règlement intérieur transmises</t>
  </si>
  <si>
    <t>Pour les GHT : Copie du projet de pharmacie du projet médical partagé transmise</t>
  </si>
  <si>
    <t>R5126-27-13°
L5126-10</t>
  </si>
  <si>
    <t>Dispensation aux établissements sans PUI : Copie de la convention ou du projet de convention transmise</t>
  </si>
  <si>
    <t>R5126-27-11°
L5126-2</t>
  </si>
  <si>
    <t>R5126-27-12°
L5126-2</t>
  </si>
  <si>
    <t>Non renseigné</t>
  </si>
  <si>
    <t>Nbre Non renseigné</t>
  </si>
  <si>
    <t>Nombre de points "sans objet"</t>
  </si>
  <si>
    <t>Nombre de points" Satisfaisants"</t>
  </si>
  <si>
    <t>Nombre de points "Non renseignés"</t>
  </si>
  <si>
    <t>Nombre de "Remarques"</t>
  </si>
  <si>
    <t xml:space="preserve">Prenant en compte les renseignements et éléments transmis par l'établissement,                   </t>
  </si>
  <si>
    <t>Pièce fermée, correctement équipée et exclusivement réservée à l'exécution et au contrôle des préparations</t>
  </si>
  <si>
    <r>
      <t xml:space="preserve">Stockage  des matières premières  classées "substances vénéneuses" conforme à la réglementation : 
* </t>
    </r>
    <r>
      <rPr>
        <u/>
        <sz val="10"/>
        <rFont val="Arial"/>
        <family val="2"/>
      </rPr>
      <t>Liste I</t>
    </r>
    <r>
      <rPr>
        <sz val="10"/>
        <rFont val="Arial"/>
        <family val="2"/>
      </rPr>
      <t xml:space="preserve"> : substances très toxiques et toxiques : armoires ou locaux fermant à clef et ne contenant rien d'autre
* </t>
    </r>
    <r>
      <rPr>
        <u/>
        <sz val="10"/>
        <rFont val="Arial"/>
        <family val="2"/>
      </rPr>
      <t>Liste II</t>
    </r>
    <r>
      <rPr>
        <sz val="10"/>
        <rFont val="Arial"/>
        <family val="2"/>
      </rPr>
      <t xml:space="preserve"> : substances nocives, corrosives et irritantes : stockage séparés des autres matières premières </t>
    </r>
  </si>
  <si>
    <t>R5126-42 à 52, R5126-2 à 6</t>
  </si>
  <si>
    <t>Demande d'autorisation de modification</t>
  </si>
  <si>
    <t>Valérie TINEL</t>
  </si>
  <si>
    <t>valerie.tinel@ars.sante.fr</t>
  </si>
  <si>
    <t>E Majeur</t>
  </si>
  <si>
    <t>E Critique</t>
  </si>
  <si>
    <t>Nombre d'écarts (inspection)</t>
  </si>
  <si>
    <t>Nombre d'écarts majeurs (inspection)</t>
  </si>
  <si>
    <t>Nombre d'écarts critiques (inspection)</t>
  </si>
  <si>
    <t>L5126--I-1°</t>
  </si>
  <si>
    <t>De l'approvisionnement à la dispensation des médicaments et des DMS</t>
  </si>
  <si>
    <t>L5126-I-2°
R5126-10</t>
  </si>
  <si>
    <t>L5126-I-3°</t>
  </si>
  <si>
    <t>L5126-I-4°</t>
  </si>
  <si>
    <t>Missions d'approvisionnement et de vente en cas d'urgence ou de nécessité (Réservé aux établissements publics de santé)</t>
  </si>
  <si>
    <t>Peuvent être confiées à une autre PUI</t>
  </si>
  <si>
    <t>Inspection</t>
  </si>
  <si>
    <t xml:space="preserve">Organigramme précis de la PUI établi et actualisé </t>
  </si>
  <si>
    <t>A-Personnel et organisation</t>
  </si>
  <si>
    <t>Système d'information</t>
  </si>
  <si>
    <t>Dispensation</t>
  </si>
  <si>
    <t>Locaux pharmaceutiques</t>
  </si>
  <si>
    <t>Organisation générale</t>
  </si>
  <si>
    <t>Locaux ou zones réservées à la réception</t>
  </si>
  <si>
    <t>Locaux de stockage</t>
  </si>
  <si>
    <t xml:space="preserve">Local ou zone de dispensation et de distribution aux services </t>
  </si>
  <si>
    <t>Local de préparation</t>
  </si>
  <si>
    <t>Local destiné aux contrôles physico-chimiques et microbiologiques</t>
  </si>
  <si>
    <t>Equipement de stockage à basse température</t>
  </si>
  <si>
    <t>Equipements</t>
  </si>
  <si>
    <t>Matériel de dispensation, distribution et transport</t>
  </si>
  <si>
    <t>Matériel de préparation et de contrôle</t>
  </si>
  <si>
    <t>Missions ou activités exercées pour le compte d'une autre PUI (conventions, contrats, déclarations…)</t>
  </si>
  <si>
    <t>x</t>
  </si>
  <si>
    <r>
      <t xml:space="preserve">Actions de pharmacie clinique : 
- Expertise pharmaceutique
- Bilans de médication
- Elaboration de plans phrmaceutiques
- Entretiens pharmaceutiques et éducation thérapeutique
- Elaboration de la stratégie thérapeutique
Procédures, protocoles, enregistrements... </t>
    </r>
    <r>
      <rPr>
        <b/>
        <sz val="10"/>
        <rFont val="Arial"/>
        <family val="2"/>
      </rPr>
      <t>Voir B11</t>
    </r>
  </si>
  <si>
    <r>
      <t xml:space="preserve">Actions d'information et de promotion aux patients et professionnels de santé
</t>
    </r>
    <r>
      <rPr>
        <b/>
        <sz val="10"/>
        <rFont val="Arial"/>
        <family val="2"/>
      </rPr>
      <t>Enregistrements, système documentaire…</t>
    </r>
  </si>
  <si>
    <t>Ecart</t>
  </si>
  <si>
    <t xml:space="preserve">Nbre Ecart </t>
  </si>
  <si>
    <t>Autre personnel intervenant dans la PUI ou placés sous la responsabilité de la PUI</t>
  </si>
  <si>
    <t>Réalisation de préparations magistrales stériles (R5126-33-1°)</t>
  </si>
  <si>
    <t>Réalisation de préparations magistrales comportant des MP ou spécialités présentant un risque pour le personnel ou l'environnement (R5126-33-2°)</t>
  </si>
  <si>
    <t>Préparations hospitalières (R5126-9-I-3° et R5126-33-3°)</t>
  </si>
  <si>
    <t>Reconstitution de spécialités pharmaceutiques y compris thérapie innovante (R5126-9-I-4° et R5126-33-3°)</t>
  </si>
  <si>
    <t>Mise sous forme appropriée médicaments thérapie innovante préparés ponctuellement y compris des médicaments expérimentaux  (R5126-9-I-5° et R5126-33-3°)</t>
  </si>
  <si>
    <t>Prép. de médicaments radiopharmaceutiques (R5126-9-6° et R5126-33-3°)</t>
  </si>
  <si>
    <t>Préparation des dispositifs médicaux stériles (R5126-9-I-10° et R5126-33-3°)</t>
  </si>
  <si>
    <t>Date d'instruction ou d'inspection (à préciser)</t>
  </si>
  <si>
    <r>
      <t xml:space="preserve">SO : Sans objet
Rem. : Remarque
Non renseigné (ces points, quelque soit la réponse finale, devront être complétés)
Satisfaisant
</t>
    </r>
    <r>
      <rPr>
        <sz val="10"/>
        <color rgb="FFFF0000"/>
        <rFont val="Arial"/>
        <family val="2"/>
      </rPr>
      <t>Ecart
Ecart majeur       La notion d'écart ne concerne que les inspections (constats)
Ecart cririque</t>
    </r>
  </si>
  <si>
    <t>Demande de renouvellement de l'autorisation initiale</t>
  </si>
  <si>
    <t>Remarques ou précisions de l'établissement</t>
  </si>
  <si>
    <t>Commentaires ou Remarques de l' inspecteur</t>
  </si>
  <si>
    <t>I- Renseignements concernant l'instruction (partie à compléter par l'ARS)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</si>
</sst>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quot; &quot;##&quot; &quot;##&quot; &quot;##&quot; &quot;##"/>
    <numFmt numFmtId="165" formatCode="[$-F800]dddd\,\ mmmm\ dd\,\ yyyy"/>
    <numFmt numFmtId="166" formatCode="[$-40C]d\ mmmm\ yyyy;@"/>
    <numFmt numFmtId="167" formatCode="0,&quot;  1/2 j&quot;"/>
    <numFmt numFmtId="168" formatCode="\ 0&quot;  1/2 j&quot;"/>
  </numFmts>
  <fonts count="49" x14ac:knownFonts="1">
    <font>
      <sz val="10"/>
      <name val="Arial"/>
    </font>
    <font>
      <sz val="11"/>
      <color theme="1"/>
      <name val="Calibri"/>
      <family val="2"/>
      <scheme val="minor"/>
    </font>
    <font>
      <u/>
      <sz val="7.5"/>
      <color indexed="12"/>
      <name val="Arial"/>
      <family val="2"/>
    </font>
    <font>
      <b/>
      <sz val="10"/>
      <name val="Arial"/>
      <family val="2"/>
    </font>
    <font>
      <sz val="10"/>
      <name val="Arial"/>
      <family val="2"/>
    </font>
    <font>
      <sz val="8"/>
      <name val="Arial"/>
      <family val="2"/>
    </font>
    <font>
      <b/>
      <sz val="8"/>
      <color indexed="81"/>
      <name val="Tahoma"/>
      <family val="2"/>
    </font>
    <font>
      <sz val="8"/>
      <color indexed="81"/>
      <name val="Tahoma"/>
      <family val="2"/>
    </font>
    <font>
      <b/>
      <sz val="12"/>
      <name val="Arial"/>
      <family val="2"/>
    </font>
    <font>
      <b/>
      <sz val="10"/>
      <color indexed="43"/>
      <name val="Arial"/>
      <family val="2"/>
    </font>
    <font>
      <sz val="10"/>
      <color indexed="12"/>
      <name val="Arial"/>
      <family val="2"/>
    </font>
    <font>
      <sz val="11"/>
      <name val="Arial"/>
      <family val="2"/>
    </font>
    <font>
      <b/>
      <sz val="12"/>
      <color indexed="13"/>
      <name val="Arial"/>
      <family val="2"/>
    </font>
    <font>
      <sz val="8"/>
      <name val="Arial"/>
      <family val="2"/>
    </font>
    <font>
      <u/>
      <sz val="10"/>
      <name val="Arial"/>
      <family val="2"/>
    </font>
    <font>
      <b/>
      <i/>
      <sz val="10"/>
      <name val="Arial"/>
      <family val="2"/>
    </font>
    <font>
      <sz val="10"/>
      <color indexed="10"/>
      <name val="Arial"/>
      <family val="2"/>
    </font>
    <font>
      <u/>
      <sz val="10"/>
      <color indexed="12"/>
      <name val="Arial"/>
      <family val="2"/>
    </font>
    <font>
      <i/>
      <sz val="10"/>
      <name val="Arial"/>
      <family val="2"/>
    </font>
    <font>
      <b/>
      <sz val="10"/>
      <color rgb="FF0000FF"/>
      <name val="Arial"/>
      <family val="2"/>
    </font>
    <font>
      <sz val="10"/>
      <color rgb="FF0000FF"/>
      <name val="Arial"/>
      <family val="2"/>
    </font>
    <font>
      <b/>
      <sz val="9"/>
      <color indexed="81"/>
      <name val="Tahoma"/>
      <family val="2"/>
    </font>
    <font>
      <sz val="9"/>
      <color indexed="81"/>
      <name val="Tahoma"/>
      <family val="2"/>
    </font>
    <font>
      <sz val="10"/>
      <color theme="1"/>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0"/>
      <color indexed="81"/>
      <name val="Tahoma"/>
      <family val="2"/>
    </font>
    <font>
      <u/>
      <sz val="7.5"/>
      <color indexed="12"/>
      <name val="Arial"/>
      <family val="2"/>
    </font>
    <font>
      <b/>
      <i/>
      <sz val="10"/>
      <color rgb="FF0000FF"/>
      <name val="Arial"/>
      <family val="2"/>
    </font>
    <font>
      <b/>
      <sz val="10"/>
      <color indexed="13"/>
      <name val="Arial"/>
      <family val="2"/>
    </font>
    <font>
      <b/>
      <sz val="10"/>
      <color indexed="12"/>
      <name val="Arial"/>
      <family val="2"/>
    </font>
    <font>
      <b/>
      <sz val="12"/>
      <color theme="0"/>
      <name val="Arial"/>
      <family val="2"/>
    </font>
    <font>
      <sz val="10"/>
      <color theme="0" tint="-0.14999847407452621"/>
      <name val="Arial"/>
      <family val="2"/>
    </font>
    <font>
      <sz val="10"/>
      <color rgb="FFFF0000"/>
      <name val="Arial"/>
      <family val="2"/>
    </font>
  </fonts>
  <fills count="4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48"/>
        <bgColor indexed="64"/>
      </patternFill>
    </fill>
    <fill>
      <patternFill patternType="solid">
        <fgColor indexed="41"/>
        <bgColor indexed="64"/>
      </patternFill>
    </fill>
    <fill>
      <patternFill patternType="solid">
        <fgColor indexed="42"/>
        <bgColor indexed="64"/>
      </patternFill>
    </fill>
    <fill>
      <patternFill patternType="solid">
        <fgColor indexed="13"/>
        <bgColor indexed="64"/>
      </patternFill>
    </fill>
    <fill>
      <patternFill patternType="solid">
        <fgColor theme="0" tint="-4.9989318521683403E-2"/>
        <bgColor indexed="64"/>
      </patternFill>
    </fill>
    <fill>
      <patternFill patternType="solid">
        <fgColor rgb="FFDDDDDD"/>
        <bgColor indexed="64"/>
      </patternFill>
    </fill>
    <fill>
      <patternFill patternType="solid">
        <fgColor rgb="FFFFFF00"/>
        <bgColor indexed="64"/>
      </patternFill>
    </fill>
    <fill>
      <patternFill patternType="solid">
        <fgColor rgb="FFFFFF9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rgb="FF99CCFF"/>
        <bgColor indexed="64"/>
      </patternFill>
    </fill>
    <fill>
      <patternFill patternType="solid">
        <fgColor rgb="FFCCFFCC"/>
        <bgColor indexed="64"/>
      </patternFill>
    </fill>
    <fill>
      <patternFill patternType="solid">
        <fgColor rgb="FFFFCC99"/>
        <bgColor indexed="64"/>
      </patternFill>
    </fill>
    <fill>
      <patternFill patternType="solid">
        <fgColor theme="9" tint="0.79998168889431442"/>
        <bgColor indexed="64"/>
      </patternFill>
    </fill>
    <fill>
      <patternFill patternType="solid">
        <fgColor rgb="FFFFFFCC"/>
        <bgColor indexed="64"/>
      </patternFill>
    </fill>
    <fill>
      <patternFill patternType="solid">
        <fgColor rgb="FF00FFFF"/>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99FF"/>
        <bgColor indexed="64"/>
      </patternFill>
    </fill>
    <fill>
      <patternFill patternType="solid">
        <fgColor rgb="FFFFC000"/>
        <bgColor indexed="64"/>
      </patternFill>
    </fill>
    <fill>
      <patternFill patternType="solid">
        <fgColor theme="0" tint="-0.249977111117893"/>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12"/>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s>
  <cellStyleXfs count="48">
    <xf numFmtId="0" fontId="0" fillId="0" borderId="0"/>
    <xf numFmtId="0" fontId="2" fillId="0" borderId="0" applyNumberFormat="0" applyFill="0" applyBorder="0" applyAlignment="0" applyProtection="0">
      <alignment vertical="top"/>
      <protection locked="0"/>
    </xf>
    <xf numFmtId="0" fontId="4" fillId="0" borderId="0"/>
    <xf numFmtId="0" fontId="1" fillId="0" borderId="0"/>
    <xf numFmtId="0" fontId="17" fillId="0" borderId="0" applyNumberFormat="0" applyFill="0" applyBorder="0" applyAlignment="0" applyProtection="0">
      <alignment vertical="top"/>
      <protection locked="0"/>
    </xf>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16" borderId="0" applyNumberFormat="0" applyBorder="0" applyAlignment="0" applyProtection="0"/>
    <xf numFmtId="0" fontId="24" fillId="19" borderId="0" applyNumberFormat="0" applyBorder="0" applyAlignment="0" applyProtection="0"/>
    <xf numFmtId="0" fontId="24" fillId="22" borderId="0" applyNumberFormat="0" applyBorder="0" applyAlignment="0" applyProtection="0"/>
    <xf numFmtId="0" fontId="25" fillId="23"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30" borderId="0" applyNumberFormat="0" applyBorder="0" applyAlignment="0" applyProtection="0"/>
    <xf numFmtId="0" fontId="26" fillId="0" borderId="0" applyNumberFormat="0" applyFill="0" applyBorder="0" applyAlignment="0" applyProtection="0"/>
    <xf numFmtId="0" fontId="27" fillId="31" borderId="16" applyNumberFormat="0" applyAlignment="0" applyProtection="0"/>
    <xf numFmtId="0" fontId="28" fillId="0" borderId="17" applyNumberFormat="0" applyFill="0" applyAlignment="0" applyProtection="0"/>
    <xf numFmtId="0" fontId="4" fillId="32" borderId="18" applyNumberFormat="0" applyFont="0" applyAlignment="0" applyProtection="0"/>
    <xf numFmtId="0" fontId="29" fillId="18" borderId="16" applyNumberFormat="0" applyAlignment="0" applyProtection="0"/>
    <xf numFmtId="0" fontId="30" fillId="14" borderId="0" applyNumberFormat="0" applyBorder="0" applyAlignment="0" applyProtection="0"/>
    <xf numFmtId="0" fontId="31" fillId="33" borderId="0" applyNumberFormat="0" applyBorder="0" applyAlignment="0" applyProtection="0"/>
    <xf numFmtId="0" fontId="32" fillId="15" borderId="0" applyNumberFormat="0" applyBorder="0" applyAlignment="0" applyProtection="0"/>
    <xf numFmtId="0" fontId="33" fillId="31" borderId="19"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0" borderId="20" applyNumberFormat="0" applyFill="0" applyAlignment="0" applyProtection="0"/>
    <xf numFmtId="0" fontId="37" fillId="0" borderId="21" applyNumberFormat="0" applyFill="0" applyAlignment="0" applyProtection="0"/>
    <xf numFmtId="0" fontId="38" fillId="0" borderId="22" applyNumberFormat="0" applyFill="0" applyAlignment="0" applyProtection="0"/>
    <xf numFmtId="0" fontId="38" fillId="0" borderId="0" applyNumberFormat="0" applyFill="0" applyBorder="0" applyAlignment="0" applyProtection="0"/>
    <xf numFmtId="0" fontId="39" fillId="0" borderId="23" applyNumberFormat="0" applyFill="0" applyAlignment="0" applyProtection="0"/>
    <xf numFmtId="0" fontId="40" fillId="34" borderId="24" applyNumberFormat="0" applyAlignment="0" applyProtection="0"/>
    <xf numFmtId="0" fontId="4" fillId="0" borderId="0"/>
    <xf numFmtId="0" fontId="42" fillId="0" borderId="0" applyNumberFormat="0" applyFill="0" applyBorder="0" applyAlignment="0" applyProtection="0">
      <alignment vertical="top"/>
      <protection locked="0"/>
    </xf>
  </cellStyleXfs>
  <cellXfs count="328">
    <xf numFmtId="0" fontId="0" fillId="0" borderId="0" xfId="0"/>
    <xf numFmtId="0" fontId="0" fillId="2" borderId="0" xfId="0" applyFill="1" applyBorder="1" applyAlignment="1">
      <alignment vertical="center" wrapText="1"/>
    </xf>
    <xf numFmtId="0" fontId="4" fillId="0" borderId="1" xfId="0" applyFont="1" applyFill="1" applyBorder="1" applyAlignment="1">
      <alignment horizontal="left" vertical="center" wrapText="1"/>
    </xf>
    <xf numFmtId="0" fontId="4" fillId="2" borderId="2" xfId="0" applyFont="1" applyFill="1" applyBorder="1" applyAlignment="1">
      <alignment horizontal="left" vertical="center" wrapText="1" indent="1"/>
    </xf>
    <xf numFmtId="0" fontId="4" fillId="0" borderId="1" xfId="0" applyFont="1" applyFill="1" applyBorder="1" applyAlignment="1">
      <alignment horizontal="left" vertical="center" wrapText="1" indent="1"/>
    </xf>
    <xf numFmtId="0" fontId="11" fillId="0" borderId="0" xfId="0" applyFont="1"/>
    <xf numFmtId="0" fontId="11" fillId="0" borderId="0" xfId="0" applyFont="1" applyBorder="1"/>
    <xf numFmtId="0" fontId="11" fillId="0" borderId="0" xfId="0" applyFont="1" applyBorder="1" applyAlignment="1">
      <alignment wrapText="1"/>
    </xf>
    <xf numFmtId="0" fontId="4" fillId="2"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2" borderId="0" xfId="0" applyFont="1" applyFill="1" applyBorder="1" applyAlignment="1">
      <alignment vertical="top" wrapText="1"/>
    </xf>
    <xf numFmtId="0" fontId="4" fillId="2" borderId="0" xfId="0" applyFont="1" applyFill="1" applyBorder="1" applyAlignment="1">
      <alignment horizontal="left" vertical="center" wrapText="1"/>
    </xf>
    <xf numFmtId="0" fontId="4" fillId="2" borderId="0" xfId="0" applyFont="1" applyFill="1" applyBorder="1" applyAlignment="1">
      <alignment horizontal="center" vertical="center" wrapText="1"/>
    </xf>
    <xf numFmtId="164" fontId="0" fillId="0" borderId="0" xfId="0" applyNumberFormat="1"/>
    <xf numFmtId="49" fontId="17" fillId="0" borderId="0" xfId="1" applyNumberFormat="1" applyFont="1" applyAlignment="1" applyProtection="1"/>
    <xf numFmtId="0" fontId="4" fillId="0" borderId="0" xfId="0" applyFont="1"/>
    <xf numFmtId="0" fontId="4" fillId="2" borderId="1" xfId="0" applyFont="1" applyFill="1" applyBorder="1" applyAlignment="1">
      <alignment horizontal="left" vertical="center" wrapText="1" indent="1"/>
    </xf>
    <xf numFmtId="0" fontId="0" fillId="2" borderId="0" xfId="0" applyFill="1" applyBorder="1" applyAlignment="1">
      <alignment horizontal="center" vertical="center" wrapText="1"/>
    </xf>
    <xf numFmtId="0" fontId="0" fillId="0" borderId="0" xfId="0" applyFill="1" applyBorder="1" applyAlignment="1">
      <alignment horizontal="left" vertical="center" wrapText="1"/>
    </xf>
    <xf numFmtId="0" fontId="0" fillId="3" borderId="0" xfId="0" applyFill="1" applyBorder="1" applyAlignment="1">
      <alignment horizontal="left" vertical="center" wrapText="1"/>
    </xf>
    <xf numFmtId="0" fontId="0" fillId="2" borderId="0" xfId="0" applyFill="1" applyBorder="1" applyAlignment="1">
      <alignment horizontal="left" vertical="center" wrapText="1"/>
    </xf>
    <xf numFmtId="0" fontId="4"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4" fillId="0" borderId="0" xfId="0" applyFont="1" applyFill="1" applyBorder="1" applyAlignment="1">
      <alignment horizontal="left" vertical="center" wrapText="1" indent="1"/>
    </xf>
    <xf numFmtId="0" fontId="14" fillId="2" borderId="1" xfId="0" applyFont="1" applyFill="1" applyBorder="1" applyAlignment="1">
      <alignment horizontal="left" vertical="center" wrapText="1" indent="1"/>
    </xf>
    <xf numFmtId="0" fontId="14" fillId="0" borderId="1" xfId="0" applyFont="1" applyFill="1" applyBorder="1" applyAlignment="1">
      <alignment horizontal="left" vertical="center" wrapText="1" indent="1"/>
    </xf>
    <xf numFmtId="0" fontId="0" fillId="0" borderId="0" xfId="0" applyFill="1" applyBorder="1" applyAlignment="1">
      <alignment horizontal="center" vertical="center" wrapText="1"/>
    </xf>
    <xf numFmtId="0" fontId="3" fillId="12" borderId="1" xfId="0" applyFont="1" applyFill="1" applyBorder="1" applyAlignment="1">
      <alignment horizontal="left" vertical="center" wrapText="1" indent="1"/>
    </xf>
    <xf numFmtId="0" fontId="0" fillId="0" borderId="1" xfId="0" applyBorder="1" applyAlignment="1">
      <alignment horizontal="left" vertical="center" indent="1"/>
    </xf>
    <xf numFmtId="0" fontId="11" fillId="0" borderId="0" xfId="0" applyFont="1" applyAlignment="1">
      <alignment horizontal="left" vertical="center" indent="1"/>
    </xf>
    <xf numFmtId="0" fontId="11" fillId="2" borderId="0" xfId="0" applyFont="1" applyFill="1" applyAlignment="1">
      <alignment horizontal="left" vertical="center" indent="1"/>
    </xf>
    <xf numFmtId="0" fontId="11" fillId="0" borderId="0" xfId="0" applyFont="1" applyBorder="1" applyAlignment="1">
      <alignment horizontal="left" vertical="center" wrapText="1" indent="1"/>
    </xf>
    <xf numFmtId="0" fontId="4" fillId="0" borderId="0" xfId="0" applyFont="1" applyBorder="1" applyAlignment="1">
      <alignment horizontal="left" vertical="center" wrapText="1" indent="1"/>
    </xf>
    <xf numFmtId="0" fontId="0" fillId="0" borderId="0" xfId="0" applyBorder="1" applyAlignment="1">
      <alignment horizontal="left" vertical="center" wrapText="1" indent="1"/>
    </xf>
    <xf numFmtId="0" fontId="11" fillId="0" borderId="0" xfId="0" applyFont="1" applyBorder="1" applyAlignment="1">
      <alignment horizontal="left" vertical="center" indent="1"/>
    </xf>
    <xf numFmtId="0" fontId="23" fillId="0" borderId="1" xfId="3" applyFont="1" applyBorder="1" applyAlignment="1">
      <alignment horizontal="left" vertical="center" wrapText="1" indent="1"/>
    </xf>
    <xf numFmtId="0" fontId="4" fillId="0" borderId="1" xfId="0" applyFont="1" applyBorder="1" applyAlignment="1">
      <alignment horizontal="left" vertical="center" indent="1"/>
    </xf>
    <xf numFmtId="0" fontId="4" fillId="0" borderId="0" xfId="0" applyFont="1" applyBorder="1" applyAlignment="1">
      <alignment horizontal="left" vertical="center" indent="1"/>
    </xf>
    <xf numFmtId="0" fontId="4" fillId="0" borderId="1" xfId="0" applyFont="1" applyBorder="1" applyAlignment="1">
      <alignment horizontal="right" vertical="center" indent="1"/>
    </xf>
    <xf numFmtId="0" fontId="23" fillId="0" borderId="0" xfId="3" applyFont="1" applyBorder="1" applyAlignment="1">
      <alignment horizontal="left" vertical="center" wrapText="1" indent="1"/>
    </xf>
    <xf numFmtId="0" fontId="8" fillId="10" borderId="1" xfId="0" applyFont="1" applyFill="1" applyBorder="1" applyAlignment="1">
      <alignment horizontal="left" vertical="center" wrapText="1" indent="1"/>
    </xf>
    <xf numFmtId="0" fontId="0" fillId="0" borderId="0" xfId="0" applyAlignment="1">
      <alignment horizontal="left" vertical="center" wrapText="1" indent="1"/>
    </xf>
    <xf numFmtId="0" fontId="3" fillId="0" borderId="0" xfId="0" applyFont="1" applyBorder="1" applyAlignment="1">
      <alignment horizontal="left" vertical="center" wrapText="1" indent="1"/>
    </xf>
    <xf numFmtId="0" fontId="3" fillId="0" borderId="5" xfId="0" applyFont="1" applyFill="1" applyBorder="1" applyAlignment="1">
      <alignment horizontal="left" vertical="center" indent="1"/>
    </xf>
    <xf numFmtId="0" fontId="4" fillId="0" borderId="0" xfId="0" applyFont="1" applyBorder="1" applyAlignment="1">
      <alignment horizontal="left" vertical="center" wrapText="1" indent="1"/>
    </xf>
    <xf numFmtId="165" fontId="4" fillId="0" borderId="0" xfId="0" applyNumberFormat="1" applyFont="1" applyBorder="1" applyAlignment="1">
      <alignment horizontal="left" vertical="center" wrapText="1" indent="1"/>
    </xf>
    <xf numFmtId="165" fontId="0" fillId="0" borderId="0" xfId="0" applyNumberFormat="1" applyBorder="1" applyAlignment="1">
      <alignment horizontal="left" vertical="center" wrapText="1" indent="1"/>
    </xf>
    <xf numFmtId="0" fontId="3" fillId="0" borderId="0" xfId="0" applyFont="1" applyBorder="1" applyAlignment="1">
      <alignment horizontal="left" vertical="center" wrapText="1" indent="1"/>
    </xf>
    <xf numFmtId="0" fontId="4" fillId="0" borderId="0" xfId="0" applyFont="1" applyAlignment="1">
      <alignment horizontal="left" vertical="center" wrapText="1" indent="1"/>
    </xf>
    <xf numFmtId="14" fontId="20" fillId="0" borderId="1" xfId="0" applyNumberFormat="1" applyFont="1" applyBorder="1" applyAlignment="1">
      <alignment horizontal="center" vertical="center" wrapText="1"/>
    </xf>
    <xf numFmtId="49" fontId="18" fillId="9" borderId="1" xfId="0" applyNumberFormat="1" applyFont="1" applyFill="1" applyBorder="1" applyAlignment="1">
      <alignment horizontal="center" vertical="center" wrapText="1"/>
    </xf>
    <xf numFmtId="0" fontId="23" fillId="9" borderId="1" xfId="3" applyFont="1" applyFill="1" applyBorder="1" applyAlignment="1">
      <alignment horizontal="left" vertical="center" wrapText="1" indent="1"/>
    </xf>
    <xf numFmtId="0" fontId="4" fillId="0" borderId="2" xfId="0" applyFont="1" applyFill="1" applyBorder="1" applyAlignment="1">
      <alignment horizontal="left" vertical="center" wrapText="1"/>
    </xf>
    <xf numFmtId="0" fontId="4" fillId="0" borderId="2" xfId="0" applyFont="1" applyFill="1" applyBorder="1" applyAlignment="1">
      <alignment horizontal="left" vertical="center" wrapText="1" indent="1"/>
    </xf>
    <xf numFmtId="0" fontId="4" fillId="0" borderId="4" xfId="0" applyFont="1" applyFill="1" applyBorder="1" applyAlignment="1">
      <alignment horizontal="left" vertical="center" wrapText="1"/>
    </xf>
    <xf numFmtId="0" fontId="4" fillId="0" borderId="4" xfId="0" applyFont="1" applyFill="1" applyBorder="1" applyAlignment="1">
      <alignment horizontal="left" vertical="center" wrapText="1" indent="1"/>
    </xf>
    <xf numFmtId="0" fontId="4" fillId="35" borderId="11" xfId="0" applyFont="1" applyFill="1" applyBorder="1" applyAlignment="1">
      <alignment horizontal="left" vertical="center" wrapText="1" indent="1"/>
    </xf>
    <xf numFmtId="0" fontId="4" fillId="2" borderId="4" xfId="0" applyFont="1" applyFill="1" applyBorder="1" applyAlignment="1">
      <alignment horizontal="left" vertical="center" wrapText="1" indent="1"/>
    </xf>
    <xf numFmtId="0" fontId="4" fillId="0" borderId="3" xfId="0" applyFont="1" applyFill="1" applyBorder="1" applyAlignment="1">
      <alignment horizontal="left" vertical="center" wrapText="1"/>
    </xf>
    <xf numFmtId="0" fontId="4" fillId="0" borderId="3" xfId="0" applyFont="1" applyFill="1" applyBorder="1" applyAlignment="1">
      <alignment horizontal="left" vertical="center" wrapText="1" indent="1"/>
    </xf>
    <xf numFmtId="0" fontId="4" fillId="0" borderId="1" xfId="0" applyFont="1" applyFill="1" applyBorder="1" applyAlignment="1">
      <alignment horizontal="left" vertical="center" wrapText="1" indent="1"/>
    </xf>
    <xf numFmtId="0" fontId="8" fillId="0" borderId="0" xfId="0" applyFont="1" applyAlignment="1">
      <alignment horizontal="center" vertical="center"/>
    </xf>
    <xf numFmtId="0" fontId="0" fillId="0" borderId="0" xfId="0" applyBorder="1" applyAlignment="1">
      <alignment horizontal="center" vertical="center" wrapText="1"/>
    </xf>
    <xf numFmtId="0" fontId="4" fillId="0" borderId="0" xfId="2" applyFont="1" applyFill="1" applyBorder="1" applyAlignment="1">
      <alignment horizontal="left" vertical="center" wrapText="1" indent="1"/>
    </xf>
    <xf numFmtId="0" fontId="0" fillId="0" borderId="0" xfId="0" applyFill="1" applyBorder="1" applyAlignment="1">
      <alignment horizontal="left" vertical="center" wrapText="1" indent="1"/>
    </xf>
    <xf numFmtId="0" fontId="4" fillId="38" borderId="1" xfId="0" applyFont="1" applyFill="1" applyBorder="1" applyAlignment="1">
      <alignment horizontal="left" vertical="center" wrapText="1" indent="1"/>
    </xf>
    <xf numFmtId="0" fontId="3" fillId="2" borderId="1" xfId="0" applyFont="1" applyFill="1" applyBorder="1" applyAlignment="1">
      <alignment horizontal="right" vertical="center" wrapText="1" indent="1"/>
    </xf>
    <xf numFmtId="0" fontId="3" fillId="12" borderId="1" xfId="0" applyFont="1" applyFill="1" applyBorder="1" applyAlignment="1">
      <alignment horizontal="center" vertical="center" wrapText="1"/>
    </xf>
    <xf numFmtId="0" fontId="3" fillId="11" borderId="1" xfId="0" applyFont="1" applyFill="1" applyBorder="1" applyAlignment="1">
      <alignment horizontal="left" vertical="center" wrapText="1" indent="1"/>
    </xf>
    <xf numFmtId="0" fontId="0" fillId="11" borderId="1" xfId="0" applyFill="1" applyBorder="1" applyAlignment="1">
      <alignment horizontal="left" vertical="center" wrapText="1" indent="1"/>
    </xf>
    <xf numFmtId="0" fontId="0" fillId="0" borderId="0" xfId="0" applyFill="1" applyBorder="1" applyAlignment="1">
      <alignment vertical="center" wrapText="1"/>
    </xf>
    <xf numFmtId="0" fontId="4" fillId="0" borderId="1" xfId="0" applyFont="1" applyFill="1" applyBorder="1" applyAlignment="1">
      <alignment horizontal="left" vertical="center" wrapText="1"/>
    </xf>
    <xf numFmtId="0" fontId="4" fillId="2" borderId="2" xfId="0" applyFont="1" applyFill="1" applyBorder="1" applyAlignment="1">
      <alignment horizontal="left" vertical="center" wrapText="1" indent="1"/>
    </xf>
    <xf numFmtId="49" fontId="18" fillId="9" borderId="1" xfId="0" applyNumberFormat="1" applyFont="1" applyFill="1" applyBorder="1" applyAlignment="1">
      <alignment horizontal="center" vertical="center" wrapText="1"/>
    </xf>
    <xf numFmtId="0" fontId="3" fillId="40" borderId="11" xfId="0" applyFont="1" applyFill="1" applyBorder="1" applyAlignment="1">
      <alignment horizontal="left" vertical="center" wrapText="1" indent="1"/>
    </xf>
    <xf numFmtId="0" fontId="4" fillId="40" borderId="11" xfId="0" applyFont="1" applyFill="1" applyBorder="1" applyAlignment="1">
      <alignment horizontal="center" vertical="center" wrapText="1"/>
    </xf>
    <xf numFmtId="0" fontId="4" fillId="40" borderId="5" xfId="0" applyFont="1" applyFill="1" applyBorder="1" applyAlignment="1">
      <alignment horizontal="left" vertical="top" wrapText="1"/>
    </xf>
    <xf numFmtId="0" fontId="3" fillId="35" borderId="11" xfId="0" applyFont="1" applyFill="1" applyBorder="1" applyAlignment="1">
      <alignment horizontal="left" vertical="center" wrapText="1" indent="1"/>
    </xf>
    <xf numFmtId="0" fontId="4" fillId="40" borderId="11" xfId="0" applyFont="1" applyFill="1" applyBorder="1" applyAlignment="1">
      <alignment horizontal="left" vertical="center" wrapText="1" indent="1"/>
    </xf>
    <xf numFmtId="0" fontId="3" fillId="36" borderId="11" xfId="0" applyFont="1" applyFill="1" applyBorder="1" applyAlignment="1">
      <alignment horizontal="left" vertical="center" wrapText="1" indent="1"/>
    </xf>
    <xf numFmtId="0" fontId="4" fillId="40" borderId="6" xfId="0" applyFont="1" applyFill="1" applyBorder="1" applyAlignment="1">
      <alignment horizontal="left" vertical="center" wrapText="1" indent="1"/>
    </xf>
    <xf numFmtId="0" fontId="3" fillId="35" borderId="6" xfId="0" applyFont="1" applyFill="1" applyBorder="1" applyAlignment="1">
      <alignment horizontal="left" vertical="center" wrapText="1" indent="1"/>
    </xf>
    <xf numFmtId="0" fontId="3" fillId="35" borderId="11" xfId="0" applyFont="1" applyFill="1" applyBorder="1" applyAlignment="1">
      <alignment horizontal="left" vertical="center" wrapText="1"/>
    </xf>
    <xf numFmtId="0" fontId="3" fillId="35" borderId="0" xfId="0" applyFont="1" applyFill="1" applyBorder="1" applyAlignment="1">
      <alignment horizontal="left" vertical="center" wrapText="1"/>
    </xf>
    <xf numFmtId="0" fontId="4" fillId="35" borderId="0" xfId="0" applyFont="1" applyFill="1" applyBorder="1" applyAlignment="1">
      <alignment horizontal="left" vertical="center" wrapText="1" indent="1"/>
    </xf>
    <xf numFmtId="0" fontId="4" fillId="35" borderId="11" xfId="0" applyFont="1" applyFill="1" applyBorder="1" applyAlignment="1">
      <alignment horizontal="center" vertical="center" wrapText="1"/>
    </xf>
    <xf numFmtId="0" fontId="4" fillId="35" borderId="5" xfId="0" applyFont="1" applyFill="1" applyBorder="1" applyAlignment="1">
      <alignment horizontal="left" vertical="top" wrapText="1"/>
    </xf>
    <xf numFmtId="0" fontId="4" fillId="40" borderId="6" xfId="0" applyFont="1" applyFill="1" applyBorder="1" applyAlignment="1">
      <alignment horizontal="center" vertical="top" wrapText="1"/>
    </xf>
    <xf numFmtId="0" fontId="4" fillId="40" borderId="11" xfId="0" applyFont="1" applyFill="1" applyBorder="1" applyAlignment="1">
      <alignment horizontal="left" vertical="center" wrapText="1"/>
    </xf>
    <xf numFmtId="0" fontId="5" fillId="35" borderId="6" xfId="0" applyFont="1" applyFill="1" applyBorder="1" applyAlignment="1">
      <alignment horizontal="left" vertical="top" wrapText="1"/>
    </xf>
    <xf numFmtId="0" fontId="4" fillId="35" borderId="6" xfId="0" applyFont="1" applyFill="1" applyBorder="1" applyAlignment="1">
      <alignment horizontal="left" vertical="top" wrapText="1"/>
    </xf>
    <xf numFmtId="0" fontId="3" fillId="35" borderId="6" xfId="0" applyFont="1" applyFill="1" applyBorder="1" applyAlignment="1">
      <alignment horizontal="left" vertical="top" wrapText="1"/>
    </xf>
    <xf numFmtId="0" fontId="4" fillId="35" borderId="6" xfId="0" applyFont="1" applyFill="1" applyBorder="1" applyAlignment="1">
      <alignment horizontal="left" vertical="center" wrapText="1" indent="1"/>
    </xf>
    <xf numFmtId="0" fontId="4" fillId="36" borderId="6" xfId="0" applyFont="1" applyFill="1" applyBorder="1" applyAlignment="1">
      <alignment horizontal="left" vertical="center" wrapText="1" indent="1"/>
    </xf>
    <xf numFmtId="0" fontId="3" fillId="36" borderId="11" xfId="0" applyFont="1" applyFill="1" applyBorder="1" applyAlignment="1">
      <alignment horizontal="left" vertical="center" wrapText="1"/>
    </xf>
    <xf numFmtId="0" fontId="3" fillId="36" borderId="6" xfId="0" applyFont="1" applyFill="1" applyBorder="1" applyAlignment="1">
      <alignment horizontal="left" vertical="center" wrapText="1" indent="1"/>
    </xf>
    <xf numFmtId="0" fontId="4" fillId="40" borderId="0" xfId="0" applyFont="1" applyFill="1" applyBorder="1" applyAlignment="1">
      <alignment horizontal="left" vertical="center" wrapText="1" indent="1"/>
    </xf>
    <xf numFmtId="0" fontId="4" fillId="35" borderId="9" xfId="0" applyFont="1" applyFill="1" applyBorder="1" applyAlignment="1">
      <alignment horizontal="left" vertical="center" wrapText="1" indent="1"/>
    </xf>
    <xf numFmtId="0" fontId="4" fillId="35" borderId="9" xfId="0" applyFont="1" applyFill="1" applyBorder="1" applyAlignment="1">
      <alignment horizontal="left" vertical="center" wrapText="1"/>
    </xf>
    <xf numFmtId="0" fontId="3" fillId="35" borderId="9" xfId="0" applyFont="1" applyFill="1" applyBorder="1" applyAlignment="1">
      <alignment horizontal="left" vertical="center" wrapText="1" indent="1"/>
    </xf>
    <xf numFmtId="0" fontId="4" fillId="35" borderId="11" xfId="0"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0" fontId="20" fillId="2" borderId="1" xfId="0" applyFont="1" applyFill="1" applyBorder="1" applyAlignment="1">
      <alignment horizontal="left" vertical="center" wrapText="1" indent="1"/>
    </xf>
    <xf numFmtId="0" fontId="19" fillId="2" borderId="1" xfId="0" applyFont="1" applyFill="1" applyBorder="1" applyAlignment="1">
      <alignment horizontal="left" vertical="center" wrapText="1" indent="1"/>
    </xf>
    <xf numFmtId="0" fontId="3" fillId="39" borderId="1" xfId="0" applyFont="1" applyFill="1" applyBorder="1" applyAlignment="1">
      <alignment horizontal="left" vertical="center" wrapText="1" indent="1"/>
    </xf>
    <xf numFmtId="167" fontId="0" fillId="0" borderId="0" xfId="0" applyNumberFormat="1" applyBorder="1" applyAlignment="1">
      <alignment horizontal="left" vertical="top" wrapText="1" indent="1"/>
    </xf>
    <xf numFmtId="167" fontId="0" fillId="0" borderId="0" xfId="0" applyNumberFormat="1" applyAlignment="1">
      <alignment horizontal="left" vertical="top" wrapText="1" indent="1"/>
    </xf>
    <xf numFmtId="168" fontId="20" fillId="0" borderId="1" xfId="0" applyNumberFormat="1" applyFont="1" applyBorder="1" applyAlignment="1">
      <alignment horizontal="left" vertical="top" wrapText="1" indent="1"/>
    </xf>
    <xf numFmtId="0" fontId="4" fillId="0" borderId="0" xfId="0" applyFont="1" applyBorder="1" applyAlignment="1">
      <alignment horizontal="left" vertical="center" wrapText="1" indent="1"/>
    </xf>
    <xf numFmtId="0" fontId="4" fillId="2" borderId="0" xfId="0" applyFont="1" applyFill="1" applyBorder="1" applyAlignment="1">
      <alignment horizontal="left" vertical="center" wrapText="1" indent="1"/>
    </xf>
    <xf numFmtId="0" fontId="0" fillId="0" borderId="1" xfId="0" applyBorder="1" applyAlignment="1">
      <alignment horizontal="left" vertical="center" wrapText="1" indent="1"/>
    </xf>
    <xf numFmtId="0" fontId="4" fillId="0" borderId="1" xfId="0" applyFont="1" applyFill="1" applyBorder="1" applyAlignment="1">
      <alignment horizontal="left" vertical="center" wrapText="1" indent="1"/>
    </xf>
    <xf numFmtId="165" fontId="0" fillId="2" borderId="1" xfId="0" applyNumberFormat="1" applyFill="1" applyBorder="1" applyAlignment="1" applyProtection="1">
      <alignment horizontal="left" vertical="center" wrapText="1" indent="1"/>
      <protection locked="0"/>
    </xf>
    <xf numFmtId="0" fontId="4" fillId="2" borderId="1" xfId="0" applyFont="1" applyFill="1" applyBorder="1" applyAlignment="1" applyProtection="1">
      <alignment horizontal="left" vertical="center" wrapText="1" indent="1"/>
      <protection locked="0"/>
    </xf>
    <xf numFmtId="0" fontId="4" fillId="0" borderId="1" xfId="0" applyFont="1" applyFill="1" applyBorder="1" applyAlignment="1" applyProtection="1">
      <alignment horizontal="left" vertical="center" wrapText="1" indent="1"/>
      <protection locked="0"/>
    </xf>
    <xf numFmtId="0" fontId="3" fillId="2" borderId="1" xfId="0" applyFont="1" applyFill="1" applyBorder="1" applyAlignment="1" applyProtection="1">
      <alignment horizontal="left" vertical="center" wrapText="1" indent="1"/>
      <protection locked="0"/>
    </xf>
    <xf numFmtId="166" fontId="3" fillId="2" borderId="1" xfId="0" applyNumberFormat="1" applyFont="1" applyFill="1" applyBorder="1" applyAlignment="1" applyProtection="1">
      <alignment horizontal="left" vertical="center" wrapText="1" indent="1"/>
      <protection locked="0"/>
    </xf>
    <xf numFmtId="0" fontId="3" fillId="8" borderId="0" xfId="0" applyFont="1" applyFill="1" applyBorder="1" applyAlignment="1">
      <alignment horizontal="center" vertical="center" textRotation="90" wrapText="1"/>
    </xf>
    <xf numFmtId="0" fontId="4" fillId="2" borderId="0" xfId="0" applyFont="1" applyFill="1" applyBorder="1" applyAlignment="1">
      <alignment horizontal="left" vertical="center"/>
    </xf>
    <xf numFmtId="0" fontId="3" fillId="8" borderId="1" xfId="0" applyFont="1" applyFill="1" applyBorder="1" applyAlignment="1">
      <alignment horizontal="left" vertical="center" wrapText="1" indent="1"/>
    </xf>
    <xf numFmtId="0" fontId="4" fillId="10" borderId="1" xfId="0" applyFont="1" applyFill="1" applyBorder="1" applyAlignment="1">
      <alignment horizontal="left" vertical="center" wrapText="1" indent="1"/>
    </xf>
    <xf numFmtId="0" fontId="4" fillId="0" borderId="4" xfId="0" applyFont="1" applyFill="1" applyBorder="1" applyAlignment="1" applyProtection="1">
      <alignment horizontal="left" vertical="center" wrapText="1" indent="1"/>
      <protection locked="0"/>
    </xf>
    <xf numFmtId="0" fontId="4" fillId="0" borderId="2" xfId="0" applyFont="1" applyFill="1" applyBorder="1" applyAlignment="1" applyProtection="1">
      <alignment horizontal="left" vertical="center" wrapText="1" indent="1"/>
      <protection locked="0"/>
    </xf>
    <xf numFmtId="0" fontId="4" fillId="35" borderId="11" xfId="0" applyFont="1" applyFill="1" applyBorder="1" applyAlignment="1" applyProtection="1">
      <alignment horizontal="left" vertical="center" wrapText="1" indent="1"/>
      <protection locked="0"/>
    </xf>
    <xf numFmtId="0" fontId="4" fillId="35" borderId="5" xfId="0" applyFont="1" applyFill="1" applyBorder="1" applyAlignment="1" applyProtection="1">
      <alignment horizontal="left" vertical="center" wrapText="1" indent="1"/>
      <protection locked="0"/>
    </xf>
    <xf numFmtId="0" fontId="3" fillId="35" borderId="5" xfId="0" applyFont="1" applyFill="1" applyBorder="1" applyAlignment="1" applyProtection="1">
      <alignment horizontal="left" vertical="center" wrapText="1" indent="1"/>
      <protection locked="0"/>
    </xf>
    <xf numFmtId="0" fontId="4" fillId="2" borderId="4" xfId="0" applyFont="1" applyFill="1" applyBorder="1" applyAlignment="1" applyProtection="1">
      <alignment horizontal="left" vertical="center" wrapText="1" indent="1"/>
      <protection locked="0"/>
    </xf>
    <xf numFmtId="0" fontId="4" fillId="40" borderId="11" xfId="0" applyFont="1" applyFill="1" applyBorder="1" applyAlignment="1" applyProtection="1">
      <alignment horizontal="left" vertical="center" wrapText="1" indent="1"/>
      <protection locked="0"/>
    </xf>
    <xf numFmtId="0" fontId="4" fillId="40" borderId="5" xfId="0" applyFont="1" applyFill="1" applyBorder="1" applyAlignment="1" applyProtection="1">
      <alignment horizontal="left" vertical="center" wrapText="1" indent="1"/>
      <protection locked="0"/>
    </xf>
    <xf numFmtId="0" fontId="4" fillId="36" borderId="11" xfId="0" applyFont="1" applyFill="1" applyBorder="1" applyAlignment="1" applyProtection="1">
      <alignment horizontal="left" vertical="center" wrapText="1" indent="1"/>
      <protection locked="0"/>
    </xf>
    <xf numFmtId="0" fontId="4" fillId="36" borderId="5" xfId="0" applyFont="1" applyFill="1" applyBorder="1" applyAlignment="1" applyProtection="1">
      <alignment horizontal="left" vertical="center" wrapText="1" indent="1"/>
      <protection locked="0"/>
    </xf>
    <xf numFmtId="0" fontId="4" fillId="2" borderId="2" xfId="0" applyFont="1" applyFill="1" applyBorder="1" applyAlignment="1" applyProtection="1">
      <alignment horizontal="left" vertical="center" wrapText="1" indent="1"/>
      <protection locked="0"/>
    </xf>
    <xf numFmtId="0" fontId="3" fillId="36" borderId="5" xfId="0" applyFont="1" applyFill="1" applyBorder="1" applyAlignment="1" applyProtection="1">
      <alignment horizontal="left" vertical="center" wrapText="1" indent="1"/>
      <protection locked="0"/>
    </xf>
    <xf numFmtId="0" fontId="16" fillId="0" borderId="4" xfId="0" applyFont="1" applyFill="1" applyBorder="1" applyAlignment="1" applyProtection="1">
      <alignment horizontal="left" vertical="center" wrapText="1" indent="1"/>
      <protection locked="0"/>
    </xf>
    <xf numFmtId="0" fontId="16" fillId="0" borderId="1" xfId="0" applyFont="1" applyFill="1" applyBorder="1" applyAlignment="1" applyProtection="1">
      <alignment horizontal="left" vertical="center" wrapText="1" indent="1"/>
      <protection locked="0"/>
    </xf>
    <xf numFmtId="0" fontId="4" fillId="35" borderId="9" xfId="0" applyFont="1" applyFill="1" applyBorder="1" applyAlignment="1" applyProtection="1">
      <alignment horizontal="left" vertical="center" wrapText="1" indent="1"/>
      <protection locked="0"/>
    </xf>
    <xf numFmtId="0" fontId="0" fillId="0" borderId="1" xfId="0" applyFill="1" applyBorder="1" applyAlignment="1" applyProtection="1">
      <alignment vertical="center" wrapText="1"/>
      <protection locked="0"/>
    </xf>
    <xf numFmtId="14" fontId="4" fillId="2" borderId="1" xfId="0" applyNumberFormat="1" applyFont="1" applyFill="1" applyBorder="1" applyAlignment="1" applyProtection="1">
      <alignment horizontal="left" vertical="center" wrapText="1" indent="1"/>
      <protection locked="0"/>
    </xf>
    <xf numFmtId="0" fontId="4" fillId="0" borderId="1" xfId="0" applyFont="1" applyFill="1" applyBorder="1" applyAlignment="1" applyProtection="1">
      <alignment horizontal="left" vertical="center" wrapText="1"/>
      <protection locked="0"/>
    </xf>
    <xf numFmtId="0" fontId="0" fillId="2" borderId="1" xfId="0" applyFill="1" applyBorder="1" applyAlignment="1" applyProtection="1">
      <alignment vertical="center" wrapText="1"/>
      <protection locked="0"/>
    </xf>
    <xf numFmtId="0" fontId="0" fillId="0" borderId="1" xfId="0" applyBorder="1" applyAlignment="1" applyProtection="1">
      <alignment vertical="center" wrapText="1"/>
      <protection locked="0"/>
    </xf>
    <xf numFmtId="0" fontId="4" fillId="2" borderId="1" xfId="0" applyFont="1" applyFill="1" applyBorder="1" applyAlignment="1" applyProtection="1">
      <alignment horizontal="left" vertical="center" wrapText="1" indent="1"/>
      <protection locked="0"/>
    </xf>
    <xf numFmtId="0" fontId="4" fillId="2" borderId="2" xfId="0" applyFont="1" applyFill="1" applyBorder="1" applyAlignment="1" applyProtection="1">
      <alignment horizontal="left" vertical="center" wrapText="1" indent="1"/>
      <protection locked="0"/>
    </xf>
    <xf numFmtId="0" fontId="3" fillId="7" borderId="1" xfId="0" applyFont="1" applyFill="1" applyBorder="1" applyAlignment="1">
      <alignment horizontal="left" vertical="center" wrapText="1" indent="1"/>
    </xf>
    <xf numFmtId="0" fontId="4" fillId="0" borderId="1" xfId="0" applyFont="1" applyFill="1" applyBorder="1" applyAlignment="1" applyProtection="1">
      <alignment horizontal="left" vertical="center" wrapText="1" indent="1"/>
      <protection locked="0"/>
    </xf>
    <xf numFmtId="0" fontId="4" fillId="2" borderId="1" xfId="0" applyFont="1" applyFill="1" applyBorder="1" applyAlignment="1">
      <alignment horizontal="left" vertical="center" wrapText="1" indent="1"/>
    </xf>
    <xf numFmtId="0" fontId="4" fillId="2" borderId="1" xfId="0" applyFont="1" applyFill="1" applyBorder="1" applyAlignment="1" applyProtection="1">
      <alignment horizontal="left" vertical="center" wrapText="1" indent="1"/>
      <protection locked="0"/>
    </xf>
    <xf numFmtId="0" fontId="4" fillId="0" borderId="1" xfId="0" applyFont="1" applyFill="1" applyBorder="1" applyAlignment="1" applyProtection="1">
      <alignment horizontal="left" vertical="center" wrapText="1" indent="1"/>
      <protection locked="0"/>
    </xf>
    <xf numFmtId="0" fontId="0" fillId="11" borderId="1" xfId="0" applyFill="1" applyBorder="1" applyAlignment="1">
      <alignment horizontal="right" vertical="center" indent="1"/>
    </xf>
    <xf numFmtId="0" fontId="3" fillId="12" borderId="5" xfId="0" applyFont="1" applyFill="1" applyBorder="1" applyAlignment="1">
      <alignment horizontal="center" vertical="center" wrapText="1"/>
    </xf>
    <xf numFmtId="0" fontId="3" fillId="12" borderId="0" xfId="0" applyFont="1" applyFill="1" applyBorder="1" applyAlignment="1">
      <alignment horizontal="left" vertical="center" wrapText="1" indent="1"/>
    </xf>
    <xf numFmtId="0" fontId="3" fillId="12" borderId="0" xfId="0" applyFont="1" applyFill="1" applyBorder="1" applyAlignment="1">
      <alignment horizontal="center" vertical="center" wrapText="1"/>
    </xf>
    <xf numFmtId="0" fontId="17" fillId="9" borderId="1" xfId="1" applyFont="1" applyFill="1" applyBorder="1" applyAlignment="1" applyProtection="1">
      <alignment horizontal="left" vertical="center" indent="1"/>
    </xf>
    <xf numFmtId="0" fontId="17" fillId="9" borderId="1" xfId="1" applyFont="1" applyFill="1" applyBorder="1" applyAlignment="1" applyProtection="1">
      <alignment horizontal="left" vertical="center" wrapText="1" indent="1"/>
    </xf>
    <xf numFmtId="14" fontId="4" fillId="0" borderId="1" xfId="0" applyNumberFormat="1" applyFont="1" applyFill="1" applyBorder="1" applyAlignment="1" applyProtection="1">
      <alignment horizontal="left" vertical="center" wrapText="1" indent="1"/>
      <protection locked="0"/>
    </xf>
    <xf numFmtId="0" fontId="3" fillId="36" borderId="1" xfId="0" applyFont="1" applyFill="1" applyBorder="1" applyAlignment="1" applyProtection="1">
      <alignment horizontal="left" vertical="center" wrapText="1" indent="1"/>
      <protection locked="0"/>
    </xf>
    <xf numFmtId="0" fontId="3" fillId="0" borderId="1" xfId="0" applyFont="1" applyFill="1" applyBorder="1" applyAlignment="1" applyProtection="1">
      <alignment horizontal="left" vertical="center" wrapText="1" indent="1"/>
      <protection locked="0"/>
    </xf>
    <xf numFmtId="0" fontId="3" fillId="35" borderId="1" xfId="0" applyFont="1" applyFill="1" applyBorder="1" applyAlignment="1" applyProtection="1">
      <alignment horizontal="left" vertical="center" wrapText="1" indent="1"/>
      <protection locked="0"/>
    </xf>
    <xf numFmtId="0" fontId="4" fillId="35" borderId="1" xfId="0" applyFont="1" applyFill="1" applyBorder="1" applyAlignment="1" applyProtection="1">
      <alignment horizontal="left" vertical="center" wrapText="1" indent="1"/>
      <protection locked="0"/>
    </xf>
    <xf numFmtId="0" fontId="4" fillId="40" borderId="1" xfId="0" applyFont="1" applyFill="1" applyBorder="1" applyAlignment="1" applyProtection="1">
      <alignment horizontal="left" vertical="center" wrapText="1" indent="1"/>
      <protection locked="0"/>
    </xf>
    <xf numFmtId="0" fontId="3" fillId="35" borderId="1" xfId="0" applyFont="1" applyFill="1" applyBorder="1" applyAlignment="1" applyProtection="1">
      <alignment horizontal="left" vertical="top" wrapText="1"/>
      <protection locked="0"/>
    </xf>
    <xf numFmtId="0" fontId="4" fillId="35" borderId="1" xfId="0" applyFont="1" applyFill="1" applyBorder="1" applyAlignment="1" applyProtection="1">
      <alignment horizontal="left" vertical="top" wrapText="1"/>
      <protection locked="0"/>
    </xf>
    <xf numFmtId="0" fontId="4" fillId="40" borderId="1" xfId="0" applyFont="1" applyFill="1" applyBorder="1" applyAlignment="1" applyProtection="1">
      <alignment horizontal="left" vertical="top" wrapText="1"/>
      <protection locked="0"/>
    </xf>
    <xf numFmtId="0" fontId="4" fillId="2" borderId="1" xfId="0" applyFont="1" applyFill="1" applyBorder="1" applyAlignment="1" applyProtection="1">
      <alignment horizontal="left" vertical="center" wrapText="1" indent="1"/>
      <protection locked="0"/>
    </xf>
    <xf numFmtId="0" fontId="4" fillId="0" borderId="1" xfId="0" applyFont="1" applyFill="1" applyBorder="1" applyAlignment="1" applyProtection="1">
      <alignment horizontal="left" vertical="center" wrapText="1" indent="1"/>
      <protection locked="0"/>
    </xf>
    <xf numFmtId="0" fontId="4" fillId="2" borderId="1" xfId="0" applyFont="1" applyFill="1" applyBorder="1" applyAlignment="1" applyProtection="1">
      <alignment horizontal="left" vertical="center" wrapText="1" indent="1"/>
      <protection locked="0"/>
    </xf>
    <xf numFmtId="0" fontId="4" fillId="40" borderId="11" xfId="0" applyFont="1" applyFill="1" applyBorder="1" applyAlignment="1">
      <alignment horizontal="center" vertical="center" wrapText="1"/>
    </xf>
    <xf numFmtId="0" fontId="8" fillId="2" borderId="1" xfId="0" applyFont="1" applyFill="1" applyBorder="1" applyAlignment="1">
      <alignment horizontal="left" vertical="center" wrapText="1" indent="1"/>
    </xf>
    <xf numFmtId="0" fontId="0" fillId="42" borderId="1" xfId="0" applyFill="1" applyBorder="1" applyAlignment="1">
      <alignment horizontal="right" vertical="center" indent="1"/>
    </xf>
    <xf numFmtId="0" fontId="0" fillId="38" borderId="1" xfId="0" applyFill="1" applyBorder="1" applyAlignment="1">
      <alignment horizontal="right" vertical="center" indent="1"/>
    </xf>
    <xf numFmtId="0" fontId="0" fillId="41" borderId="1" xfId="0" applyFill="1" applyBorder="1" applyAlignment="1">
      <alignment horizontal="right" vertical="center" indent="1"/>
    </xf>
    <xf numFmtId="0" fontId="0" fillId="43" borderId="1" xfId="0" applyFill="1" applyBorder="1" applyAlignment="1">
      <alignment horizontal="right" vertical="center" indent="1"/>
    </xf>
    <xf numFmtId="0" fontId="0" fillId="37" borderId="1" xfId="0" applyFill="1" applyBorder="1" applyAlignment="1">
      <alignment horizontal="right" vertical="center" indent="1"/>
    </xf>
    <xf numFmtId="0" fontId="4" fillId="2" borderId="1" xfId="0" applyFont="1" applyFill="1" applyBorder="1" applyAlignment="1">
      <alignment horizontal="left" vertical="center" wrapText="1" indent="1"/>
    </xf>
    <xf numFmtId="0" fontId="3" fillId="36" borderId="4" xfId="0" applyFont="1" applyFill="1" applyBorder="1" applyAlignment="1" applyProtection="1">
      <alignment horizontal="left" vertical="center" wrapText="1" indent="1"/>
      <protection locked="0"/>
    </xf>
    <xf numFmtId="0" fontId="3" fillId="40" borderId="0" xfId="0" applyFont="1" applyFill="1" applyBorder="1" applyAlignment="1">
      <alignment horizontal="left" vertical="center" wrapText="1"/>
    </xf>
    <xf numFmtId="0" fontId="3" fillId="40" borderId="11" xfId="0" applyFont="1" applyFill="1" applyBorder="1" applyAlignment="1">
      <alignment horizontal="center" vertical="center" wrapText="1"/>
    </xf>
    <xf numFmtId="0" fontId="4" fillId="0" borderId="3" xfId="0" applyFont="1" applyFill="1" applyBorder="1" applyAlignment="1" applyProtection="1">
      <alignment horizontal="left" vertical="center" wrapText="1" indent="1"/>
      <protection locked="0"/>
    </xf>
    <xf numFmtId="0" fontId="3" fillId="40" borderId="11" xfId="0" applyFont="1" applyFill="1" applyBorder="1" applyAlignment="1">
      <alignment horizontal="left" vertical="center" wrapText="1"/>
    </xf>
    <xf numFmtId="0" fontId="4" fillId="0" borderId="13" xfId="0" applyFont="1" applyFill="1" applyBorder="1" applyAlignment="1">
      <alignment horizontal="left" vertical="center" wrapText="1" indent="1"/>
    </xf>
    <xf numFmtId="0" fontId="46" fillId="0" borderId="1" xfId="0" applyFont="1" applyBorder="1" applyAlignment="1">
      <alignment horizontal="left" vertical="center" wrapText="1" indent="1"/>
    </xf>
    <xf numFmtId="0" fontId="47" fillId="10" borderId="1" xfId="0" applyFont="1" applyFill="1" applyBorder="1" applyAlignment="1">
      <alignment horizontal="left" vertical="center" wrapText="1" indent="1"/>
    </xf>
    <xf numFmtId="0" fontId="3" fillId="8" borderId="1" xfId="0" applyFont="1" applyFill="1" applyBorder="1" applyAlignment="1">
      <alignment horizontal="center" vertical="center" wrapText="1"/>
    </xf>
    <xf numFmtId="0" fontId="3" fillId="35" borderId="11" xfId="0" applyFont="1" applyFill="1" applyBorder="1" applyAlignment="1">
      <alignment horizontal="left" vertical="center" wrapText="1" indent="1"/>
    </xf>
    <xf numFmtId="0" fontId="3" fillId="0" borderId="0" xfId="0" applyFont="1" applyBorder="1" applyAlignment="1">
      <alignment horizontal="left" vertical="center" wrapText="1" indent="1"/>
    </xf>
    <xf numFmtId="0" fontId="4" fillId="0" borderId="0" xfId="0" applyFont="1" applyAlignment="1">
      <alignment horizontal="left" vertical="center" wrapText="1" indent="1"/>
    </xf>
    <xf numFmtId="0" fontId="4" fillId="2" borderId="1" xfId="0" applyFont="1" applyFill="1" applyBorder="1" applyAlignment="1" applyProtection="1">
      <alignment horizontal="left" vertical="center" wrapText="1"/>
      <protection locked="0"/>
    </xf>
    <xf numFmtId="0" fontId="0" fillId="0" borderId="1" xfId="0" applyBorder="1" applyAlignment="1" applyProtection="1">
      <alignment vertical="center" wrapText="1"/>
      <protection locked="0"/>
    </xf>
    <xf numFmtId="1" fontId="4" fillId="2" borderId="6" xfId="0" applyNumberFormat="1" applyFont="1" applyFill="1" applyBorder="1" applyAlignment="1" applyProtection="1">
      <alignment horizontal="left" vertical="center" wrapText="1" indent="1"/>
      <protection locked="0"/>
    </xf>
    <xf numFmtId="0" fontId="0" fillId="0" borderId="5" xfId="0" applyBorder="1" applyAlignment="1" applyProtection="1">
      <alignment horizontal="left" vertical="center" wrapText="1" indent="1"/>
      <protection locked="0"/>
    </xf>
    <xf numFmtId="0" fontId="3" fillId="36" borderId="1"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pplyProtection="1">
      <alignment horizontal="left" vertical="center" wrapText="1"/>
      <protection locked="0"/>
    </xf>
    <xf numFmtId="0" fontId="3" fillId="39" borderId="6" xfId="0" applyFont="1" applyFill="1" applyBorder="1" applyAlignment="1">
      <alignment horizontal="left" vertical="center" wrapText="1" indent="1"/>
    </xf>
    <xf numFmtId="0" fontId="0" fillId="39" borderId="11" xfId="0" applyFill="1" applyBorder="1" applyAlignment="1">
      <alignment horizontal="left" vertical="center" wrapText="1" indent="1"/>
    </xf>
    <xf numFmtId="0" fontId="0" fillId="39" borderId="5" xfId="0" applyFill="1" applyBorder="1" applyAlignment="1">
      <alignment horizontal="left" vertical="center" wrapText="1" indent="1"/>
    </xf>
    <xf numFmtId="0" fontId="4" fillId="2" borderId="6" xfId="0" applyFont="1" applyFill="1" applyBorder="1" applyAlignment="1" applyProtection="1">
      <alignment horizontal="left" vertical="center" wrapText="1" indent="1"/>
      <protection locked="0"/>
    </xf>
    <xf numFmtId="164" fontId="4" fillId="2" borderId="1" xfId="0" applyNumberFormat="1"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indent="1"/>
      <protection locked="0"/>
    </xf>
    <xf numFmtId="0" fontId="0" fillId="0" borderId="2" xfId="0" applyBorder="1" applyAlignment="1" applyProtection="1">
      <alignment horizontal="left" vertical="center" indent="1"/>
      <protection locked="0"/>
    </xf>
    <xf numFmtId="0" fontId="4" fillId="2" borderId="1" xfId="0" applyFont="1" applyFill="1" applyBorder="1" applyAlignment="1" applyProtection="1">
      <alignment horizontal="left" vertical="center" wrapText="1" indent="1"/>
      <protection locked="0"/>
    </xf>
    <xf numFmtId="0" fontId="0" fillId="0" borderId="1" xfId="0" applyBorder="1" applyAlignment="1" applyProtection="1">
      <alignment horizontal="left" vertical="center" wrapText="1" indent="1"/>
      <protection locked="0"/>
    </xf>
    <xf numFmtId="0" fontId="4" fillId="0" borderId="1" xfId="0" applyFont="1" applyFill="1" applyBorder="1" applyAlignment="1" applyProtection="1">
      <alignment horizontal="left" vertical="center" wrapText="1" indent="1"/>
      <protection locked="0"/>
    </xf>
    <xf numFmtId="0" fontId="3" fillId="2" borderId="1" xfId="0" applyFont="1" applyFill="1" applyBorder="1" applyAlignment="1" applyProtection="1">
      <alignment horizontal="left" vertical="center" wrapText="1" indent="1"/>
      <protection locked="0"/>
    </xf>
    <xf numFmtId="0" fontId="0" fillId="0" borderId="1" xfId="0" applyBorder="1" applyAlignment="1" applyProtection="1">
      <alignment horizontal="left" vertical="center" indent="1"/>
      <protection locked="0"/>
    </xf>
    <xf numFmtId="0" fontId="3" fillId="12" borderId="6" xfId="0" applyFont="1" applyFill="1" applyBorder="1" applyAlignment="1">
      <alignment horizontal="left" vertical="center" wrapText="1" indent="1"/>
    </xf>
    <xf numFmtId="0" fontId="0" fillId="12" borderId="11" xfId="0" applyFill="1" applyBorder="1" applyAlignment="1">
      <alignment horizontal="left" vertical="center" wrapText="1" indent="1"/>
    </xf>
    <xf numFmtId="0" fontId="0" fillId="0" borderId="5" xfId="0" applyBorder="1" applyAlignment="1">
      <alignment horizontal="left" vertical="center" wrapText="1" indent="1"/>
    </xf>
    <xf numFmtId="165" fontId="4" fillId="2" borderId="1" xfId="0" applyNumberFormat="1" applyFont="1" applyFill="1" applyBorder="1" applyAlignment="1" applyProtection="1">
      <alignment horizontal="left" vertical="center" wrapText="1" indent="1"/>
      <protection locked="0"/>
    </xf>
    <xf numFmtId="0" fontId="4" fillId="2" borderId="2" xfId="0" applyFont="1" applyFill="1" applyBorder="1" applyAlignment="1">
      <alignment horizontal="left" vertical="center" wrapText="1" indent="1"/>
    </xf>
    <xf numFmtId="0" fontId="0" fillId="0" borderId="2" xfId="0" applyBorder="1" applyAlignment="1">
      <alignment horizontal="left" vertical="center" wrapText="1" indent="1"/>
    </xf>
    <xf numFmtId="0" fontId="3" fillId="11" borderId="1" xfId="0" applyFont="1" applyFill="1" applyBorder="1" applyAlignment="1">
      <alignment horizontal="left" vertical="center" wrapText="1"/>
    </xf>
    <xf numFmtId="0" fontId="0" fillId="11" borderId="1" xfId="0" applyFill="1" applyBorder="1" applyAlignment="1">
      <alignment vertical="center" wrapText="1"/>
    </xf>
    <xf numFmtId="0" fontId="3" fillId="4" borderId="13" xfId="0" applyFont="1" applyFill="1" applyBorder="1" applyAlignment="1">
      <alignment horizontal="left" vertical="center" wrapText="1" indent="1"/>
    </xf>
    <xf numFmtId="0" fontId="0" fillId="0" borderId="14" xfId="0" applyBorder="1" applyAlignment="1">
      <alignment horizontal="left" vertical="center" wrapText="1" indent="1"/>
    </xf>
    <xf numFmtId="0" fontId="4" fillId="2" borderId="12" xfId="0" applyFont="1" applyFill="1" applyBorder="1" applyAlignment="1">
      <alignment horizontal="left" vertical="center" wrapText="1" indent="1"/>
    </xf>
    <xf numFmtId="0" fontId="0" fillId="0" borderId="0" xfId="0" applyAlignment="1">
      <alignment horizontal="left" vertical="center" wrapText="1" indent="1"/>
    </xf>
    <xf numFmtId="0" fontId="3" fillId="41" borderId="4" xfId="0" applyFont="1" applyFill="1" applyBorder="1" applyAlignment="1" applyProtection="1">
      <alignment horizontal="center" vertical="center" wrapText="1"/>
      <protection locked="0"/>
    </xf>
    <xf numFmtId="0" fontId="0" fillId="41" borderId="4" xfId="0" applyFill="1" applyBorder="1" applyAlignment="1" applyProtection="1">
      <alignment vertical="center"/>
      <protection locked="0"/>
    </xf>
    <xf numFmtId="0" fontId="3" fillId="41" borderId="1" xfId="0" applyFont="1" applyFill="1" applyBorder="1" applyAlignment="1" applyProtection="1">
      <alignment horizontal="left" vertical="center" wrapText="1" indent="1"/>
      <protection locked="0"/>
    </xf>
    <xf numFmtId="0" fontId="0" fillId="41" borderId="1" xfId="0" applyFill="1" applyBorder="1" applyAlignment="1" applyProtection="1">
      <alignment horizontal="left" vertical="center" indent="1"/>
      <protection locked="0"/>
    </xf>
    <xf numFmtId="165" fontId="4" fillId="41" borderId="1" xfId="0" applyNumberFormat="1" applyFont="1" applyFill="1" applyBorder="1" applyAlignment="1" applyProtection="1">
      <alignment horizontal="left" vertical="center" wrapText="1" indent="1"/>
      <protection locked="0"/>
    </xf>
    <xf numFmtId="0" fontId="4" fillId="2"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4" fillId="41" borderId="1" xfId="2" applyFont="1" applyFill="1" applyBorder="1" applyAlignment="1" applyProtection="1">
      <alignment horizontal="left" vertical="center" wrapText="1" indent="1"/>
      <protection locked="0"/>
    </xf>
    <xf numFmtId="164" fontId="4" fillId="9" borderId="1" xfId="0" applyNumberFormat="1" applyFont="1" applyFill="1" applyBorder="1" applyAlignment="1" applyProtection="1">
      <alignment horizontal="left" vertical="center" indent="1"/>
    </xf>
    <xf numFmtId="0" fontId="0" fillId="0" borderId="1" xfId="0" applyBorder="1" applyAlignment="1">
      <alignment horizontal="left" vertical="center" indent="1"/>
    </xf>
    <xf numFmtId="165" fontId="0" fillId="41" borderId="1" xfId="0" applyNumberFormat="1" applyFill="1" applyBorder="1" applyAlignment="1" applyProtection="1">
      <alignment horizontal="left" vertical="center" indent="1"/>
      <protection locked="0"/>
    </xf>
    <xf numFmtId="0" fontId="4" fillId="41" borderId="2" xfId="0" applyFont="1" applyFill="1" applyBorder="1" applyAlignment="1" applyProtection="1">
      <alignment horizontal="left" vertical="center" wrapText="1" indent="1"/>
      <protection locked="0"/>
    </xf>
    <xf numFmtId="0" fontId="0" fillId="41" borderId="2" xfId="0" applyFill="1" applyBorder="1" applyAlignment="1" applyProtection="1">
      <alignment horizontal="left" vertical="center" indent="1"/>
      <protection locked="0"/>
    </xf>
    <xf numFmtId="0" fontId="3" fillId="8" borderId="1" xfId="0" applyFont="1" applyFill="1" applyBorder="1" applyAlignment="1">
      <alignment horizontal="left" vertical="center" wrapText="1"/>
    </xf>
    <xf numFmtId="0" fontId="0" fillId="0" borderId="1" xfId="0" applyBorder="1" applyAlignment="1"/>
    <xf numFmtId="0" fontId="9" fillId="5" borderId="15" xfId="0" applyFont="1" applyFill="1" applyBorder="1" applyAlignment="1">
      <alignment horizontal="left" vertical="center" wrapText="1" indent="1"/>
    </xf>
    <xf numFmtId="0" fontId="10" fillId="6" borderId="15" xfId="0" applyFont="1" applyFill="1" applyBorder="1" applyAlignment="1">
      <alignment horizontal="left" vertical="center" wrapText="1" inden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8" fillId="2" borderId="0" xfId="0" applyFont="1" applyFill="1" applyBorder="1" applyAlignment="1">
      <alignment horizontal="center" vertical="center" wrapText="1"/>
    </xf>
    <xf numFmtId="0" fontId="0" fillId="0" borderId="0" xfId="0" applyAlignment="1">
      <alignment vertical="center" wrapText="1"/>
    </xf>
    <xf numFmtId="0" fontId="8" fillId="0" borderId="0" xfId="0" applyFont="1" applyBorder="1" applyAlignment="1">
      <alignment horizontal="center" vertical="center" wrapText="1"/>
    </xf>
    <xf numFmtId="0" fontId="3" fillId="2" borderId="0" xfId="0" applyFont="1" applyFill="1" applyBorder="1" applyAlignment="1">
      <alignment horizontal="center" vertical="center" wrapText="1"/>
    </xf>
    <xf numFmtId="164" fontId="4" fillId="2" borderId="1" xfId="0" applyNumberFormat="1" applyFont="1" applyFill="1" applyBorder="1" applyAlignment="1" applyProtection="1">
      <alignment horizontal="left" vertical="center" wrapText="1" indent="1"/>
      <protection locked="0"/>
    </xf>
    <xf numFmtId="0" fontId="17" fillId="2" borderId="1" xfId="1" applyFont="1" applyFill="1" applyBorder="1" applyAlignment="1" applyProtection="1">
      <alignment horizontal="left" vertical="center" wrapText="1" indent="1"/>
      <protection locked="0"/>
    </xf>
    <xf numFmtId="0" fontId="3" fillId="8" borderId="1" xfId="0" applyFont="1" applyFill="1" applyBorder="1" applyAlignment="1">
      <alignment horizontal="center" vertical="center" wrapText="1"/>
    </xf>
    <xf numFmtId="0" fontId="4" fillId="2" borderId="0" xfId="0" applyFont="1" applyFill="1" applyBorder="1" applyAlignment="1">
      <alignment horizontal="left" vertical="center" wrapText="1" indent="1"/>
    </xf>
    <xf numFmtId="0" fontId="3" fillId="35" borderId="11" xfId="0" applyFont="1" applyFill="1" applyBorder="1" applyAlignment="1">
      <alignment horizontal="left" vertical="center" wrapText="1" indent="1"/>
    </xf>
    <xf numFmtId="0" fontId="0" fillId="35" borderId="11" xfId="0" applyFill="1" applyBorder="1" applyAlignment="1">
      <alignment horizontal="left" vertical="center" wrapText="1" indent="1"/>
    </xf>
    <xf numFmtId="0" fontId="0" fillId="35" borderId="5" xfId="0" applyFill="1" applyBorder="1" applyAlignment="1">
      <alignment horizontal="left" vertical="center" wrapText="1" indent="1"/>
    </xf>
    <xf numFmtId="0" fontId="0" fillId="0" borderId="11" xfId="0" applyBorder="1" applyAlignment="1">
      <alignment horizontal="left" vertical="center" wrapText="1" indent="1"/>
    </xf>
    <xf numFmtId="0" fontId="4" fillId="0" borderId="0" xfId="0" applyFont="1" applyAlignment="1">
      <alignment horizontal="center" vertical="center" wrapText="1"/>
    </xf>
    <xf numFmtId="0" fontId="4" fillId="41" borderId="1" xfId="0" applyFont="1" applyFill="1" applyBorder="1" applyAlignment="1">
      <alignment horizontal="left" vertical="center" wrapText="1" indent="1"/>
    </xf>
    <xf numFmtId="0" fontId="4" fillId="42" borderId="6" xfId="0" applyFont="1" applyFill="1" applyBorder="1" applyAlignment="1">
      <alignment horizontal="left" vertical="center" wrapText="1" indent="1"/>
    </xf>
    <xf numFmtId="0" fontId="4" fillId="42" borderId="11" xfId="0" applyFont="1" applyFill="1" applyBorder="1" applyAlignment="1">
      <alignment horizontal="left" vertical="center" wrapText="1" indent="1"/>
    </xf>
    <xf numFmtId="0" fontId="4" fillId="42" borderId="5" xfId="0" applyFont="1" applyFill="1" applyBorder="1" applyAlignment="1">
      <alignment horizontal="left" vertical="center" wrapText="1" indent="1"/>
    </xf>
    <xf numFmtId="0" fontId="4" fillId="38" borderId="1" xfId="0" applyFont="1" applyFill="1" applyBorder="1" applyAlignment="1">
      <alignment horizontal="left" vertical="center" wrapText="1" indent="1"/>
    </xf>
    <xf numFmtId="0" fontId="4" fillId="0" borderId="1" xfId="0" applyFont="1" applyBorder="1" applyAlignment="1">
      <alignment horizontal="left" vertical="center" wrapText="1" indent="1"/>
    </xf>
    <xf numFmtId="165" fontId="0" fillId="0" borderId="0" xfId="0" applyNumberFormat="1" applyAlignment="1" applyProtection="1">
      <alignment horizontal="left" vertical="center" wrapText="1" indent="1"/>
      <protection locked="0"/>
    </xf>
    <xf numFmtId="0" fontId="11" fillId="0" borderId="0" xfId="0" applyFont="1" applyAlignment="1" applyProtection="1">
      <alignment horizontal="center" vertical="center" wrapText="1"/>
      <protection locked="0"/>
    </xf>
    <xf numFmtId="0" fontId="0" fillId="0" borderId="0" xfId="0" applyAlignment="1" applyProtection="1">
      <alignment vertical="center"/>
      <protection locked="0"/>
    </xf>
    <xf numFmtId="0" fontId="4" fillId="11" borderId="1" xfId="0" applyFont="1" applyFill="1" applyBorder="1" applyAlignment="1">
      <alignment horizontal="left" vertical="center" wrapText="1" indent="1"/>
    </xf>
    <xf numFmtId="0" fontId="4" fillId="44" borderId="1" xfId="0" applyFont="1" applyFill="1" applyBorder="1" applyAlignment="1">
      <alignment horizontal="left" vertical="center" wrapText="1" indent="1"/>
    </xf>
    <xf numFmtId="0" fontId="4" fillId="43" borderId="1" xfId="0" applyFont="1" applyFill="1" applyBorder="1" applyAlignment="1">
      <alignment horizontal="left" vertical="center" wrapText="1" indent="1"/>
    </xf>
    <xf numFmtId="0" fontId="45" fillId="2" borderId="14" xfId="0" applyFont="1" applyFill="1" applyBorder="1" applyAlignment="1">
      <alignment horizontal="left" vertical="center" wrapText="1" indent="1"/>
    </xf>
    <xf numFmtId="0" fontId="3" fillId="0" borderId="7" xfId="0" applyFont="1" applyBorder="1" applyAlignment="1">
      <alignment horizontal="left" vertical="center" wrapText="1" indent="1"/>
    </xf>
    <xf numFmtId="0" fontId="3" fillId="0" borderId="25" xfId="0" applyFont="1" applyBorder="1" applyAlignment="1">
      <alignment horizontal="left" vertical="center" wrapText="1" indent="1"/>
    </xf>
    <xf numFmtId="0" fontId="0" fillId="0" borderId="25" xfId="0" applyBorder="1" applyAlignment="1">
      <alignment horizontal="left" vertical="center" wrapText="1" indent="1"/>
    </xf>
    <xf numFmtId="0" fontId="12" fillId="5" borderId="12" xfId="0" applyFont="1" applyFill="1" applyBorder="1" applyAlignment="1">
      <alignment horizontal="center" vertical="center" wrapText="1"/>
    </xf>
    <xf numFmtId="0" fontId="0" fillId="0" borderId="0" xfId="0" applyAlignment="1">
      <alignment horizontal="center" vertical="center" wrapText="1"/>
    </xf>
    <xf numFmtId="0" fontId="3" fillId="0" borderId="1" xfId="0" applyFont="1" applyBorder="1" applyAlignment="1">
      <alignment horizontal="left" vertical="center" wrapText="1" indent="1"/>
    </xf>
    <xf numFmtId="165" fontId="4" fillId="0" borderId="1" xfId="0" applyNumberFormat="1" applyFont="1" applyBorder="1" applyAlignment="1">
      <alignment horizontal="left" vertical="center" wrapText="1" indent="1"/>
    </xf>
    <xf numFmtId="49" fontId="18" fillId="9" borderId="1" xfId="0" applyNumberFormat="1" applyFont="1" applyFill="1" applyBorder="1" applyAlignment="1">
      <alignment horizontal="left" vertical="center" wrapText="1" indent="1"/>
    </xf>
    <xf numFmtId="0" fontId="18" fillId="9" borderId="1" xfId="0" applyFont="1" applyFill="1" applyBorder="1" applyAlignment="1">
      <alignment horizontal="left" vertical="center" wrapText="1" indent="1"/>
    </xf>
    <xf numFmtId="0" fontId="4" fillId="0" borderId="0" xfId="0" applyFont="1" applyBorder="1" applyAlignment="1">
      <alignment horizontal="center" vertical="center" wrapText="1"/>
    </xf>
    <xf numFmtId="49" fontId="18" fillId="9" borderId="6" xfId="0" applyNumberFormat="1" applyFont="1" applyFill="1" applyBorder="1" applyAlignment="1">
      <alignment horizontal="left" vertical="center" wrapText="1" indent="1"/>
    </xf>
    <xf numFmtId="0" fontId="4" fillId="0" borderId="11" xfId="0" applyFont="1" applyBorder="1" applyAlignment="1">
      <alignment horizontal="left" vertical="center" wrapText="1" indent="1"/>
    </xf>
    <xf numFmtId="0" fontId="4" fillId="0" borderId="5" xfId="0" applyFont="1" applyBorder="1" applyAlignment="1">
      <alignment horizontal="left" vertical="center" wrapText="1" indent="1"/>
    </xf>
    <xf numFmtId="0" fontId="4" fillId="0" borderId="0" xfId="0" applyFont="1" applyBorder="1" applyAlignment="1" applyProtection="1">
      <alignment horizontal="left" vertical="center" wrapText="1" indent="1"/>
      <protection locked="0"/>
    </xf>
    <xf numFmtId="0" fontId="4" fillId="0" borderId="0" xfId="0" applyFont="1" applyAlignment="1" applyProtection="1">
      <alignment horizontal="left" vertical="center" wrapText="1" indent="1"/>
      <protection locked="0"/>
    </xf>
    <xf numFmtId="0" fontId="0" fillId="0" borderId="0" xfId="0" applyAlignment="1" applyProtection="1">
      <alignment horizontal="left" vertical="center" wrapText="1" indent="1"/>
      <protection locked="0"/>
    </xf>
    <xf numFmtId="0" fontId="18" fillId="0" borderId="6" xfId="0" applyNumberFormat="1" applyFont="1" applyFill="1" applyBorder="1" applyAlignment="1">
      <alignment horizontal="left" vertical="center" wrapText="1" indent="1"/>
    </xf>
    <xf numFmtId="0" fontId="0" fillId="0" borderId="11" xfId="0" applyNumberFormat="1" applyBorder="1" applyAlignment="1">
      <alignment horizontal="left" vertical="center" wrapText="1" indent="1"/>
    </xf>
    <xf numFmtId="0" fontId="0" fillId="0" borderId="5" xfId="0" applyNumberFormat="1" applyBorder="1" applyAlignment="1">
      <alignment horizontal="left" vertical="center" wrapText="1" indent="1"/>
    </xf>
    <xf numFmtId="49" fontId="18" fillId="9" borderId="0" xfId="0" quotePrefix="1" applyNumberFormat="1" applyFont="1" applyFill="1" applyBorder="1" applyAlignment="1">
      <alignment horizontal="left" vertical="center" wrapText="1" indent="1"/>
    </xf>
    <xf numFmtId="49" fontId="18" fillId="9" borderId="0" xfId="0" applyNumberFormat="1" applyFont="1" applyFill="1" applyBorder="1" applyAlignment="1">
      <alignment horizontal="left" vertical="center" wrapText="1" indent="1"/>
    </xf>
    <xf numFmtId="0" fontId="20" fillId="0" borderId="0" xfId="0" applyFont="1" applyBorder="1" applyAlignment="1">
      <alignment horizontal="left" vertical="center" wrapText="1" indent="3"/>
    </xf>
    <xf numFmtId="0" fontId="18" fillId="9" borderId="6" xfId="0" quotePrefix="1" applyFont="1" applyFill="1" applyBorder="1" applyAlignment="1">
      <alignment horizontal="left" vertical="center" wrapText="1" indent="1"/>
    </xf>
    <xf numFmtId="0" fontId="18" fillId="9" borderId="11" xfId="0" applyFont="1" applyFill="1" applyBorder="1" applyAlignment="1">
      <alignment horizontal="left" vertical="center" wrapText="1" indent="1"/>
    </xf>
    <xf numFmtId="0" fontId="18" fillId="9" borderId="1" xfId="0" quotePrefix="1" applyFont="1" applyFill="1" applyBorder="1" applyAlignment="1">
      <alignment horizontal="left" vertical="center" wrapText="1" indent="1"/>
    </xf>
    <xf numFmtId="0" fontId="20" fillId="0" borderId="1" xfId="0" applyNumberFormat="1" applyFont="1" applyBorder="1" applyAlignment="1">
      <alignment horizontal="left" vertical="center" wrapText="1" indent="1"/>
    </xf>
    <xf numFmtId="0" fontId="18" fillId="9" borderId="1" xfId="1" quotePrefix="1" applyNumberFormat="1" applyFont="1" applyFill="1" applyBorder="1" applyAlignment="1" applyProtection="1">
      <alignment horizontal="left" vertical="center" wrapText="1" indent="1"/>
    </xf>
    <xf numFmtId="0" fontId="0" fillId="9" borderId="1" xfId="0" applyFill="1" applyBorder="1" applyAlignment="1">
      <alignment horizontal="left" vertical="center" wrapText="1" indent="1"/>
    </xf>
    <xf numFmtId="0" fontId="4" fillId="9" borderId="1" xfId="0" applyFont="1" applyFill="1" applyBorder="1" applyAlignment="1">
      <alignment horizontal="left" vertical="center" wrapText="1" indent="1"/>
    </xf>
    <xf numFmtId="14" fontId="20" fillId="0" borderId="6" xfId="0" applyNumberFormat="1" applyFont="1" applyBorder="1" applyAlignment="1">
      <alignment horizontal="left" vertical="center" wrapText="1" indent="1"/>
    </xf>
    <xf numFmtId="49" fontId="43" fillId="9" borderId="6" xfId="0" applyNumberFormat="1" applyFont="1" applyFill="1" applyBorder="1" applyAlignment="1">
      <alignment horizontal="left" vertical="center" wrapText="1" indent="1"/>
    </xf>
    <xf numFmtId="0" fontId="19" fillId="0" borderId="11" xfId="0" applyFont="1" applyBorder="1" applyAlignment="1">
      <alignment horizontal="left" vertical="center" wrapText="1" indent="1"/>
    </xf>
    <xf numFmtId="0" fontId="19" fillId="0" borderId="5" xfId="0" applyFont="1" applyBorder="1" applyAlignment="1">
      <alignment horizontal="left" vertical="center" wrapText="1" indent="1"/>
    </xf>
    <xf numFmtId="0" fontId="44" fillId="5" borderId="12" xfId="0" applyFont="1" applyFill="1" applyBorder="1" applyAlignment="1">
      <alignment horizontal="left" vertical="center" wrapText="1" indent="1"/>
    </xf>
    <xf numFmtId="49" fontId="18" fillId="9" borderId="9" xfId="0" quotePrefix="1" applyNumberFormat="1" applyFont="1" applyFill="1" applyBorder="1" applyAlignment="1">
      <alignment horizontal="left" vertical="center" wrapText="1" indent="1"/>
    </xf>
    <xf numFmtId="49" fontId="18" fillId="9" borderId="9" xfId="0" applyNumberFormat="1" applyFont="1" applyFill="1" applyBorder="1" applyAlignment="1">
      <alignment horizontal="left" vertical="center" wrapText="1" indent="1"/>
    </xf>
    <xf numFmtId="0" fontId="19" fillId="0" borderId="1" xfId="0" applyFont="1" applyBorder="1" applyAlignment="1">
      <alignment horizontal="left" vertical="center" wrapText="1" indent="1"/>
    </xf>
    <xf numFmtId="0" fontId="23" fillId="9" borderId="1" xfId="3" applyFont="1" applyFill="1" applyBorder="1" applyAlignment="1">
      <alignment horizontal="left" vertical="center" wrapText="1" indent="1"/>
    </xf>
    <xf numFmtId="165" fontId="20" fillId="0" borderId="1" xfId="0" applyNumberFormat="1" applyFont="1" applyBorder="1" applyAlignment="1">
      <alignment horizontal="left" vertical="center" wrapText="1" indent="1"/>
    </xf>
    <xf numFmtId="0" fontId="4" fillId="0" borderId="0" xfId="0" applyFont="1" applyAlignment="1">
      <alignment horizontal="left" vertical="center" indent="1"/>
    </xf>
    <xf numFmtId="0" fontId="20" fillId="0" borderId="0" xfId="0" applyFont="1" applyAlignment="1">
      <alignment horizontal="left" vertical="center" wrapText="1" indent="3"/>
    </xf>
    <xf numFmtId="49" fontId="18" fillId="9" borderId="6" xfId="0" quotePrefix="1" applyNumberFormat="1" applyFont="1" applyFill="1" applyBorder="1" applyAlignment="1">
      <alignment horizontal="left" vertical="center" wrapText="1" indent="1"/>
    </xf>
    <xf numFmtId="49" fontId="15" fillId="9" borderId="1" xfId="0" applyNumberFormat="1" applyFont="1" applyFill="1" applyBorder="1" applyAlignment="1">
      <alignment horizontal="center" vertical="center" wrapText="1"/>
    </xf>
    <xf numFmtId="0" fontId="15" fillId="9" borderId="1" xfId="0" applyFont="1" applyFill="1" applyBorder="1" applyAlignment="1">
      <alignment horizontal="center" vertical="center" wrapText="1"/>
    </xf>
    <xf numFmtId="49" fontId="43" fillId="9" borderId="6" xfId="0" quotePrefix="1" applyNumberFormat="1" applyFont="1" applyFill="1" applyBorder="1" applyAlignment="1">
      <alignment horizontal="left" vertical="center" wrapText="1" indent="1"/>
    </xf>
    <xf numFmtId="0" fontId="20" fillId="0" borderId="13" xfId="0" applyFont="1" applyBorder="1" applyAlignment="1">
      <alignment horizontal="left" vertical="center" wrapText="1" indent="1"/>
    </xf>
    <xf numFmtId="0" fontId="20" fillId="0" borderId="14" xfId="0" applyFont="1" applyBorder="1" applyAlignment="1">
      <alignment horizontal="left" vertical="center" wrapText="1" indent="1"/>
    </xf>
    <xf numFmtId="0" fontId="20" fillId="0" borderId="7" xfId="0" applyFont="1" applyBorder="1" applyAlignment="1">
      <alignment horizontal="left" vertical="center" wrapText="1" indent="1"/>
    </xf>
    <xf numFmtId="0" fontId="0" fillId="0" borderId="8" xfId="0" applyBorder="1" applyAlignment="1">
      <alignment horizontal="left" vertical="center" wrapText="1" indent="1"/>
    </xf>
    <xf numFmtId="0" fontId="0" fillId="0" borderId="9" xfId="0" applyBorder="1" applyAlignment="1">
      <alignment horizontal="left" vertical="center" wrapText="1" indent="1"/>
    </xf>
    <xf numFmtId="0" fontId="0" fillId="0" borderId="10" xfId="0" applyBorder="1" applyAlignment="1">
      <alignment horizontal="left" vertical="center" wrapText="1" indent="1"/>
    </xf>
    <xf numFmtId="0" fontId="23" fillId="9" borderId="14" xfId="3" applyFont="1" applyFill="1" applyBorder="1" applyAlignment="1">
      <alignment horizontal="left" vertical="center" wrapText="1" indent="1"/>
    </xf>
    <xf numFmtId="49" fontId="18" fillId="9" borderId="0" xfId="0" applyNumberFormat="1" applyFont="1" applyFill="1" applyAlignment="1">
      <alignment horizontal="left" vertical="center" wrapText="1" indent="1"/>
    </xf>
    <xf numFmtId="0" fontId="23" fillId="9" borderId="4" xfId="3" applyFont="1" applyFill="1" applyBorder="1" applyAlignment="1">
      <alignment horizontal="left" vertical="center" wrapText="1" indent="1"/>
    </xf>
    <xf numFmtId="0" fontId="0" fillId="9" borderId="4" xfId="0" applyFill="1" applyBorder="1" applyAlignment="1">
      <alignment horizontal="left" vertical="center" wrapText="1" indent="1"/>
    </xf>
    <xf numFmtId="165" fontId="20" fillId="0" borderId="4" xfId="0" applyNumberFormat="1" applyFont="1" applyBorder="1" applyAlignment="1">
      <alignment horizontal="left" vertical="center" wrapText="1" indent="1"/>
    </xf>
    <xf numFmtId="0" fontId="4" fillId="2" borderId="3" xfId="0" applyFont="1" applyFill="1" applyBorder="1" applyAlignment="1" applyProtection="1">
      <alignment horizontal="left" vertical="center" wrapText="1" indent="1"/>
      <protection locked="0"/>
    </xf>
    <xf numFmtId="0" fontId="3" fillId="36" borderId="11" xfId="0" applyFont="1" applyFill="1" applyBorder="1" applyAlignment="1" applyProtection="1">
      <alignment horizontal="left" vertical="center" wrapText="1" indent="1"/>
      <protection locked="0"/>
    </xf>
    <xf numFmtId="0" fontId="14" fillId="2" borderId="4" xfId="0" applyFont="1" applyFill="1" applyBorder="1" applyAlignment="1" applyProtection="1">
      <alignment horizontal="left" vertical="center" wrapText="1" indent="1"/>
      <protection locked="0"/>
    </xf>
    <xf numFmtId="0" fontId="14" fillId="0" borderId="4" xfId="0" applyFont="1" applyFill="1" applyBorder="1" applyAlignment="1" applyProtection="1">
      <alignment horizontal="left" vertical="center" wrapText="1" indent="1"/>
      <protection locked="0"/>
    </xf>
    <xf numFmtId="0" fontId="4" fillId="0" borderId="0" xfId="0" applyFont="1" applyFill="1" applyBorder="1" applyAlignment="1" applyProtection="1">
      <alignment horizontal="left" vertical="center" wrapText="1" indent="1"/>
      <protection locked="0"/>
    </xf>
    <xf numFmtId="0" fontId="3" fillId="45" borderId="1" xfId="0" applyFont="1" applyFill="1" applyBorder="1" applyAlignment="1">
      <alignment horizontal="center" vertical="center" wrapText="1"/>
    </xf>
    <xf numFmtId="0" fontId="3" fillId="45" borderId="1" xfId="0" applyFont="1" applyFill="1" applyBorder="1" applyAlignment="1">
      <alignment horizontal="left" vertical="center" wrapText="1"/>
    </xf>
    <xf numFmtId="0" fontId="0" fillId="45" borderId="1" xfId="0" applyFill="1" applyBorder="1" applyAlignment="1">
      <alignment vertical="center"/>
    </xf>
  </cellXfs>
  <cellStyles count="48">
    <cellStyle name="20 % - Accent1 2" xfId="5"/>
    <cellStyle name="20 % - Accent2 2" xfId="6"/>
    <cellStyle name="20 % - Accent3 2" xfId="7"/>
    <cellStyle name="20 % - Accent4 2" xfId="8"/>
    <cellStyle name="20 % - Accent5 2" xfId="9"/>
    <cellStyle name="20 % - Accent6 2" xfId="10"/>
    <cellStyle name="40 % - Accent1 2" xfId="11"/>
    <cellStyle name="40 % - Accent2 2" xfId="12"/>
    <cellStyle name="40 % - Accent3 2" xfId="13"/>
    <cellStyle name="40 % - Accent4 2" xfId="14"/>
    <cellStyle name="40 % - Accent5 2" xfId="15"/>
    <cellStyle name="40 % - Accent6 2" xfId="16"/>
    <cellStyle name="60 % - Accent1 2" xfId="17"/>
    <cellStyle name="60 % - Accent2 2" xfId="18"/>
    <cellStyle name="60 % - Accent3 2" xfId="19"/>
    <cellStyle name="60 % - Accent4 2" xfId="20"/>
    <cellStyle name="60 % - Accent5 2" xfId="21"/>
    <cellStyle name="60 % - Accent6 2" xfId="22"/>
    <cellStyle name="Accent1 2" xfId="23"/>
    <cellStyle name="Accent2 2" xfId="24"/>
    <cellStyle name="Accent3 2" xfId="25"/>
    <cellStyle name="Accent4 2" xfId="26"/>
    <cellStyle name="Accent5 2" xfId="27"/>
    <cellStyle name="Accent6 2" xfId="28"/>
    <cellStyle name="Avertissement 2" xfId="29"/>
    <cellStyle name="Calcul 2" xfId="30"/>
    <cellStyle name="Cellule liée 2" xfId="31"/>
    <cellStyle name="Commentaire 2" xfId="32"/>
    <cellStyle name="Entrée 2" xfId="33"/>
    <cellStyle name="Insatisfaisant 2" xfId="34"/>
    <cellStyle name="Lien hypertexte" xfId="1" builtinId="8"/>
    <cellStyle name="Lien hypertexte 2" xfId="4"/>
    <cellStyle name="Lien hypertexte 3" xfId="47"/>
    <cellStyle name="Neutre 2" xfId="35"/>
    <cellStyle name="Normal" xfId="0" builtinId="0"/>
    <cellStyle name="Normal 2" xfId="2"/>
    <cellStyle name="Normal 3" xfId="46"/>
    <cellStyle name="Normal 4" xfId="3"/>
    <cellStyle name="Satisfaisant 2" xfId="36"/>
    <cellStyle name="Sortie 2" xfId="37"/>
    <cellStyle name="Texte explicatif 2" xfId="38"/>
    <cellStyle name="Titre 2" xfId="39"/>
    <cellStyle name="Titre 1 2" xfId="40"/>
    <cellStyle name="Titre 2 2" xfId="41"/>
    <cellStyle name="Titre 3 2" xfId="42"/>
    <cellStyle name="Titre 4 2" xfId="43"/>
    <cellStyle name="Total 2" xfId="44"/>
    <cellStyle name="Vérification 2" xfId="45"/>
  </cellStyles>
  <dxfs count="64">
    <dxf>
      <font>
        <b/>
        <i val="0"/>
        <color rgb="FFFF0000"/>
      </font>
    </dxf>
    <dxf>
      <font>
        <b/>
        <i val="0"/>
        <color rgb="FFFF0000"/>
      </font>
    </dxf>
    <dxf>
      <fill>
        <patternFill>
          <bgColor theme="8" tint="0.79998168889431442"/>
        </patternFill>
      </fill>
    </dxf>
    <dxf>
      <fill>
        <patternFill>
          <bgColor theme="6" tint="0.79998168889431442"/>
        </patternFill>
      </fill>
    </dxf>
    <dxf>
      <fill>
        <patternFill>
          <bgColor theme="9" tint="0.79998168889431442"/>
        </patternFill>
      </fill>
    </dxf>
    <dxf>
      <fill>
        <patternFill>
          <bgColor rgb="FFFFFF00"/>
        </patternFill>
      </fill>
    </dxf>
    <dxf>
      <fill>
        <patternFill>
          <bgColor rgb="FFFFC000"/>
        </patternFill>
      </fill>
    </dxf>
    <dxf>
      <fill>
        <patternFill>
          <bgColor rgb="FFFF99FF"/>
        </patternFill>
      </fill>
    </dxf>
    <dxf>
      <fill>
        <patternFill>
          <bgColor theme="8" tint="0.79998168889431442"/>
        </patternFill>
      </fill>
    </dxf>
    <dxf>
      <fill>
        <patternFill>
          <bgColor theme="6" tint="0.79998168889431442"/>
        </patternFill>
      </fill>
    </dxf>
    <dxf>
      <fill>
        <patternFill>
          <bgColor theme="9" tint="0.79998168889431442"/>
        </patternFill>
      </fill>
    </dxf>
    <dxf>
      <fill>
        <patternFill>
          <bgColor rgb="FFFFFF00"/>
        </patternFill>
      </fill>
    </dxf>
    <dxf>
      <fill>
        <patternFill>
          <bgColor rgb="FFFFC000"/>
        </patternFill>
      </fill>
    </dxf>
    <dxf>
      <fill>
        <patternFill>
          <bgColor rgb="FFFF99FF"/>
        </patternFill>
      </fill>
    </dxf>
    <dxf>
      <fill>
        <patternFill>
          <bgColor theme="8" tint="0.79998168889431442"/>
        </patternFill>
      </fill>
    </dxf>
    <dxf>
      <fill>
        <patternFill>
          <bgColor theme="6" tint="0.79998168889431442"/>
        </patternFill>
      </fill>
    </dxf>
    <dxf>
      <fill>
        <patternFill>
          <bgColor theme="9" tint="0.79998168889431442"/>
        </patternFill>
      </fill>
    </dxf>
    <dxf>
      <fill>
        <patternFill>
          <bgColor rgb="FFFFFF00"/>
        </patternFill>
      </fill>
    </dxf>
    <dxf>
      <fill>
        <patternFill>
          <bgColor rgb="FFFFC000"/>
        </patternFill>
      </fill>
    </dxf>
    <dxf>
      <fill>
        <patternFill>
          <bgColor rgb="FFFF99FF"/>
        </patternFill>
      </fill>
    </dxf>
    <dxf>
      <fill>
        <patternFill>
          <bgColor theme="8" tint="0.79998168889431442"/>
        </patternFill>
      </fill>
    </dxf>
    <dxf>
      <fill>
        <patternFill>
          <bgColor theme="6" tint="0.79998168889431442"/>
        </patternFill>
      </fill>
    </dxf>
    <dxf>
      <fill>
        <patternFill>
          <bgColor theme="9" tint="0.79998168889431442"/>
        </patternFill>
      </fill>
    </dxf>
    <dxf>
      <fill>
        <patternFill>
          <bgColor rgb="FFFFFF00"/>
        </patternFill>
      </fill>
    </dxf>
    <dxf>
      <fill>
        <patternFill>
          <bgColor rgb="FFFFC000"/>
        </patternFill>
      </fill>
    </dxf>
    <dxf>
      <fill>
        <patternFill>
          <bgColor rgb="FFFF99FF"/>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ont>
        <b/>
        <i val="0"/>
        <color rgb="FFFF0000"/>
      </font>
    </dxf>
    <dxf>
      <font>
        <b/>
        <i val="0"/>
        <color rgb="FFFF0000"/>
      </font>
    </dxf>
    <dxf>
      <fill>
        <patternFill>
          <bgColor theme="8" tint="0.79998168889431442"/>
        </patternFill>
      </fill>
    </dxf>
    <dxf>
      <fill>
        <patternFill>
          <bgColor theme="6" tint="0.79998168889431442"/>
        </patternFill>
      </fill>
    </dxf>
    <dxf>
      <fill>
        <patternFill>
          <bgColor theme="9" tint="0.79998168889431442"/>
        </patternFill>
      </fill>
    </dxf>
    <dxf>
      <fill>
        <patternFill>
          <bgColor rgb="FFFFFF00"/>
        </patternFill>
      </fill>
    </dxf>
    <dxf>
      <fill>
        <patternFill>
          <bgColor rgb="FFFFFF00"/>
        </patternFill>
      </fill>
    </dxf>
    <dxf>
      <fill>
        <patternFill>
          <bgColor rgb="FFFFC000"/>
        </patternFill>
      </fill>
    </dxf>
    <dxf>
      <fill>
        <patternFill>
          <bgColor rgb="FFFF99FF"/>
        </patternFill>
      </fill>
    </dxf>
    <dxf>
      <fill>
        <patternFill>
          <bgColor theme="8" tint="0.79998168889431442"/>
        </patternFill>
      </fill>
    </dxf>
    <dxf>
      <fill>
        <patternFill>
          <bgColor theme="6" tint="0.79998168889431442"/>
        </patternFill>
      </fill>
    </dxf>
    <dxf>
      <fill>
        <patternFill>
          <bgColor theme="9" tint="0.79998168889431442"/>
        </patternFill>
      </fill>
    </dxf>
    <dxf>
      <fill>
        <patternFill>
          <bgColor rgb="FFFFFF00"/>
        </patternFill>
      </fill>
    </dxf>
    <dxf>
      <fill>
        <patternFill>
          <bgColor rgb="FFFFFF00"/>
        </patternFill>
      </fill>
    </dxf>
    <dxf>
      <fill>
        <patternFill>
          <bgColor rgb="FFFFC000"/>
        </patternFill>
      </fill>
    </dxf>
    <dxf>
      <fill>
        <patternFill>
          <bgColor rgb="FFFF99FF"/>
        </patternFill>
      </fill>
    </dxf>
    <dxf>
      <fill>
        <patternFill>
          <bgColor theme="8" tint="0.79998168889431442"/>
        </patternFill>
      </fill>
    </dxf>
    <dxf>
      <fill>
        <patternFill>
          <bgColor theme="6" tint="0.79998168889431442"/>
        </patternFill>
      </fill>
    </dxf>
    <dxf>
      <fill>
        <patternFill>
          <bgColor theme="9" tint="0.79998168889431442"/>
        </patternFill>
      </fill>
    </dxf>
    <dxf>
      <fill>
        <patternFill>
          <bgColor rgb="FFFFFF00"/>
        </patternFill>
      </fill>
    </dxf>
    <dxf>
      <fill>
        <patternFill>
          <bgColor rgb="FFFFFF00"/>
        </patternFill>
      </fill>
    </dxf>
    <dxf>
      <fill>
        <patternFill>
          <bgColor rgb="FFFFC000"/>
        </patternFill>
      </fill>
    </dxf>
    <dxf>
      <fill>
        <patternFill>
          <bgColor rgb="FFFF99FF"/>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s>
  <tableStyles count="0" defaultTableStyle="TableStyleMedium9" defaultPivotStyle="PivotStyleLight16"/>
  <colors>
    <mruColors>
      <color rgb="FF99CCFF"/>
      <color rgb="FFCCFFCC"/>
      <color rgb="FFFF99FF"/>
      <color rgb="FFFFCC99"/>
      <color rgb="FF0000FF"/>
      <color rgb="FF00FFFF"/>
      <color rgb="FF66CCFF"/>
      <color rgb="FFFFFFCC"/>
      <color rgb="FFFFFF99"/>
      <color rgb="FFFF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100"/>
      <c:rAngAx val="1"/>
    </c:view3D>
    <c:floor>
      <c:thickness val="0"/>
      <c:spPr>
        <a:solidFill>
          <a:srgbClr val="CCCCFF"/>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bar3DChart>
        <c:barDir val="bar"/>
        <c:grouping val="clustered"/>
        <c:varyColors val="0"/>
        <c:ser>
          <c:idx val="0"/>
          <c:order val="0"/>
          <c:tx>
            <c:strRef>
              <c:f>'activités de base'!#REF!</c:f>
              <c:strCache>
                <c:ptCount val="1"/>
                <c:pt idx="0">
                  <c:v>#REF!</c:v>
                </c:pt>
              </c:strCache>
            </c:strRef>
          </c:tx>
          <c:spPr>
            <a:solidFill>
              <a:srgbClr val="33CCCC"/>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'activités de base'!#REF!</c:f>
              <c:numCache>
                <c:formatCode>General</c:formatCode>
                <c:ptCount val="1"/>
                <c:pt idx="0">
                  <c:v>1</c:v>
                </c:pt>
              </c:numCache>
            </c:numRef>
          </c:val>
        </c:ser>
        <c:ser>
          <c:idx val="1"/>
          <c:order val="1"/>
          <c:tx>
            <c:strRef>
              <c:f>'activités de base'!#REF!</c:f>
              <c:strCache>
                <c:ptCount val="1"/>
                <c:pt idx="0">
                  <c:v>#REF!</c:v>
                </c:pt>
              </c:strCache>
            </c:strRef>
          </c:tx>
          <c:spPr>
            <a:solidFill>
              <a:srgbClr val="0000FF"/>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'activités de base'!#REF!</c:f>
              <c:numCache>
                <c:formatCode>General</c:formatCode>
                <c:ptCount val="1"/>
                <c:pt idx="0">
                  <c:v>1</c:v>
                </c:pt>
              </c:numCache>
            </c:numRef>
          </c:val>
        </c:ser>
        <c:ser>
          <c:idx val="2"/>
          <c:order val="2"/>
          <c:tx>
            <c:strRef>
              <c:f>'activités de base'!#REF!</c:f>
              <c:strCache>
                <c:ptCount val="1"/>
                <c:pt idx="0">
                  <c:v>#REF!</c:v>
                </c:pt>
              </c:strCache>
            </c:strRef>
          </c:tx>
          <c:spPr>
            <a:solidFill>
              <a:srgbClr val="FFFF00"/>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'activités de base'!#REF!</c:f>
              <c:numCache>
                <c:formatCode>General</c:formatCode>
                <c:ptCount val="1"/>
                <c:pt idx="0">
                  <c:v>1</c:v>
                </c:pt>
              </c:numCache>
            </c:numRef>
          </c:val>
        </c:ser>
        <c:ser>
          <c:idx val="3"/>
          <c:order val="3"/>
          <c:tx>
            <c:strRef>
              <c:f>'activités de base'!#REF!</c:f>
              <c:strCache>
                <c:ptCount val="1"/>
                <c:pt idx="0">
                  <c:v>#REF!</c:v>
                </c:pt>
              </c:strCache>
            </c:strRef>
          </c:tx>
          <c:spPr>
            <a:solidFill>
              <a:srgbClr val="FF0000"/>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'activités de base'!#REF!</c:f>
              <c:numCache>
                <c:formatCode>General</c:formatCode>
                <c:ptCount val="1"/>
                <c:pt idx="0">
                  <c:v>1</c:v>
                </c:pt>
              </c:numCache>
            </c:numRef>
          </c:val>
        </c:ser>
        <c:ser>
          <c:idx val="4"/>
          <c:order val="4"/>
          <c:tx>
            <c:strRef>
              <c:f>'activités de base'!#REF!</c:f>
              <c:strCache>
                <c:ptCount val="1"/>
                <c:pt idx="0">
                  <c:v>#REF!</c:v>
                </c:pt>
              </c:strCache>
            </c:strRef>
          </c:tx>
          <c:spPr>
            <a:solidFill>
              <a:srgbClr val="969696"/>
            </a:solidFill>
            <a:ln w="12700">
              <a:solidFill>
                <a:srgbClr val="000000"/>
              </a:solidFill>
              <a:prstDash val="solid"/>
            </a:ln>
          </c:spPr>
          <c:invertIfNegative val="0"/>
          <c:dLbls>
            <c:dLbl>
              <c:idx val="0"/>
              <c:spPr>
                <a:noFill/>
                <a:ln w="25400">
                  <a:noFill/>
                </a:ln>
              </c:spPr>
              <c:txPr>
                <a:bodyPr/>
                <a:lstStyle/>
                <a:p>
                  <a:pPr algn="ctr" rtl="1">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dLbl>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'activités de base'!#REF!</c:f>
              <c:numCache>
                <c:formatCode>General</c:formatCode>
                <c:ptCount val="1"/>
                <c:pt idx="0">
                  <c:v>1</c:v>
                </c:pt>
              </c:numCache>
            </c:numRef>
          </c:val>
        </c:ser>
        <c:dLbls>
          <c:showLegendKey val="1"/>
          <c:showVal val="1"/>
          <c:showCatName val="0"/>
          <c:showSerName val="0"/>
          <c:showPercent val="0"/>
          <c:showBubbleSize val="0"/>
        </c:dLbls>
        <c:gapWidth val="150"/>
        <c:shape val="box"/>
        <c:axId val="114949504"/>
        <c:axId val="114721920"/>
        <c:axId val="0"/>
      </c:bar3DChart>
      <c:catAx>
        <c:axId val="114949504"/>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350" b="0" i="0" u="none" strike="noStrike" baseline="0">
                <a:solidFill>
                  <a:srgbClr val="000000"/>
                </a:solidFill>
                <a:latin typeface="Arial"/>
                <a:ea typeface="Arial"/>
                <a:cs typeface="Arial"/>
              </a:defRPr>
            </a:pPr>
            <a:endParaRPr lang="fr-FR"/>
          </a:p>
        </c:txPr>
        <c:crossAx val="114721920"/>
        <c:crosses val="autoZero"/>
        <c:auto val="1"/>
        <c:lblAlgn val="ctr"/>
        <c:lblOffset val="100"/>
        <c:tickLblSkip val="1"/>
        <c:tickMarkSkip val="1"/>
        <c:noMultiLvlLbl val="0"/>
      </c:catAx>
      <c:valAx>
        <c:axId val="11472192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350" b="0" i="0" u="none" strike="noStrike" baseline="0">
                <a:solidFill>
                  <a:srgbClr val="000000"/>
                </a:solidFill>
                <a:latin typeface="Arial"/>
                <a:ea typeface="Arial"/>
                <a:cs typeface="Arial"/>
              </a:defRPr>
            </a:pPr>
            <a:endParaRPr lang="fr-FR"/>
          </a:p>
        </c:txPr>
        <c:crossAx val="114949504"/>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350" b="0" i="0" u="none" strike="noStrike" baseline="0">
          <a:solidFill>
            <a:srgbClr val="000000"/>
          </a:solidFill>
          <a:latin typeface="Arial"/>
          <a:ea typeface="Arial"/>
          <a:cs typeface="Arial"/>
        </a:defRPr>
      </a:pPr>
      <a:endParaRPr lang="fr-FR"/>
    </a:p>
  </c:txPr>
  <c:printSettings>
    <c:headerFooter alignWithMargins="0"/>
    <c:pageMargins b="0.98425196899999967" l="0.78740157499999996" r="0.78740157499999996" t="0.98425196899999967" header="0.49212598450000017" footer="0.4921259845000001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100"/>
      <c:rAngAx val="1"/>
    </c:view3D>
    <c:floor>
      <c:thickness val="0"/>
      <c:spPr>
        <a:solidFill>
          <a:srgbClr val="CCCCFF"/>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bar3DChart>
        <c:barDir val="bar"/>
        <c:grouping val="clustered"/>
        <c:varyColors val="0"/>
        <c:ser>
          <c:idx val="0"/>
          <c:order val="0"/>
          <c:tx>
            <c:strRef>
              <c:f>'activités de base'!#REF!</c:f>
              <c:strCache>
                <c:ptCount val="1"/>
                <c:pt idx="0">
                  <c:v>#REF!</c:v>
                </c:pt>
              </c:strCache>
            </c:strRef>
          </c:tx>
          <c:spPr>
            <a:solidFill>
              <a:srgbClr val="33CCCC"/>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'activités de base'!#REF!</c:f>
              <c:numCache>
                <c:formatCode>General</c:formatCode>
                <c:ptCount val="1"/>
                <c:pt idx="0">
                  <c:v>1</c:v>
                </c:pt>
              </c:numCache>
            </c:numRef>
          </c:val>
        </c:ser>
        <c:ser>
          <c:idx val="1"/>
          <c:order val="1"/>
          <c:tx>
            <c:strRef>
              <c:f>'activités de base'!#REF!</c:f>
              <c:strCache>
                <c:ptCount val="1"/>
                <c:pt idx="0">
                  <c:v>#REF!</c:v>
                </c:pt>
              </c:strCache>
            </c:strRef>
          </c:tx>
          <c:spPr>
            <a:solidFill>
              <a:srgbClr val="0000FF"/>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'activités de base'!#REF!</c:f>
              <c:numCache>
                <c:formatCode>General</c:formatCode>
                <c:ptCount val="1"/>
                <c:pt idx="0">
                  <c:v>1</c:v>
                </c:pt>
              </c:numCache>
            </c:numRef>
          </c:val>
        </c:ser>
        <c:ser>
          <c:idx val="2"/>
          <c:order val="2"/>
          <c:tx>
            <c:strRef>
              <c:f>'activités de base'!#REF!</c:f>
              <c:strCache>
                <c:ptCount val="1"/>
                <c:pt idx="0">
                  <c:v>#REF!</c:v>
                </c:pt>
              </c:strCache>
            </c:strRef>
          </c:tx>
          <c:spPr>
            <a:solidFill>
              <a:srgbClr val="FFFF00"/>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'activités de base'!#REF!</c:f>
              <c:numCache>
                <c:formatCode>General</c:formatCode>
                <c:ptCount val="1"/>
                <c:pt idx="0">
                  <c:v>1</c:v>
                </c:pt>
              </c:numCache>
            </c:numRef>
          </c:val>
        </c:ser>
        <c:ser>
          <c:idx val="3"/>
          <c:order val="3"/>
          <c:tx>
            <c:strRef>
              <c:f>'activités de base'!#REF!</c:f>
              <c:strCache>
                <c:ptCount val="1"/>
                <c:pt idx="0">
                  <c:v>#REF!</c:v>
                </c:pt>
              </c:strCache>
            </c:strRef>
          </c:tx>
          <c:spPr>
            <a:solidFill>
              <a:srgbClr val="FF0000"/>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'activités de base'!#REF!</c:f>
              <c:numCache>
                <c:formatCode>General</c:formatCode>
                <c:ptCount val="1"/>
                <c:pt idx="0">
                  <c:v>1</c:v>
                </c:pt>
              </c:numCache>
            </c:numRef>
          </c:val>
        </c:ser>
        <c:ser>
          <c:idx val="4"/>
          <c:order val="4"/>
          <c:tx>
            <c:strRef>
              <c:f>'activités de base'!#REF!</c:f>
              <c:strCache>
                <c:ptCount val="1"/>
                <c:pt idx="0">
                  <c:v>#REF!</c:v>
                </c:pt>
              </c:strCache>
            </c:strRef>
          </c:tx>
          <c:spPr>
            <a:solidFill>
              <a:srgbClr val="969696"/>
            </a:solidFill>
            <a:ln w="12700">
              <a:solidFill>
                <a:srgbClr val="000000"/>
              </a:solidFill>
              <a:prstDash val="solid"/>
            </a:ln>
          </c:spPr>
          <c:invertIfNegative val="0"/>
          <c:dLbls>
            <c:dLbl>
              <c:idx val="0"/>
              <c:spPr>
                <a:noFill/>
                <a:ln w="25400">
                  <a:noFill/>
                </a:ln>
              </c:spPr>
              <c:txPr>
                <a:bodyPr/>
                <a:lstStyle/>
                <a:p>
                  <a:pPr algn="ctr" rtl="1">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dLbl>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'activités de base'!#REF!</c:f>
              <c:numCache>
                <c:formatCode>General</c:formatCode>
                <c:ptCount val="1"/>
                <c:pt idx="0">
                  <c:v>1</c:v>
                </c:pt>
              </c:numCache>
            </c:numRef>
          </c:val>
        </c:ser>
        <c:dLbls>
          <c:showLegendKey val="1"/>
          <c:showVal val="1"/>
          <c:showCatName val="0"/>
          <c:showSerName val="0"/>
          <c:showPercent val="0"/>
          <c:showBubbleSize val="0"/>
        </c:dLbls>
        <c:gapWidth val="150"/>
        <c:shape val="box"/>
        <c:axId val="114776704"/>
        <c:axId val="114803072"/>
        <c:axId val="0"/>
      </c:bar3DChart>
      <c:catAx>
        <c:axId val="114776704"/>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350" b="0" i="0" u="none" strike="noStrike" baseline="0">
                <a:solidFill>
                  <a:srgbClr val="000000"/>
                </a:solidFill>
                <a:latin typeface="Arial"/>
                <a:ea typeface="Arial"/>
                <a:cs typeface="Arial"/>
              </a:defRPr>
            </a:pPr>
            <a:endParaRPr lang="fr-FR"/>
          </a:p>
        </c:txPr>
        <c:crossAx val="114803072"/>
        <c:crosses val="autoZero"/>
        <c:auto val="1"/>
        <c:lblAlgn val="ctr"/>
        <c:lblOffset val="100"/>
        <c:tickLblSkip val="1"/>
        <c:tickMarkSkip val="1"/>
        <c:noMultiLvlLbl val="0"/>
      </c:catAx>
      <c:valAx>
        <c:axId val="11480307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350" b="0" i="0" u="none" strike="noStrike" baseline="0">
                <a:solidFill>
                  <a:srgbClr val="000000"/>
                </a:solidFill>
                <a:latin typeface="Arial"/>
                <a:ea typeface="Arial"/>
                <a:cs typeface="Arial"/>
              </a:defRPr>
            </a:pPr>
            <a:endParaRPr lang="fr-FR"/>
          </a:p>
        </c:txPr>
        <c:crossAx val="114776704"/>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350" b="0" i="0" u="none" strike="noStrike" baseline="0">
          <a:solidFill>
            <a:srgbClr val="000000"/>
          </a:solidFill>
          <a:latin typeface="Arial"/>
          <a:ea typeface="Arial"/>
          <a:cs typeface="Arial"/>
        </a:defRPr>
      </a:pPr>
      <a:endParaRPr lang="fr-FR"/>
    </a:p>
  </c:txPr>
  <c:printSettings>
    <c:headerFooter alignWithMargins="0"/>
    <c:pageMargins b="0.98425196899999967" l="0.78740157499999996" r="0.78740157499999996" t="0.98425196899999967" header="0.49212598450000017" footer="0.49212598450000017"/>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234"/>
      <c:rotY val="20"/>
      <c:depthPercent val="100"/>
      <c:rAngAx val="1"/>
    </c:view3D>
    <c:floor>
      <c:thickness val="0"/>
      <c:spPr>
        <a:solidFill>
          <a:srgbClr val="CCCCFF"/>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bar3DChart>
        <c:barDir val="bar"/>
        <c:grouping val="clustered"/>
        <c:varyColors val="0"/>
        <c:ser>
          <c:idx val="0"/>
          <c:order val="0"/>
          <c:tx>
            <c:strRef>
              <c:f>Réponses!#REF!</c:f>
              <c:strCache>
                <c:ptCount val="1"/>
                <c:pt idx="0">
                  <c:v>#REF!</c:v>
                </c:pt>
              </c:strCache>
            </c:strRef>
          </c:tx>
          <c:spPr>
            <a:solidFill>
              <a:srgbClr val="33CCCC"/>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ser>
          <c:idx val="1"/>
          <c:order val="1"/>
          <c:tx>
            <c:strRef>
              <c:f>Réponses!#REF!</c:f>
              <c:strCache>
                <c:ptCount val="1"/>
                <c:pt idx="0">
                  <c:v>#REF!</c:v>
                </c:pt>
              </c:strCache>
            </c:strRef>
          </c:tx>
          <c:spPr>
            <a:solidFill>
              <a:srgbClr val="0000FF"/>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ser>
          <c:idx val="2"/>
          <c:order val="2"/>
          <c:tx>
            <c:strRef>
              <c:f>Réponses!#REF!</c:f>
              <c:strCache>
                <c:ptCount val="1"/>
                <c:pt idx="0">
                  <c:v>#REF!</c:v>
                </c:pt>
              </c:strCache>
            </c:strRef>
          </c:tx>
          <c:spPr>
            <a:solidFill>
              <a:srgbClr val="FFFF00"/>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ser>
          <c:idx val="3"/>
          <c:order val="3"/>
          <c:tx>
            <c:strRef>
              <c:f>Réponses!#REF!</c:f>
              <c:strCache>
                <c:ptCount val="1"/>
                <c:pt idx="0">
                  <c:v>#REF!</c:v>
                </c:pt>
              </c:strCache>
            </c:strRef>
          </c:tx>
          <c:spPr>
            <a:solidFill>
              <a:srgbClr val="FF0000"/>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ser>
          <c:idx val="4"/>
          <c:order val="4"/>
          <c:tx>
            <c:strRef>
              <c:f>Réponses!#REF!</c:f>
              <c:strCache>
                <c:ptCount val="1"/>
                <c:pt idx="0">
                  <c:v>#REF!</c:v>
                </c:pt>
              </c:strCache>
            </c:strRef>
          </c:tx>
          <c:spPr>
            <a:solidFill>
              <a:srgbClr val="969696"/>
            </a:solidFill>
            <a:ln w="12700">
              <a:solidFill>
                <a:srgbClr val="000000"/>
              </a:solidFill>
              <a:prstDash val="solid"/>
            </a:ln>
          </c:spPr>
          <c:invertIfNegative val="0"/>
          <c:dLbls>
            <c:dLbl>
              <c:idx val="0"/>
              <c:spPr>
                <a:noFill/>
                <a:ln w="25400">
                  <a:noFill/>
                </a:ln>
              </c:spPr>
              <c:txPr>
                <a:bodyPr/>
                <a:lstStyle/>
                <a:p>
                  <a:pPr algn="ctr" rtl="1">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dLbl>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dLbls>
          <c:showLegendKey val="1"/>
          <c:showVal val="1"/>
          <c:showCatName val="0"/>
          <c:showSerName val="0"/>
          <c:showPercent val="0"/>
          <c:showBubbleSize val="0"/>
        </c:dLbls>
        <c:gapWidth val="150"/>
        <c:shape val="box"/>
        <c:axId val="122123776"/>
        <c:axId val="122125312"/>
        <c:axId val="0"/>
      </c:bar3DChart>
      <c:catAx>
        <c:axId val="122123776"/>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350" b="0" i="0" u="none" strike="noStrike" baseline="0">
                <a:solidFill>
                  <a:srgbClr val="000000"/>
                </a:solidFill>
                <a:latin typeface="Arial"/>
                <a:ea typeface="Arial"/>
                <a:cs typeface="Arial"/>
              </a:defRPr>
            </a:pPr>
            <a:endParaRPr lang="fr-FR"/>
          </a:p>
        </c:txPr>
        <c:crossAx val="122125312"/>
        <c:crosses val="autoZero"/>
        <c:auto val="1"/>
        <c:lblAlgn val="ctr"/>
        <c:lblOffset val="100"/>
        <c:tickLblSkip val="1"/>
        <c:tickMarkSkip val="1"/>
        <c:noMultiLvlLbl val="0"/>
      </c:catAx>
      <c:valAx>
        <c:axId val="12212531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350" b="0" i="0" u="none" strike="noStrike" baseline="0">
                <a:solidFill>
                  <a:srgbClr val="000000"/>
                </a:solidFill>
                <a:latin typeface="Arial"/>
                <a:ea typeface="Arial"/>
                <a:cs typeface="Arial"/>
              </a:defRPr>
            </a:pPr>
            <a:endParaRPr lang="fr-FR"/>
          </a:p>
        </c:txPr>
        <c:crossAx val="122123776"/>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350" b="0" i="0" u="none" strike="noStrike" baseline="0">
          <a:solidFill>
            <a:srgbClr val="000000"/>
          </a:solidFill>
          <a:latin typeface="Arial"/>
          <a:ea typeface="Arial"/>
          <a:cs typeface="Arial"/>
        </a:defRPr>
      </a:pPr>
      <a:endParaRPr lang="fr-FR"/>
    </a:p>
  </c:txPr>
  <c:printSettings>
    <c:headerFooter alignWithMargins="0"/>
    <c:pageMargins b="0.98425196899999967" l="0.78740157499999996" r="0.78740157499999996" t="0.98425196899999967" header="0.49212598450000017" footer="0.49212598450000017"/>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236"/>
      <c:rotY val="20"/>
      <c:depthPercent val="100"/>
      <c:rAngAx val="1"/>
    </c:view3D>
    <c:floor>
      <c:thickness val="0"/>
      <c:spPr>
        <a:solidFill>
          <a:srgbClr val="CCCCFF"/>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bar3DChart>
        <c:barDir val="bar"/>
        <c:grouping val="clustered"/>
        <c:varyColors val="0"/>
        <c:ser>
          <c:idx val="0"/>
          <c:order val="0"/>
          <c:tx>
            <c:strRef>
              <c:f>Réponses!#REF!</c:f>
              <c:strCache>
                <c:ptCount val="1"/>
                <c:pt idx="0">
                  <c:v>#REF!</c:v>
                </c:pt>
              </c:strCache>
            </c:strRef>
          </c:tx>
          <c:spPr>
            <a:solidFill>
              <a:srgbClr val="33CCCC"/>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ser>
          <c:idx val="1"/>
          <c:order val="1"/>
          <c:tx>
            <c:strRef>
              <c:f>Réponses!#REF!</c:f>
              <c:strCache>
                <c:ptCount val="1"/>
                <c:pt idx="0">
                  <c:v>#REF!</c:v>
                </c:pt>
              </c:strCache>
            </c:strRef>
          </c:tx>
          <c:spPr>
            <a:solidFill>
              <a:srgbClr val="0000FF"/>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ser>
          <c:idx val="2"/>
          <c:order val="2"/>
          <c:tx>
            <c:strRef>
              <c:f>Réponses!#REF!</c:f>
              <c:strCache>
                <c:ptCount val="1"/>
                <c:pt idx="0">
                  <c:v>#REF!</c:v>
                </c:pt>
              </c:strCache>
            </c:strRef>
          </c:tx>
          <c:spPr>
            <a:solidFill>
              <a:srgbClr val="FFFF00"/>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ser>
          <c:idx val="3"/>
          <c:order val="3"/>
          <c:tx>
            <c:strRef>
              <c:f>Réponses!#REF!</c:f>
              <c:strCache>
                <c:ptCount val="1"/>
                <c:pt idx="0">
                  <c:v>#REF!</c:v>
                </c:pt>
              </c:strCache>
            </c:strRef>
          </c:tx>
          <c:spPr>
            <a:solidFill>
              <a:srgbClr val="FF0000"/>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ser>
          <c:idx val="4"/>
          <c:order val="4"/>
          <c:tx>
            <c:strRef>
              <c:f>Réponses!#REF!</c:f>
              <c:strCache>
                <c:ptCount val="1"/>
                <c:pt idx="0">
                  <c:v>#REF!</c:v>
                </c:pt>
              </c:strCache>
            </c:strRef>
          </c:tx>
          <c:spPr>
            <a:solidFill>
              <a:srgbClr val="969696"/>
            </a:solidFill>
            <a:ln w="12700">
              <a:solidFill>
                <a:srgbClr val="000000"/>
              </a:solidFill>
              <a:prstDash val="solid"/>
            </a:ln>
          </c:spPr>
          <c:invertIfNegative val="0"/>
          <c:dLbls>
            <c:dLbl>
              <c:idx val="0"/>
              <c:spPr>
                <a:noFill/>
                <a:ln w="25400">
                  <a:noFill/>
                </a:ln>
              </c:spPr>
              <c:txPr>
                <a:bodyPr/>
                <a:lstStyle/>
                <a:p>
                  <a:pPr algn="ctr" rtl="1">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dLbl>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dLbls>
          <c:showLegendKey val="1"/>
          <c:showVal val="1"/>
          <c:showCatName val="0"/>
          <c:showSerName val="0"/>
          <c:showPercent val="0"/>
          <c:showBubbleSize val="0"/>
        </c:dLbls>
        <c:gapWidth val="150"/>
        <c:shape val="box"/>
        <c:axId val="121963264"/>
        <c:axId val="121964800"/>
        <c:axId val="0"/>
      </c:bar3DChart>
      <c:catAx>
        <c:axId val="121963264"/>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350" b="0" i="0" u="none" strike="noStrike" baseline="0">
                <a:solidFill>
                  <a:srgbClr val="000000"/>
                </a:solidFill>
                <a:latin typeface="Arial"/>
                <a:ea typeface="Arial"/>
                <a:cs typeface="Arial"/>
              </a:defRPr>
            </a:pPr>
            <a:endParaRPr lang="fr-FR"/>
          </a:p>
        </c:txPr>
        <c:crossAx val="121964800"/>
        <c:crosses val="autoZero"/>
        <c:auto val="1"/>
        <c:lblAlgn val="ctr"/>
        <c:lblOffset val="100"/>
        <c:tickLblSkip val="1"/>
        <c:tickMarkSkip val="1"/>
        <c:noMultiLvlLbl val="0"/>
      </c:catAx>
      <c:valAx>
        <c:axId val="1219648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350" b="0" i="0" u="none" strike="noStrike" baseline="0">
                <a:solidFill>
                  <a:srgbClr val="000000"/>
                </a:solidFill>
                <a:latin typeface="Arial"/>
                <a:ea typeface="Arial"/>
                <a:cs typeface="Arial"/>
              </a:defRPr>
            </a:pPr>
            <a:endParaRPr lang="fr-FR"/>
          </a:p>
        </c:txPr>
        <c:crossAx val="121963264"/>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350" b="0" i="0" u="none" strike="noStrike" baseline="0">
          <a:solidFill>
            <a:srgbClr val="000000"/>
          </a:solidFill>
          <a:latin typeface="Arial"/>
          <a:ea typeface="Arial"/>
          <a:cs typeface="Arial"/>
        </a:defRPr>
      </a:pPr>
      <a:endParaRPr lang="fr-FR"/>
    </a:p>
  </c:txPr>
  <c:printSettings>
    <c:headerFooter alignWithMargins="0"/>
    <c:pageMargins b="0.98425196899999967" l="0.78740157499999996" r="0.78740157499999996" t="0.98425196899999967" header="0.49212598450000017" footer="0.49212598450000017"/>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390525</xdr:colOff>
      <xdr:row>0</xdr:row>
      <xdr:rowOff>300246</xdr:rowOff>
    </xdr:from>
    <xdr:to>
      <xdr:col>0</xdr:col>
      <xdr:colOff>2047875</xdr:colOff>
      <xdr:row>1</xdr:row>
      <xdr:rowOff>295275</xdr:rowOff>
    </xdr:to>
    <xdr:pic>
      <xdr:nvPicPr>
        <xdr:cNvPr id="13400" name="Picture 85" descr="ARS_LOGOS_pays_de_la_loir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00246"/>
          <a:ext cx="1657350" cy="9951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44</xdr:row>
      <xdr:rowOff>0</xdr:rowOff>
    </xdr:from>
    <xdr:to>
      <xdr:col>5</xdr:col>
      <xdr:colOff>2276475</xdr:colOff>
      <xdr:row>44</xdr:row>
      <xdr:rowOff>0</xdr:rowOff>
    </xdr:to>
    <xdr:graphicFrame macro="">
      <xdr:nvGraphicFramePr>
        <xdr:cNvPr id="1089"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44</xdr:row>
      <xdr:rowOff>0</xdr:rowOff>
    </xdr:from>
    <xdr:to>
      <xdr:col>5</xdr:col>
      <xdr:colOff>2276475</xdr:colOff>
      <xdr:row>44</xdr:row>
      <xdr:rowOff>0</xdr:rowOff>
    </xdr:to>
    <xdr:graphicFrame macro="">
      <xdr:nvGraphicFramePr>
        <xdr:cNvPr id="1090" name="Chart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209550</xdr:colOff>
          <xdr:row>14</xdr:row>
          <xdr:rowOff>47625</xdr:rowOff>
        </xdr:from>
        <xdr:to>
          <xdr:col>6</xdr:col>
          <xdr:colOff>581025</xdr:colOff>
          <xdr:row>37</xdr:row>
          <xdr:rowOff>95250</xdr:rowOff>
        </xdr:to>
        <xdr:sp macro="" textlink="">
          <xdr:nvSpPr>
            <xdr:cNvPr id="27649" name="Object 1" hidden="1">
              <a:extLst>
                <a:ext uri="{63B3BB69-23CF-44E3-9099-C40C66FF867C}">
                  <a14:compatExt spid="_x0000_s27649"/>
                </a:ext>
              </a:extLst>
            </xdr:cNvPr>
            <xdr:cNvSpPr/>
          </xdr:nvSpPr>
          <xdr:spPr>
            <a:xfrm>
              <a:off x="0" y="0"/>
              <a:ext cx="0" cy="0"/>
            </a:xfrm>
            <a:prstGeom prst="rect">
              <a:avLst/>
            </a:prstGeom>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3</xdr:row>
      <xdr:rowOff>0</xdr:rowOff>
    </xdr:to>
    <xdr:graphicFrame macro="">
      <xdr:nvGraphicFramePr>
        <xdr:cNvPr id="2049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xdr:row>
      <xdr:rowOff>0</xdr:rowOff>
    </xdr:from>
    <xdr:to>
      <xdr:col>2</xdr:col>
      <xdr:colOff>0</xdr:colOff>
      <xdr:row>3</xdr:row>
      <xdr:rowOff>0</xdr:rowOff>
    </xdr:to>
    <xdr:graphicFrame macro="">
      <xdr:nvGraphicFramePr>
        <xdr:cNvPr id="2049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geraldine.sihambedy@ars.sante.fr" TargetMode="External"/><Relationship Id="rId7" Type="http://schemas.openxmlformats.org/officeDocument/2006/relationships/printerSettings" Target="../printerSettings/printerSettings1.bin"/><Relationship Id="rId2" Type="http://schemas.openxmlformats.org/officeDocument/2006/relationships/hyperlink" Target="mailto:david.jacq@ars.sante.fr" TargetMode="External"/><Relationship Id="rId1" Type="http://schemas.openxmlformats.org/officeDocument/2006/relationships/hyperlink" Target="mailto:christian.lefeuvre@ars.sante.fr" TargetMode="External"/><Relationship Id="rId6" Type="http://schemas.openxmlformats.org/officeDocument/2006/relationships/hyperlink" Target="mailto:valerie.tinel@ars.sante.fr" TargetMode="External"/><Relationship Id="rId5" Type="http://schemas.openxmlformats.org/officeDocument/2006/relationships/hyperlink" Target="mailto:pierre.constantin@ars.sante.fr" TargetMode="External"/><Relationship Id="rId4" Type="http://schemas.openxmlformats.org/officeDocument/2006/relationships/hyperlink" Target="mailto:philippe.minvielle@ars.sante.fr"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copesante.fr/contenus/fiches-etablissements" TargetMode="External"/><Relationship Id="rId1" Type="http://schemas.openxmlformats.org/officeDocument/2006/relationships/hyperlink" Target="mailto:http://finess.sante.gouv.fr/fininter/jsp/rechercheSimple.jsp?coche=OK"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3.xml"/><Relationship Id="rId5" Type="http://schemas.openxmlformats.org/officeDocument/2006/relationships/image" Target="../media/image2.emf"/><Relationship Id="rId4" Type="http://schemas.openxmlformats.org/officeDocument/2006/relationships/package" Target="../embeddings/Microsoft_Word_Document1.docx"/></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L32"/>
  <sheetViews>
    <sheetView topLeftCell="B1" workbookViewId="0">
      <selection activeCell="L7" sqref="L7"/>
    </sheetView>
  </sheetViews>
  <sheetFormatPr baseColWidth="10" defaultRowHeight="12.75" x14ac:dyDescent="0.2"/>
  <cols>
    <col min="1" max="1" width="23" customWidth="1"/>
    <col min="3" max="3" width="30.140625" customWidth="1"/>
    <col min="4" max="4" width="29.5703125" bestFit="1" customWidth="1"/>
    <col min="5" max="5" width="13.28515625" bestFit="1" customWidth="1"/>
  </cols>
  <sheetData>
    <row r="1" spans="1:12" x14ac:dyDescent="0.2">
      <c r="A1" t="s">
        <v>268</v>
      </c>
      <c r="B1" t="s">
        <v>181</v>
      </c>
      <c r="C1" t="s">
        <v>182</v>
      </c>
      <c r="D1" t="s">
        <v>183</v>
      </c>
      <c r="E1" t="s">
        <v>184</v>
      </c>
    </row>
    <row r="2" spans="1:12" x14ac:dyDescent="0.2">
      <c r="A2" t="s">
        <v>176</v>
      </c>
      <c r="B2" t="s">
        <v>185</v>
      </c>
      <c r="C2" t="s">
        <v>186</v>
      </c>
      <c r="D2" t="s">
        <v>187</v>
      </c>
      <c r="E2" t="s">
        <v>188</v>
      </c>
    </row>
    <row r="3" spans="1:12" x14ac:dyDescent="0.2">
      <c r="A3" t="s">
        <v>389</v>
      </c>
      <c r="B3" t="s">
        <v>189</v>
      </c>
      <c r="D3" t="s">
        <v>190</v>
      </c>
      <c r="L3" t="s">
        <v>361</v>
      </c>
    </row>
    <row r="4" spans="1:12" x14ac:dyDescent="0.2">
      <c r="A4" t="s">
        <v>267</v>
      </c>
      <c r="B4" t="s">
        <v>175</v>
      </c>
      <c r="D4" t="s">
        <v>176</v>
      </c>
      <c r="L4" t="s">
        <v>360</v>
      </c>
    </row>
    <row r="5" spans="1:12" x14ac:dyDescent="0.2">
      <c r="A5" t="s">
        <v>434</v>
      </c>
      <c r="B5" t="s">
        <v>176</v>
      </c>
      <c r="L5" t="s">
        <v>399</v>
      </c>
    </row>
    <row r="6" spans="1:12" x14ac:dyDescent="0.2">
      <c r="A6" t="s">
        <v>402</v>
      </c>
      <c r="B6" t="s">
        <v>177</v>
      </c>
      <c r="L6" s="15" t="s">
        <v>446</v>
      </c>
    </row>
    <row r="7" spans="1:12" x14ac:dyDescent="0.2">
      <c r="A7" t="s">
        <v>403</v>
      </c>
      <c r="L7" s="15" t="s">
        <v>414</v>
      </c>
    </row>
    <row r="9" spans="1:12" x14ac:dyDescent="0.2">
      <c r="B9" t="s">
        <v>191</v>
      </c>
      <c r="C9" t="s">
        <v>192</v>
      </c>
      <c r="D9" s="14" t="s">
        <v>193</v>
      </c>
      <c r="E9" s="13">
        <v>249104227</v>
      </c>
      <c r="F9" t="s">
        <v>194</v>
      </c>
      <c r="H9" t="s">
        <v>195</v>
      </c>
    </row>
    <row r="10" spans="1:12" x14ac:dyDescent="0.2">
      <c r="B10" t="s">
        <v>191</v>
      </c>
      <c r="C10" t="s">
        <v>196</v>
      </c>
      <c r="D10" s="14" t="s">
        <v>197</v>
      </c>
      <c r="E10" s="13">
        <v>249104355</v>
      </c>
      <c r="F10" t="s">
        <v>198</v>
      </c>
      <c r="H10" t="s">
        <v>199</v>
      </c>
    </row>
    <row r="11" spans="1:12" x14ac:dyDescent="0.2">
      <c r="B11" t="s">
        <v>200</v>
      </c>
      <c r="C11" t="s">
        <v>201</v>
      </c>
      <c r="D11" s="14" t="s">
        <v>202</v>
      </c>
      <c r="E11" s="13">
        <v>249104012</v>
      </c>
      <c r="F11" t="s">
        <v>203</v>
      </c>
    </row>
    <row r="12" spans="1:12" x14ac:dyDescent="0.2">
      <c r="B12" t="s">
        <v>191</v>
      </c>
      <c r="C12" t="s">
        <v>204</v>
      </c>
      <c r="D12" s="14" t="s">
        <v>205</v>
      </c>
      <c r="E12" s="13">
        <v>249104255</v>
      </c>
      <c r="F12" t="s">
        <v>206</v>
      </c>
    </row>
    <row r="13" spans="1:12" x14ac:dyDescent="0.2">
      <c r="B13" t="s">
        <v>191</v>
      </c>
      <c r="C13" t="s">
        <v>207</v>
      </c>
      <c r="D13" s="14" t="s">
        <v>208</v>
      </c>
      <c r="E13" s="13">
        <v>249104788</v>
      </c>
      <c r="F13" t="s">
        <v>209</v>
      </c>
    </row>
    <row r="14" spans="1:12" x14ac:dyDescent="0.2">
      <c r="B14" t="s">
        <v>200</v>
      </c>
      <c r="C14" t="s">
        <v>400</v>
      </c>
      <c r="D14" s="14" t="s">
        <v>401</v>
      </c>
      <c r="E14" s="13">
        <v>249104031</v>
      </c>
      <c r="F14" t="s">
        <v>210</v>
      </c>
    </row>
    <row r="16" spans="1:12" x14ac:dyDescent="0.2">
      <c r="B16" t="s">
        <v>200</v>
      </c>
      <c r="D16" s="15" t="s">
        <v>217</v>
      </c>
    </row>
    <row r="17" spans="2:10" x14ac:dyDescent="0.2">
      <c r="B17" t="s">
        <v>191</v>
      </c>
      <c r="D17" s="15" t="s">
        <v>218</v>
      </c>
    </row>
    <row r="18" spans="2:10" x14ac:dyDescent="0.2">
      <c r="D18" s="15" t="s">
        <v>219</v>
      </c>
    </row>
    <row r="19" spans="2:10" x14ac:dyDescent="0.2">
      <c r="D19" s="15" t="s">
        <v>220</v>
      </c>
    </row>
    <row r="21" spans="2:10" x14ac:dyDescent="0.2">
      <c r="C21" s="15" t="s">
        <v>221</v>
      </c>
    </row>
    <row r="22" spans="2:10" x14ac:dyDescent="0.2">
      <c r="C22" s="15" t="s">
        <v>222</v>
      </c>
      <c r="D22" s="172" t="s">
        <v>269</v>
      </c>
      <c r="E22" s="29">
        <f>COUNTIF(Grille!$H$5:$H$130,"E Critique")</f>
        <v>0</v>
      </c>
      <c r="G22" s="15" t="s">
        <v>294</v>
      </c>
      <c r="J22" s="44" t="s">
        <v>238</v>
      </c>
    </row>
    <row r="23" spans="2:10" x14ac:dyDescent="0.2">
      <c r="C23" s="15" t="s">
        <v>223</v>
      </c>
      <c r="D23" s="173" t="s">
        <v>270</v>
      </c>
      <c r="E23" s="29">
        <f>COUNTIF(Grille!$H$5:$H$130,"E Majeur")</f>
        <v>0</v>
      </c>
      <c r="G23" s="15" t="s">
        <v>295</v>
      </c>
      <c r="J23" s="44" t="s">
        <v>239</v>
      </c>
    </row>
    <row r="24" spans="2:10" x14ac:dyDescent="0.2">
      <c r="C24" s="15" t="s">
        <v>224</v>
      </c>
      <c r="D24" s="149" t="s">
        <v>435</v>
      </c>
      <c r="E24" s="29">
        <f>COUNTIF(Grille!$H$5:$H$130,"Ecart")</f>
        <v>0</v>
      </c>
      <c r="G24" t="s">
        <v>296</v>
      </c>
      <c r="J24" s="44" t="s">
        <v>240</v>
      </c>
    </row>
    <row r="25" spans="2:10" x14ac:dyDescent="0.2">
      <c r="C25" s="15" t="s">
        <v>255</v>
      </c>
      <c r="D25" s="169" t="s">
        <v>271</v>
      </c>
      <c r="E25" s="29">
        <f>COUNTIF(Grille!$H$5:$H$130,"Rem.")</f>
        <v>0</v>
      </c>
      <c r="G25" t="s">
        <v>297</v>
      </c>
      <c r="J25" s="44" t="s">
        <v>241</v>
      </c>
    </row>
    <row r="26" spans="2:10" x14ac:dyDescent="0.2">
      <c r="C26" s="15" t="s">
        <v>254</v>
      </c>
      <c r="D26" s="170" t="s">
        <v>390</v>
      </c>
      <c r="E26" s="29">
        <f>COUNTIF(Grille!$H$5:$H$130,"Non renseigné")</f>
        <v>0</v>
      </c>
      <c r="J26" s="44" t="s">
        <v>242</v>
      </c>
    </row>
    <row r="27" spans="2:10" x14ac:dyDescent="0.2">
      <c r="C27" s="15" t="s">
        <v>225</v>
      </c>
      <c r="D27" s="39" t="s">
        <v>236</v>
      </c>
      <c r="E27" s="29">
        <f>COUNTIF(Grille!$H$5:$H$130,"SO")</f>
        <v>0</v>
      </c>
      <c r="J27" s="44" t="s">
        <v>56</v>
      </c>
    </row>
    <row r="28" spans="2:10" x14ac:dyDescent="0.2">
      <c r="C28" s="15" t="s">
        <v>256</v>
      </c>
      <c r="D28" s="171" t="s">
        <v>272</v>
      </c>
      <c r="E28" s="29">
        <f>COUNTIF(Grille!$H$5:$H$130,"Satisfaisant")</f>
        <v>0</v>
      </c>
      <c r="J28" s="44" t="s">
        <v>58</v>
      </c>
    </row>
    <row r="29" spans="2:10" ht="39.950000000000003" customHeight="1" x14ac:dyDescent="0.2">
      <c r="C29" s="185" t="s">
        <v>262</v>
      </c>
      <c r="D29" s="186"/>
      <c r="E29" s="186"/>
      <c r="F29" s="186"/>
      <c r="G29" s="186"/>
      <c r="H29" s="186"/>
      <c r="I29" s="186"/>
      <c r="J29" s="44" t="s">
        <v>42</v>
      </c>
    </row>
    <row r="30" spans="2:10" ht="39.950000000000003" customHeight="1" x14ac:dyDescent="0.2">
      <c r="C30" s="185" t="s">
        <v>261</v>
      </c>
      <c r="D30" s="186"/>
      <c r="E30" s="186"/>
      <c r="F30" s="186"/>
      <c r="G30" s="186"/>
      <c r="H30" s="186"/>
      <c r="I30" s="186"/>
    </row>
    <row r="31" spans="2:10" ht="39.950000000000003" customHeight="1" x14ac:dyDescent="0.2">
      <c r="C31" s="185" t="s">
        <v>260</v>
      </c>
      <c r="D31" s="186"/>
      <c r="E31" s="186"/>
      <c r="F31" s="186"/>
      <c r="G31" s="186"/>
      <c r="H31" s="186"/>
      <c r="I31" s="186"/>
    </row>
    <row r="32" spans="2:10" ht="39.950000000000003" customHeight="1" x14ac:dyDescent="0.2">
      <c r="C32" s="185" t="s">
        <v>259</v>
      </c>
      <c r="D32" s="186"/>
      <c r="E32" s="186"/>
      <c r="F32" s="186"/>
      <c r="G32" s="186"/>
      <c r="H32" s="186"/>
      <c r="I32" s="186"/>
    </row>
  </sheetData>
  <mergeCells count="4">
    <mergeCell ref="C29:I29"/>
    <mergeCell ref="C32:I32"/>
    <mergeCell ref="C30:I30"/>
    <mergeCell ref="C31:I31"/>
  </mergeCells>
  <hyperlinks>
    <hyperlink ref="D9" r:id="rId1"/>
    <hyperlink ref="D10" r:id="rId2"/>
    <hyperlink ref="D11" r:id="rId3"/>
    <hyperlink ref="D12" r:id="rId4"/>
    <hyperlink ref="D13" r:id="rId5"/>
    <hyperlink ref="D14" r:id="rId6"/>
  </hyperlinks>
  <pageMargins left="0.7" right="0.7" top="0.75" bottom="0.75" header="0.3" footer="0.3"/>
  <pageSetup paperSize="9" orientation="portrait"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tabColor rgb="FFFFFF00"/>
  </sheetPr>
  <dimension ref="A1:F110"/>
  <sheetViews>
    <sheetView tabSelected="1" workbookViewId="0">
      <selection activeCell="B6" sqref="B6:C6"/>
    </sheetView>
  </sheetViews>
  <sheetFormatPr baseColWidth="10" defaultRowHeight="12.75" x14ac:dyDescent="0.2"/>
  <cols>
    <col min="1" max="1" width="57.28515625" style="1" customWidth="1"/>
    <col min="2" max="2" width="16.7109375" style="1" customWidth="1"/>
    <col min="3" max="3" width="42.140625" style="1" customWidth="1"/>
    <col min="4" max="16384" width="11.42578125" style="1"/>
  </cols>
  <sheetData>
    <row r="1" spans="1:6" ht="78.75" customHeight="1" x14ac:dyDescent="0.2">
      <c r="A1" s="10"/>
      <c r="B1" s="236" t="s">
        <v>399</v>
      </c>
      <c r="C1" s="237"/>
      <c r="D1" s="62"/>
      <c r="E1" s="62"/>
      <c r="F1"/>
    </row>
    <row r="2" spans="1:6" ht="29.25" customHeight="1" x14ac:dyDescent="0.2">
      <c r="A2" s="10"/>
      <c r="B2" s="238" t="s">
        <v>302</v>
      </c>
      <c r="C2" s="239"/>
      <c r="F2"/>
    </row>
    <row r="3" spans="1:6" ht="26.25" customHeight="1" x14ac:dyDescent="0.2">
      <c r="A3" s="10"/>
      <c r="B3" s="240"/>
      <c r="C3" s="239"/>
      <c r="D3" s="63"/>
      <c r="E3" s="63"/>
      <c r="F3"/>
    </row>
    <row r="4" spans="1:6" ht="36.75" customHeight="1" x14ac:dyDescent="0.2">
      <c r="A4" s="238" t="s">
        <v>379</v>
      </c>
      <c r="B4" s="241"/>
      <c r="C4" s="239"/>
    </row>
    <row r="5" spans="1:6" ht="18.75" customHeight="1" x14ac:dyDescent="0.2">
      <c r="A5" s="326" t="s">
        <v>449</v>
      </c>
      <c r="B5" s="326"/>
      <c r="C5" s="327"/>
    </row>
    <row r="6" spans="1:6" ht="18.75" customHeight="1" x14ac:dyDescent="0.2">
      <c r="A6" s="146" t="s">
        <v>40</v>
      </c>
      <c r="B6" s="219" t="s">
        <v>185</v>
      </c>
      <c r="C6" s="220"/>
    </row>
    <row r="7" spans="1:6" ht="18.75" customHeight="1" x14ac:dyDescent="0.2">
      <c r="A7" s="146" t="s">
        <v>41</v>
      </c>
      <c r="B7" s="221"/>
      <c r="C7" s="222"/>
    </row>
    <row r="8" spans="1:6" ht="16.5" customHeight="1" x14ac:dyDescent="0.2">
      <c r="A8" s="146" t="s">
        <v>303</v>
      </c>
      <c r="B8" s="223"/>
      <c r="C8" s="222"/>
    </row>
    <row r="9" spans="1:6" ht="16.5" customHeight="1" x14ac:dyDescent="0.2">
      <c r="A9" s="146" t="s">
        <v>444</v>
      </c>
      <c r="B9" s="223"/>
      <c r="C9" s="229"/>
    </row>
    <row r="10" spans="1:6" ht="18" customHeight="1" x14ac:dyDescent="0.2">
      <c r="A10" s="224" t="s">
        <v>228</v>
      </c>
      <c r="B10" s="226"/>
      <c r="C10" s="222"/>
      <c r="D10" s="64"/>
      <c r="E10" s="64"/>
      <c r="F10" s="65"/>
    </row>
    <row r="11" spans="1:6" ht="18" customHeight="1" x14ac:dyDescent="0.2">
      <c r="A11" s="224"/>
      <c r="B11" s="227" t="str">
        <f>IF(B10="","","tél : "&amp;(LOOKUP(B10,Liste!C$9:C$14,TEXT(telephone,"0#.##.##.##.##"))))&amp;IF(B10="",""," - mail : "&amp;LOOKUP(B10,Liste!C$9:C$14,Mail))</f>
        <v/>
      </c>
      <c r="C11" s="228"/>
      <c r="D11" s="64"/>
      <c r="E11" s="64"/>
      <c r="F11" s="65"/>
    </row>
    <row r="12" spans="1:6" ht="18" customHeight="1" x14ac:dyDescent="0.2">
      <c r="A12" s="225"/>
      <c r="B12" s="226"/>
      <c r="C12" s="222"/>
      <c r="D12" s="64"/>
      <c r="E12" s="64"/>
      <c r="F12" s="65"/>
    </row>
    <row r="13" spans="1:6" ht="18" customHeight="1" x14ac:dyDescent="0.2">
      <c r="A13" s="225"/>
      <c r="B13" s="227" t="str">
        <f>IF(B12="","","tél : "&amp;(LOOKUP(B12,Liste!C$9:C$14,TEXT(telephone,"0#.##.##.##.##"))))&amp;IF(B12="",""," - mail : "&amp;LOOKUP(B12,Liste!C$9:C$14,Mail))</f>
        <v/>
      </c>
      <c r="C13" s="228"/>
    </row>
    <row r="14" spans="1:6" ht="51.75" customHeight="1" x14ac:dyDescent="0.2">
      <c r="A14" s="146" t="s">
        <v>226</v>
      </c>
      <c r="B14" s="230"/>
      <c r="C14" s="231"/>
    </row>
    <row r="15" spans="1:6" ht="25.5" customHeight="1" x14ac:dyDescent="0.2">
      <c r="A15" s="232" t="s">
        <v>1</v>
      </c>
      <c r="B15" s="232"/>
      <c r="C15" s="233"/>
    </row>
    <row r="16" spans="1:6" ht="19.5" customHeight="1" x14ac:dyDescent="0.2">
      <c r="A16" s="146" t="s">
        <v>3</v>
      </c>
      <c r="B16" s="205"/>
      <c r="C16" s="206"/>
    </row>
    <row r="17" spans="1:3" ht="20.25" customHeight="1" x14ac:dyDescent="0.2">
      <c r="A17" s="146" t="s">
        <v>145</v>
      </c>
      <c r="B17" s="205"/>
      <c r="C17" s="206"/>
    </row>
    <row r="18" spans="1:3" ht="20.25" customHeight="1" x14ac:dyDescent="0.2">
      <c r="A18" s="146" t="s">
        <v>211</v>
      </c>
      <c r="B18" s="205"/>
      <c r="C18" s="206"/>
    </row>
    <row r="19" spans="1:3" ht="20.25" customHeight="1" x14ac:dyDescent="0.2">
      <c r="A19" s="146" t="s">
        <v>212</v>
      </c>
      <c r="B19" s="205"/>
      <c r="C19" s="206"/>
    </row>
    <row r="20" spans="1:3" ht="20.25" customHeight="1" x14ac:dyDescent="0.2">
      <c r="A20" s="146" t="s">
        <v>146</v>
      </c>
      <c r="B20" s="242"/>
      <c r="C20" s="206"/>
    </row>
    <row r="21" spans="1:3" ht="20.25" customHeight="1" x14ac:dyDescent="0.2">
      <c r="A21" s="146" t="s">
        <v>147</v>
      </c>
      <c r="B21" s="242"/>
      <c r="C21" s="206"/>
    </row>
    <row r="22" spans="1:3" ht="20.25" customHeight="1" x14ac:dyDescent="0.2">
      <c r="A22" s="146" t="s">
        <v>148</v>
      </c>
      <c r="B22" s="243"/>
      <c r="C22" s="206"/>
    </row>
    <row r="23" spans="1:3" ht="20.25" customHeight="1" x14ac:dyDescent="0.2">
      <c r="A23" s="153" t="s">
        <v>215</v>
      </c>
      <c r="B23" s="206"/>
      <c r="C23" s="206"/>
    </row>
    <row r="24" spans="1:3" ht="20.25" customHeight="1" x14ac:dyDescent="0.2">
      <c r="A24" s="146" t="s">
        <v>18</v>
      </c>
      <c r="B24" s="202"/>
      <c r="C24" s="206"/>
    </row>
    <row r="25" spans="1:3" ht="20.25" customHeight="1" x14ac:dyDescent="0.2">
      <c r="A25" s="146" t="s">
        <v>149</v>
      </c>
      <c r="B25" s="202"/>
      <c r="C25" s="206"/>
    </row>
    <row r="26" spans="1:3" ht="20.25" customHeight="1" x14ac:dyDescent="0.2">
      <c r="A26" s="146" t="s">
        <v>34</v>
      </c>
      <c r="B26" s="202"/>
      <c r="C26" s="206"/>
    </row>
    <row r="27" spans="1:3" ht="26.25" customHeight="1" x14ac:dyDescent="0.2">
      <c r="A27" s="146" t="s">
        <v>150</v>
      </c>
      <c r="B27" s="200"/>
      <c r="C27" s="201"/>
    </row>
    <row r="28" spans="1:3" ht="20.25" customHeight="1" x14ac:dyDescent="0.2">
      <c r="A28" s="146" t="s">
        <v>151</v>
      </c>
      <c r="B28" s="202"/>
      <c r="C28" s="203"/>
    </row>
    <row r="29" spans="1:3" ht="20.25" customHeight="1" x14ac:dyDescent="0.2">
      <c r="A29" s="154" t="s">
        <v>179</v>
      </c>
      <c r="B29" s="204"/>
      <c r="C29" s="203"/>
    </row>
    <row r="30" spans="1:3" s="71" customFormat="1" ht="25.5" customHeight="1" x14ac:dyDescent="0.2">
      <c r="A30" s="213" t="s">
        <v>2</v>
      </c>
      <c r="B30" s="213"/>
      <c r="C30" s="214"/>
    </row>
    <row r="31" spans="1:3" ht="20.25" customHeight="1" x14ac:dyDescent="0.2">
      <c r="A31" s="146" t="s">
        <v>35</v>
      </c>
      <c r="B31" s="202"/>
      <c r="C31" s="203"/>
    </row>
    <row r="32" spans="1:3" ht="20.25" customHeight="1" x14ac:dyDescent="0.2">
      <c r="A32" s="146" t="s">
        <v>229</v>
      </c>
      <c r="B32" s="210"/>
      <c r="C32" s="203"/>
    </row>
    <row r="33" spans="1:3" ht="41.25" customHeight="1" x14ac:dyDescent="0.2">
      <c r="A33" s="146" t="s">
        <v>39</v>
      </c>
      <c r="B33" s="211" t="str">
        <f>B1&amp;" "&amp;B2</f>
        <v>Demande d'autorisation de modification d'une pharmacie à usage intérieur (PUI)</v>
      </c>
      <c r="C33" s="212"/>
    </row>
    <row r="34" spans="1:3" s="71" customFormat="1" ht="24.75" customHeight="1" x14ac:dyDescent="0.2">
      <c r="A34" s="213" t="s">
        <v>65</v>
      </c>
      <c r="B34" s="213"/>
      <c r="C34" s="214"/>
    </row>
    <row r="35" spans="1:3" ht="28.5" customHeight="1" x14ac:dyDescent="0.2">
      <c r="A35" s="146" t="s">
        <v>369</v>
      </c>
      <c r="B35" s="187"/>
      <c r="C35" s="188"/>
    </row>
    <row r="36" spans="1:3" ht="20.25" customHeight="1" x14ac:dyDescent="0.2">
      <c r="A36" s="146" t="s">
        <v>24</v>
      </c>
      <c r="B36" s="199"/>
      <c r="C36" s="188"/>
    </row>
    <row r="37" spans="1:3" ht="20.25" customHeight="1" x14ac:dyDescent="0.2">
      <c r="A37" s="146" t="s">
        <v>25</v>
      </c>
      <c r="B37" s="199"/>
      <c r="C37" s="188"/>
    </row>
    <row r="38" spans="1:3" ht="20.25" customHeight="1" x14ac:dyDescent="0.2">
      <c r="A38" s="146" t="s">
        <v>36</v>
      </c>
      <c r="B38" s="187"/>
      <c r="C38" s="188"/>
    </row>
    <row r="39" spans="1:3" ht="20.25" customHeight="1" x14ac:dyDescent="0.2">
      <c r="A39" s="112" t="s">
        <v>26</v>
      </c>
      <c r="B39" s="187"/>
      <c r="C39" s="188"/>
    </row>
    <row r="40" spans="1:3" ht="20.25" customHeight="1" x14ac:dyDescent="0.2">
      <c r="A40" s="146" t="s">
        <v>322</v>
      </c>
      <c r="B40" s="187"/>
      <c r="C40" s="188"/>
    </row>
    <row r="41" spans="1:3" ht="30" customHeight="1" x14ac:dyDescent="0.2">
      <c r="A41" s="146" t="s">
        <v>357</v>
      </c>
      <c r="B41" s="187"/>
      <c r="C41" s="188"/>
    </row>
    <row r="42" spans="1:3" ht="20.25" customHeight="1" x14ac:dyDescent="0.2">
      <c r="A42" s="207" t="s">
        <v>298</v>
      </c>
      <c r="B42" s="208"/>
      <c r="C42" s="209"/>
    </row>
    <row r="43" spans="1:3" ht="20.25" customHeight="1" x14ac:dyDescent="0.2">
      <c r="A43" s="146" t="s">
        <v>156</v>
      </c>
      <c r="B43" s="189"/>
      <c r="C43" s="190"/>
    </row>
    <row r="44" spans="1:3" ht="20.25" customHeight="1" x14ac:dyDescent="0.2">
      <c r="A44" s="146" t="s">
        <v>157</v>
      </c>
      <c r="B44" s="189"/>
      <c r="C44" s="190"/>
    </row>
    <row r="45" spans="1:3" ht="20.25" customHeight="1" x14ac:dyDescent="0.2">
      <c r="A45" s="146" t="s">
        <v>19</v>
      </c>
      <c r="B45" s="189"/>
      <c r="C45" s="190"/>
    </row>
    <row r="46" spans="1:3" ht="20.25" customHeight="1" x14ac:dyDescent="0.2">
      <c r="A46" s="146" t="s">
        <v>20</v>
      </c>
      <c r="B46" s="189"/>
      <c r="C46" s="190"/>
    </row>
    <row r="47" spans="1:3" ht="20.25" customHeight="1" x14ac:dyDescent="0.2">
      <c r="A47" s="146" t="s">
        <v>21</v>
      </c>
      <c r="B47" s="189"/>
      <c r="C47" s="190"/>
    </row>
    <row r="48" spans="1:3" ht="20.25" customHeight="1" x14ac:dyDescent="0.2">
      <c r="A48" s="146" t="s">
        <v>152</v>
      </c>
      <c r="B48" s="189"/>
      <c r="C48" s="190"/>
    </row>
    <row r="49" spans="1:3" ht="20.25" customHeight="1" x14ac:dyDescent="0.2">
      <c r="A49" s="146" t="s">
        <v>23</v>
      </c>
      <c r="B49" s="189"/>
      <c r="C49" s="190"/>
    </row>
    <row r="50" spans="1:3" ht="20.25" customHeight="1" x14ac:dyDescent="0.2">
      <c r="A50" s="146" t="s">
        <v>22</v>
      </c>
      <c r="B50" s="189"/>
      <c r="C50" s="190"/>
    </row>
    <row r="51" spans="1:3" ht="20.25" customHeight="1" x14ac:dyDescent="0.2">
      <c r="A51" s="67" t="s">
        <v>333</v>
      </c>
      <c r="B51" s="198">
        <f>SUM(B43:B50)</f>
        <v>0</v>
      </c>
      <c r="C51" s="190"/>
    </row>
    <row r="52" spans="1:3" ht="21.75" customHeight="1" x14ac:dyDescent="0.2">
      <c r="A52" s="151" t="s">
        <v>299</v>
      </c>
      <c r="B52" s="152" t="s">
        <v>301</v>
      </c>
      <c r="C52" s="150" t="s">
        <v>300</v>
      </c>
    </row>
    <row r="53" spans="1:3" s="71" customFormat="1" ht="21.75" customHeight="1" x14ac:dyDescent="0.2">
      <c r="A53" s="195" t="s">
        <v>363</v>
      </c>
      <c r="B53" s="196"/>
      <c r="C53" s="197"/>
    </row>
    <row r="54" spans="1:3" ht="30.75" customHeight="1" x14ac:dyDescent="0.2">
      <c r="A54" s="146" t="s">
        <v>344</v>
      </c>
      <c r="B54" s="138"/>
      <c r="C54" s="137"/>
    </row>
    <row r="55" spans="1:3" ht="21.75" customHeight="1" x14ac:dyDescent="0.2">
      <c r="A55" s="103" t="s">
        <v>345</v>
      </c>
      <c r="B55" s="138"/>
      <c r="C55" s="137"/>
    </row>
    <row r="56" spans="1:3" ht="21.75" customHeight="1" x14ac:dyDescent="0.2">
      <c r="A56" s="103" t="s">
        <v>346</v>
      </c>
      <c r="B56" s="138"/>
      <c r="C56" s="137"/>
    </row>
    <row r="57" spans="1:3" ht="21.75" customHeight="1" x14ac:dyDescent="0.2">
      <c r="A57" s="146" t="s">
        <v>347</v>
      </c>
      <c r="B57" s="138"/>
      <c r="C57" s="137"/>
    </row>
    <row r="58" spans="1:3" s="71" customFormat="1" ht="30.75" customHeight="1" x14ac:dyDescent="0.2">
      <c r="A58" s="105" t="s">
        <v>364</v>
      </c>
      <c r="B58" s="105" t="s">
        <v>324</v>
      </c>
      <c r="C58" s="105" t="s">
        <v>325</v>
      </c>
    </row>
    <row r="59" spans="1:3" ht="30" customHeight="1" x14ac:dyDescent="0.2">
      <c r="A59" s="104" t="s">
        <v>310</v>
      </c>
      <c r="B59" s="138"/>
      <c r="C59" s="137"/>
    </row>
    <row r="60" spans="1:3" ht="51" x14ac:dyDescent="0.2">
      <c r="A60" s="28" t="s">
        <v>334</v>
      </c>
      <c r="B60" s="28" t="s">
        <v>214</v>
      </c>
      <c r="C60" s="68" t="s">
        <v>326</v>
      </c>
    </row>
    <row r="61" spans="1:3" ht="25.5" x14ac:dyDescent="0.2">
      <c r="A61" s="146" t="s">
        <v>327</v>
      </c>
      <c r="B61" s="138"/>
      <c r="C61" s="137"/>
    </row>
    <row r="62" spans="1:3" ht="20.25" customHeight="1" x14ac:dyDescent="0.2">
      <c r="A62" s="146" t="s">
        <v>331</v>
      </c>
      <c r="B62" s="138"/>
      <c r="C62" s="137"/>
    </row>
    <row r="63" spans="1:3" ht="20.25" customHeight="1" x14ac:dyDescent="0.2">
      <c r="A63" s="174" t="s">
        <v>437</v>
      </c>
      <c r="B63" s="138"/>
      <c r="C63" s="137"/>
    </row>
    <row r="64" spans="1:3" ht="42.75" customHeight="1" x14ac:dyDescent="0.2">
      <c r="A64" s="174" t="s">
        <v>438</v>
      </c>
      <c r="B64" s="138"/>
      <c r="C64" s="137"/>
    </row>
    <row r="65" spans="1:3" ht="19.5" customHeight="1" x14ac:dyDescent="0.2">
      <c r="A65" s="146" t="s">
        <v>439</v>
      </c>
      <c r="B65" s="138"/>
      <c r="C65" s="137"/>
    </row>
    <row r="66" spans="1:3" ht="28.5" customHeight="1" x14ac:dyDescent="0.2">
      <c r="A66" s="146" t="s">
        <v>440</v>
      </c>
      <c r="B66" s="138"/>
      <c r="C66" s="137"/>
    </row>
    <row r="67" spans="1:3" ht="38.25" x14ac:dyDescent="0.2">
      <c r="A67" s="146" t="s">
        <v>441</v>
      </c>
      <c r="B67" s="138"/>
      <c r="C67" s="137"/>
    </row>
    <row r="68" spans="1:3" ht="20.25" customHeight="1" x14ac:dyDescent="0.2">
      <c r="A68" s="146" t="s">
        <v>442</v>
      </c>
      <c r="B68" s="138"/>
      <c r="C68" s="137"/>
    </row>
    <row r="69" spans="1:3" ht="27" customHeight="1" x14ac:dyDescent="0.2">
      <c r="A69" s="146" t="s">
        <v>328</v>
      </c>
      <c r="B69" s="138"/>
      <c r="C69" s="137"/>
    </row>
    <row r="70" spans="1:3" ht="20.25" customHeight="1" x14ac:dyDescent="0.2">
      <c r="A70" s="146" t="s">
        <v>329</v>
      </c>
      <c r="B70" s="138"/>
      <c r="C70" s="137"/>
    </row>
    <row r="71" spans="1:3" s="71" customFormat="1" ht="27.75" customHeight="1" x14ac:dyDescent="0.2">
      <c r="A71" s="112" t="s">
        <v>330</v>
      </c>
      <c r="B71" s="155"/>
      <c r="C71" s="137"/>
    </row>
    <row r="72" spans="1:3" ht="28.5" customHeight="1" x14ac:dyDescent="0.2">
      <c r="A72" s="146" t="s">
        <v>443</v>
      </c>
      <c r="B72" s="138"/>
      <c r="C72" s="137"/>
    </row>
    <row r="73" spans="1:3" ht="28.5" customHeight="1" x14ac:dyDescent="0.2">
      <c r="A73" s="104" t="s">
        <v>365</v>
      </c>
      <c r="B73" s="138"/>
      <c r="C73" s="137"/>
    </row>
    <row r="74" spans="1:3" ht="28.5" customHeight="1" x14ac:dyDescent="0.2">
      <c r="A74" s="104" t="s">
        <v>366</v>
      </c>
      <c r="B74" s="138"/>
      <c r="C74" s="137"/>
    </row>
    <row r="75" spans="1:3" ht="51" x14ac:dyDescent="0.2">
      <c r="A75" s="28" t="s">
        <v>348</v>
      </c>
      <c r="B75" s="28" t="s">
        <v>214</v>
      </c>
      <c r="C75" s="68" t="s">
        <v>326</v>
      </c>
    </row>
    <row r="76" spans="1:3" ht="27.75" customHeight="1" x14ac:dyDescent="0.2">
      <c r="A76" s="112" t="s">
        <v>292</v>
      </c>
      <c r="B76" s="138"/>
      <c r="C76" s="137"/>
    </row>
    <row r="77" spans="1:3" ht="26.25" customHeight="1" x14ac:dyDescent="0.2">
      <c r="A77" s="112" t="s">
        <v>290</v>
      </c>
      <c r="B77" s="138"/>
      <c r="C77" s="137"/>
    </row>
    <row r="78" spans="1:3" ht="25.5" customHeight="1" x14ac:dyDescent="0.2">
      <c r="A78" s="112" t="s">
        <v>332</v>
      </c>
      <c r="B78" s="138"/>
      <c r="C78" s="137"/>
    </row>
    <row r="79" spans="1:3" ht="21" customHeight="1" x14ac:dyDescent="0.2">
      <c r="A79" s="112" t="s">
        <v>291</v>
      </c>
      <c r="B79" s="138"/>
      <c r="C79" s="137"/>
    </row>
    <row r="80" spans="1:3" ht="33.75" customHeight="1" x14ac:dyDescent="0.2">
      <c r="A80" s="28" t="s">
        <v>349</v>
      </c>
      <c r="B80" s="28" t="s">
        <v>293</v>
      </c>
      <c r="C80" s="68" t="s">
        <v>283</v>
      </c>
    </row>
    <row r="81" spans="1:3" ht="27.75" customHeight="1" x14ac:dyDescent="0.2">
      <c r="A81" s="66"/>
      <c r="B81" s="138"/>
      <c r="C81" s="137"/>
    </row>
    <row r="82" spans="1:3" ht="26.25" customHeight="1" x14ac:dyDescent="0.2">
      <c r="A82" s="66"/>
      <c r="B82" s="138"/>
      <c r="C82" s="137"/>
    </row>
    <row r="83" spans="1:3" ht="25.5" customHeight="1" x14ac:dyDescent="0.2">
      <c r="A83" s="66"/>
      <c r="B83" s="138"/>
      <c r="C83" s="137"/>
    </row>
    <row r="84" spans="1:3" ht="21" customHeight="1" x14ac:dyDescent="0.2">
      <c r="A84" s="66"/>
      <c r="B84" s="138"/>
      <c r="C84" s="137"/>
    </row>
    <row r="85" spans="1:3" s="71" customFormat="1" ht="31.5" customHeight="1" x14ac:dyDescent="0.2">
      <c r="A85" s="28" t="s">
        <v>343</v>
      </c>
      <c r="B85" s="68" t="s">
        <v>284</v>
      </c>
      <c r="C85" s="68" t="s">
        <v>350</v>
      </c>
    </row>
    <row r="86" spans="1:3" ht="63.75" customHeight="1" x14ac:dyDescent="0.2">
      <c r="A86" s="112" t="s">
        <v>340</v>
      </c>
      <c r="B86" s="139"/>
      <c r="C86" s="141"/>
    </row>
    <row r="87" spans="1:3" ht="30.75" customHeight="1" x14ac:dyDescent="0.2">
      <c r="A87" s="112" t="s">
        <v>341</v>
      </c>
      <c r="B87" s="139"/>
      <c r="C87" s="141"/>
    </row>
    <row r="88" spans="1:3" s="71" customFormat="1" ht="82.5" customHeight="1" x14ac:dyDescent="0.2">
      <c r="A88" s="112" t="s">
        <v>342</v>
      </c>
      <c r="B88" s="139"/>
      <c r="C88" s="137"/>
    </row>
    <row r="89" spans="1:3" ht="28.5" customHeight="1" x14ac:dyDescent="0.2">
      <c r="A89" s="69" t="s">
        <v>285</v>
      </c>
      <c r="B89" s="69" t="s">
        <v>286</v>
      </c>
      <c r="C89" s="70"/>
    </row>
    <row r="90" spans="1:3" ht="25.5" customHeight="1" x14ac:dyDescent="0.2">
      <c r="A90" s="112" t="s">
        <v>367</v>
      </c>
      <c r="B90" s="145"/>
      <c r="C90" s="140"/>
    </row>
    <row r="91" spans="1:3" ht="26.25" customHeight="1" x14ac:dyDescent="0.2">
      <c r="A91" s="112" t="s">
        <v>368</v>
      </c>
      <c r="B91" s="145"/>
      <c r="C91" s="140"/>
    </row>
    <row r="92" spans="1:3" ht="20.25" customHeight="1" x14ac:dyDescent="0.2">
      <c r="A92" s="112" t="s">
        <v>257</v>
      </c>
      <c r="B92" s="145"/>
      <c r="C92" s="140"/>
    </row>
    <row r="93" spans="1:3" ht="20.25" customHeight="1" x14ac:dyDescent="0.2">
      <c r="A93" s="37" t="s">
        <v>372</v>
      </c>
      <c r="B93" s="145"/>
      <c r="C93" s="140"/>
    </row>
    <row r="94" spans="1:3" ht="25.5" x14ac:dyDescent="0.2">
      <c r="A94" s="146" t="s">
        <v>373</v>
      </c>
      <c r="B94" s="145"/>
      <c r="C94" s="140"/>
    </row>
    <row r="95" spans="1:3" ht="20.25" customHeight="1" x14ac:dyDescent="0.2">
      <c r="A95" s="146" t="s">
        <v>374</v>
      </c>
      <c r="B95" s="145"/>
      <c r="C95" s="140"/>
    </row>
    <row r="96" spans="1:3" ht="20.25" customHeight="1" x14ac:dyDescent="0.2">
      <c r="A96" s="146" t="s">
        <v>375</v>
      </c>
      <c r="B96" s="145"/>
      <c r="C96" s="140"/>
    </row>
    <row r="97" spans="1:3" ht="20.25" customHeight="1" x14ac:dyDescent="0.2">
      <c r="A97" s="146" t="s">
        <v>216</v>
      </c>
      <c r="B97" s="145"/>
      <c r="C97" s="140"/>
    </row>
    <row r="98" spans="1:3" ht="30.75" customHeight="1" x14ac:dyDescent="0.2">
      <c r="A98" s="144" t="s">
        <v>436</v>
      </c>
      <c r="B98" s="192" t="s">
        <v>356</v>
      </c>
      <c r="C98" s="193"/>
    </row>
    <row r="99" spans="1:3" ht="20.25" customHeight="1" x14ac:dyDescent="0.2">
      <c r="A99" s="187"/>
      <c r="B99" s="194"/>
      <c r="C99" s="188"/>
    </row>
    <row r="100" spans="1:3" ht="20.25" customHeight="1" x14ac:dyDescent="0.2">
      <c r="A100" s="194"/>
      <c r="B100" s="194"/>
      <c r="C100" s="188"/>
    </row>
    <row r="101" spans="1:3" ht="20.25" customHeight="1" x14ac:dyDescent="0.2">
      <c r="A101" s="144" t="s">
        <v>376</v>
      </c>
      <c r="B101" s="191" t="s">
        <v>287</v>
      </c>
      <c r="C101" s="191"/>
    </row>
    <row r="102" spans="1:3" ht="25.5" x14ac:dyDescent="0.2">
      <c r="A102" s="146" t="s">
        <v>153</v>
      </c>
      <c r="B102" s="187"/>
      <c r="C102" s="188"/>
    </row>
    <row r="103" spans="1:3" ht="51" x14ac:dyDescent="0.2">
      <c r="A103" s="146" t="s">
        <v>154</v>
      </c>
      <c r="B103" s="187"/>
      <c r="C103" s="188"/>
    </row>
    <row r="104" spans="1:3" ht="38.25" x14ac:dyDescent="0.2">
      <c r="A104" s="146" t="s">
        <v>155</v>
      </c>
      <c r="B104" s="187"/>
      <c r="C104" s="188"/>
    </row>
    <row r="105" spans="1:3" ht="20.25" customHeight="1" x14ac:dyDescent="0.2">
      <c r="A105" s="215" t="s">
        <v>37</v>
      </c>
      <c r="B105" s="216"/>
      <c r="C105" s="216"/>
    </row>
    <row r="106" spans="1:3" ht="20.25" customHeight="1" x14ac:dyDescent="0.2">
      <c r="A106" s="217" t="s">
        <v>377</v>
      </c>
      <c r="B106" s="218"/>
      <c r="C106" s="218"/>
    </row>
    <row r="107" spans="1:3" ht="20.25" customHeight="1" x14ac:dyDescent="0.2">
      <c r="A107" s="217" t="s">
        <v>38</v>
      </c>
      <c r="B107" s="218"/>
      <c r="C107" s="218"/>
    </row>
    <row r="108" spans="1:3" ht="20.25" customHeight="1" x14ac:dyDescent="0.2">
      <c r="A108" s="217" t="s">
        <v>230</v>
      </c>
      <c r="B108" s="218"/>
      <c r="C108" s="218"/>
    </row>
    <row r="109" spans="1:3" ht="20.25" customHeight="1" x14ac:dyDescent="0.2">
      <c r="A109" s="234" t="s">
        <v>378</v>
      </c>
      <c r="B109" s="218"/>
      <c r="C109" s="218"/>
    </row>
    <row r="110" spans="1:3" ht="94.5" customHeight="1" x14ac:dyDescent="0.2">
      <c r="A110" s="235" t="s">
        <v>445</v>
      </c>
      <c r="B110" s="218"/>
      <c r="C110" s="218"/>
    </row>
  </sheetData>
  <sheetProtection password="C2B6" sheet="1" objects="1" scenarios="1" formatRows="0" selectLockedCells="1"/>
  <mergeCells count="65">
    <mergeCell ref="A108:C108"/>
    <mergeCell ref="A109:C109"/>
    <mergeCell ref="A110:C110"/>
    <mergeCell ref="B1:C1"/>
    <mergeCell ref="B2:C2"/>
    <mergeCell ref="B3:C3"/>
    <mergeCell ref="A4:C4"/>
    <mergeCell ref="A5:C5"/>
    <mergeCell ref="B20:C20"/>
    <mergeCell ref="B21:C21"/>
    <mergeCell ref="B22:C22"/>
    <mergeCell ref="B23:C23"/>
    <mergeCell ref="B24:C24"/>
    <mergeCell ref="B25:C25"/>
    <mergeCell ref="B26:C26"/>
    <mergeCell ref="B103:C103"/>
    <mergeCell ref="B104:C104"/>
    <mergeCell ref="A105:C105"/>
    <mergeCell ref="A106:C106"/>
    <mergeCell ref="A107:C107"/>
    <mergeCell ref="B6:C6"/>
    <mergeCell ref="B7:C7"/>
    <mergeCell ref="B8:C8"/>
    <mergeCell ref="A10:A13"/>
    <mergeCell ref="B10:C10"/>
    <mergeCell ref="B11:C11"/>
    <mergeCell ref="B12:C12"/>
    <mergeCell ref="B13:C13"/>
    <mergeCell ref="B9:C9"/>
    <mergeCell ref="B14:C14"/>
    <mergeCell ref="A15:C15"/>
    <mergeCell ref="B16:C16"/>
    <mergeCell ref="B37:C37"/>
    <mergeCell ref="B44:C44"/>
    <mergeCell ref="B45:C45"/>
    <mergeCell ref="B17:C17"/>
    <mergeCell ref="B18:C18"/>
    <mergeCell ref="B19:C19"/>
    <mergeCell ref="B38:C38"/>
    <mergeCell ref="B39:C39"/>
    <mergeCell ref="B40:C40"/>
    <mergeCell ref="B41:C41"/>
    <mergeCell ref="A42:C42"/>
    <mergeCell ref="B43:C43"/>
    <mergeCell ref="B32:C32"/>
    <mergeCell ref="B33:C33"/>
    <mergeCell ref="A34:C34"/>
    <mergeCell ref="B35:C35"/>
    <mergeCell ref="B36:C36"/>
    <mergeCell ref="B27:C27"/>
    <mergeCell ref="B28:C28"/>
    <mergeCell ref="B29:C29"/>
    <mergeCell ref="A30:C30"/>
    <mergeCell ref="B31:C31"/>
    <mergeCell ref="B102:C102"/>
    <mergeCell ref="B46:C46"/>
    <mergeCell ref="B101:C101"/>
    <mergeCell ref="B47:C47"/>
    <mergeCell ref="B98:C98"/>
    <mergeCell ref="A99:C100"/>
    <mergeCell ref="B48:C48"/>
    <mergeCell ref="B49:C49"/>
    <mergeCell ref="B50:C50"/>
    <mergeCell ref="A53:C53"/>
    <mergeCell ref="B51:C51"/>
  </mergeCells>
  <phoneticPr fontId="13" type="noConversion"/>
  <dataValidations xWindow="534" yWindow="545" count="8">
    <dataValidation type="list" allowBlank="1" showInputMessage="1" showErrorMessage="1" sqref="B12 B10 D11:F11">
      <formula1>Inspecteur</formula1>
    </dataValidation>
    <dataValidation type="list" allowBlank="1" showInputMessage="1" showErrorMessage="1" sqref="B8:C8">
      <formula1>"Inspection sur site, Instruction sur dossier"</formula1>
    </dataValidation>
    <dataValidation allowBlank="1" showInputMessage="1" showErrorMessage="1" prompt="Préciser_x000a_les formes pharmaceutiques" sqref="A65"/>
    <dataValidation allowBlank="1" showInputMessage="1" showErrorMessage="1" prompt="préciser _x000a_- les formes pharmaceutiques_x000a_- les opérations réalisées (fabrication, conditionnement)" sqref="A67"/>
    <dataValidation allowBlank="1" showInputMessage="1" showErrorMessage="1" promptTitle="Pour le compte d'une autre PUI" prompt="Préciser la ou les activités et les établissements concernés" sqref="C73:C74"/>
    <dataValidation allowBlank="1" showInputMessage="1" showErrorMessage="1" promptTitle="Situations exceptionnelles" prompt="La durée de l'autorisation du DGARS ne peut excéder un an." sqref="A57"/>
    <dataValidation allowBlank="1" showInputMessage="1" showErrorMessage="1" promptTitle="Précisions attendues" prompt="Nature du besoin - Durée estimée - Etablissement concerné" sqref="C57"/>
    <dataValidation allowBlank="1" showInputMessage="1" showErrorMessage="1" promptTitle="Modifications substantielles" prompt="Indiquer_x000a_- la date d'autorisation et le site d'exercice des activités autorisées_x000a_-Le cas échéant, si une enquête spécifique est réalisée parallèlement à la présente instruction (en précisant outil et référence de la mission)" sqref="A75"/>
  </dataValidations>
  <hyperlinks>
    <hyperlink ref="A23" r:id="rId1"/>
    <hyperlink ref="A29" r:id="rId2" display="Statut"/>
  </hyperlinks>
  <printOptions horizontalCentered="1"/>
  <pageMargins left="0.55118110236220474" right="0.43307086614173229" top="0.51181102362204722" bottom="0.91" header="0.19685039370078741" footer="0.27559055118110237"/>
  <pageSetup paperSize="9" scale="78" orientation="portrait" horizontalDpi="150" verticalDpi="150" r:id="rId3"/>
  <headerFooter alignWithMargins="0">
    <oddHeader>&amp;R&amp;F</oddHeader>
    <oddFooter>&amp;R&amp;P sur &amp;N</oddFooter>
  </headerFooter>
  <rowBreaks count="3" manualBreakCount="3">
    <brk id="59" max="2" man="1"/>
    <brk id="88" max="2" man="1"/>
    <brk id="104" max="2" man="1"/>
  </rowBreaks>
  <drawing r:id="rId4"/>
  <legacyDrawing r:id="rId5"/>
  <extLst>
    <ext xmlns:x14="http://schemas.microsoft.com/office/spreadsheetml/2009/9/main" uri="{CCE6A557-97BC-4b89-ADB6-D9C93CAAB3DF}">
      <x14:dataValidations xmlns:xm="http://schemas.microsoft.com/office/excel/2006/main" xWindow="534" yWindow="545" count="2">
        <x14:dataValidation type="list" allowBlank="1" showInputMessage="1" showErrorMessage="1">
          <x14:formula1>
            <xm:f>Liste!$L$3:$L$7</xm:f>
          </x14:formula1>
          <xm:sqref>B1:C1</xm:sqref>
        </x14:dataValidation>
        <x14:dataValidation type="list" allowBlank="1" showInputMessage="1" showErrorMessage="1">
          <x14:formula1>
            <xm:f>Liste!$G$22:$G$23</xm:f>
          </x14:formula1>
          <xm:sqref>D3:E3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tabColor rgb="FF00B050"/>
    <pageSetUpPr fitToPage="1"/>
  </sheetPr>
  <dimension ref="A1:AB130"/>
  <sheetViews>
    <sheetView showGridLines="0" view="pageBreakPreview" zoomScaleNormal="100" zoomScaleSheetLayoutView="100" workbookViewId="0">
      <selection activeCell="I15" sqref="I15"/>
    </sheetView>
  </sheetViews>
  <sheetFormatPr baseColWidth="10" defaultRowHeight="12.75" x14ac:dyDescent="0.2"/>
  <cols>
    <col min="1" max="1" width="18.28515625" style="23" customWidth="1"/>
    <col min="2" max="5" width="2" style="11" customWidth="1"/>
    <col min="6" max="6" width="63.5703125" style="11" customWidth="1"/>
    <col min="7" max="7" width="44.5703125" style="11" customWidth="1"/>
    <col min="8" max="8" width="12.85546875" style="12" customWidth="1"/>
    <col min="9" max="9" width="62.5703125" style="11" customWidth="1"/>
    <col min="10" max="10" width="11.42578125" style="17" hidden="1" customWidth="1"/>
    <col min="11" max="11" width="11.42578125" style="20" hidden="1" customWidth="1"/>
    <col min="12" max="17" width="11.42578125" style="20" customWidth="1"/>
    <col min="18" max="16384" width="11.42578125" style="20"/>
  </cols>
  <sheetData>
    <row r="1" spans="1:28" ht="22.5" customHeight="1" x14ac:dyDescent="0.2">
      <c r="A1" s="23" t="s">
        <v>253</v>
      </c>
      <c r="B1" s="245" t="str">
        <f>Renseignements!B16&amp;" / "&amp;Renseignements!B19</f>
        <v xml:space="preserve"> / </v>
      </c>
      <c r="C1" s="218"/>
      <c r="D1" s="218"/>
      <c r="E1" s="218"/>
      <c r="F1" s="218"/>
      <c r="G1" s="218"/>
      <c r="H1" s="218"/>
      <c r="I1" s="218"/>
    </row>
    <row r="2" spans="1:28" s="17" customFormat="1" ht="51.75" customHeight="1" x14ac:dyDescent="0.2">
      <c r="A2" s="9" t="s">
        <v>37</v>
      </c>
      <c r="B2" s="244" t="s">
        <v>67</v>
      </c>
      <c r="C2" s="244"/>
      <c r="D2" s="244"/>
      <c r="E2" s="244"/>
      <c r="F2" s="9" t="s">
        <v>4</v>
      </c>
      <c r="G2" s="183" t="s">
        <v>447</v>
      </c>
      <c r="H2" s="325" t="s">
        <v>66</v>
      </c>
      <c r="I2" s="325" t="s">
        <v>448</v>
      </c>
      <c r="J2" s="17" t="s">
        <v>176</v>
      </c>
      <c r="K2" s="17" t="s">
        <v>267</v>
      </c>
      <c r="O2" s="12"/>
    </row>
    <row r="3" spans="1:28" s="18" customFormat="1" ht="20.25" customHeight="1" x14ac:dyDescent="0.2">
      <c r="A3" s="88"/>
      <c r="B3" s="89"/>
      <c r="C3" s="89"/>
      <c r="D3" s="89"/>
      <c r="E3" s="89"/>
      <c r="F3" s="75" t="s">
        <v>416</v>
      </c>
      <c r="G3" s="75"/>
      <c r="H3" s="76"/>
      <c r="I3" s="77"/>
      <c r="J3" s="27"/>
    </row>
    <row r="4" spans="1:28" s="18" customFormat="1" ht="20.25" customHeight="1" x14ac:dyDescent="0.2">
      <c r="A4" s="90"/>
      <c r="B4" s="83" t="s">
        <v>5</v>
      </c>
      <c r="C4" s="83">
        <v>1</v>
      </c>
      <c r="D4" s="83"/>
      <c r="E4" s="83"/>
      <c r="F4" s="78" t="s">
        <v>102</v>
      </c>
      <c r="G4" s="184"/>
      <c r="H4" s="86"/>
      <c r="I4" s="87"/>
      <c r="J4" s="27"/>
    </row>
    <row r="5" spans="1:28" s="18" customFormat="1" ht="28.5" customHeight="1" x14ac:dyDescent="0.2">
      <c r="A5" s="56" t="s">
        <v>398</v>
      </c>
      <c r="B5" s="55" t="s">
        <v>5</v>
      </c>
      <c r="C5" s="55">
        <v>1</v>
      </c>
      <c r="D5" s="55">
        <v>1</v>
      </c>
      <c r="E5" s="55"/>
      <c r="F5" s="56" t="s">
        <v>101</v>
      </c>
      <c r="G5" s="122"/>
      <c r="H5" s="122"/>
      <c r="I5" s="122"/>
      <c r="J5" s="27" t="str">
        <f>IF(H5="","",IF(OR(H5="Non renseigné",H5="Rem."),"N","X"))</f>
        <v/>
      </c>
      <c r="K5" s="18" t="str">
        <f>B5&amp;C5&amp;D5&amp;E5</f>
        <v>A11</v>
      </c>
    </row>
    <row r="6" spans="1:28" s="19" customFormat="1" ht="25.5" x14ac:dyDescent="0.2">
      <c r="A6" s="112" t="s">
        <v>6</v>
      </c>
      <c r="B6" s="2" t="s">
        <v>5</v>
      </c>
      <c r="C6" s="2">
        <v>1</v>
      </c>
      <c r="D6" s="2">
        <v>2</v>
      </c>
      <c r="E6" s="2"/>
      <c r="F6" s="4" t="s">
        <v>180</v>
      </c>
      <c r="G6" s="122"/>
      <c r="H6" s="122"/>
      <c r="I6" s="115"/>
      <c r="J6" s="27" t="str">
        <f t="shared" ref="J6:J84" si="0">IF(H6="","",IF(OR(H6="Non renseigné",H6="Rem."),"N","X"))</f>
        <v/>
      </c>
      <c r="K6" s="18" t="str">
        <f t="shared" ref="K6:K90" si="1">B6&amp;C6&amp;D6&amp;E6</f>
        <v>A12</v>
      </c>
      <c r="L6" s="18"/>
      <c r="M6" s="18"/>
      <c r="N6" s="18"/>
      <c r="O6" s="18"/>
      <c r="P6" s="18"/>
      <c r="Q6" s="18"/>
      <c r="R6" s="18"/>
      <c r="S6" s="18"/>
      <c r="T6" s="18"/>
      <c r="U6" s="18"/>
      <c r="V6" s="18"/>
      <c r="W6" s="18"/>
      <c r="X6" s="18"/>
      <c r="Y6" s="18"/>
      <c r="Z6" s="18"/>
      <c r="AA6" s="18"/>
      <c r="AB6" s="18"/>
    </row>
    <row r="7" spans="1:28" s="19" customFormat="1" ht="24.75" customHeight="1" x14ac:dyDescent="0.2">
      <c r="A7" s="112" t="s">
        <v>273</v>
      </c>
      <c r="B7" s="2" t="s">
        <v>5</v>
      </c>
      <c r="C7" s="2">
        <v>1</v>
      </c>
      <c r="D7" s="2">
        <v>3</v>
      </c>
      <c r="E7" s="2"/>
      <c r="F7" s="4" t="s">
        <v>169</v>
      </c>
      <c r="G7" s="122"/>
      <c r="H7" s="122"/>
      <c r="I7" s="115"/>
      <c r="J7" s="27" t="str">
        <f t="shared" si="0"/>
        <v/>
      </c>
      <c r="K7" s="18" t="str">
        <f t="shared" si="1"/>
        <v>A13</v>
      </c>
      <c r="L7" s="18"/>
      <c r="M7" s="18"/>
      <c r="N7" s="18"/>
      <c r="O7" s="18"/>
      <c r="P7" s="18"/>
      <c r="Q7" s="18"/>
      <c r="R7" s="18"/>
      <c r="S7" s="18"/>
      <c r="T7" s="18"/>
      <c r="U7" s="18"/>
      <c r="V7" s="18"/>
      <c r="W7" s="18"/>
      <c r="X7" s="18"/>
      <c r="Y7" s="18"/>
      <c r="Z7" s="18"/>
      <c r="AA7" s="18"/>
      <c r="AB7" s="18"/>
    </row>
    <row r="8" spans="1:28" s="18" customFormat="1" ht="34.5" customHeight="1" x14ac:dyDescent="0.2">
      <c r="A8" s="112" t="s">
        <v>274</v>
      </c>
      <c r="B8" s="2" t="s">
        <v>5</v>
      </c>
      <c r="C8" s="2">
        <v>1</v>
      </c>
      <c r="D8" s="2">
        <v>4</v>
      </c>
      <c r="E8" s="2"/>
      <c r="F8" s="4" t="s">
        <v>100</v>
      </c>
      <c r="G8" s="122"/>
      <c r="H8" s="122"/>
      <c r="I8" s="115"/>
      <c r="J8" s="27" t="str">
        <f t="shared" si="0"/>
        <v/>
      </c>
      <c r="K8" s="18" t="str">
        <f t="shared" si="1"/>
        <v>A14</v>
      </c>
    </row>
    <row r="9" spans="1:28" s="18" customFormat="1" ht="36.75" customHeight="1" x14ac:dyDescent="0.2">
      <c r="A9" s="54" t="s">
        <v>275</v>
      </c>
      <c r="B9" s="53" t="s">
        <v>5</v>
      </c>
      <c r="C9" s="53">
        <v>1</v>
      </c>
      <c r="D9" s="53">
        <v>5</v>
      </c>
      <c r="E9" s="53"/>
      <c r="F9" s="54" t="s">
        <v>99</v>
      </c>
      <c r="G9" s="178"/>
      <c r="H9" s="122"/>
      <c r="I9" s="123"/>
      <c r="J9" s="27" t="str">
        <f t="shared" si="0"/>
        <v/>
      </c>
      <c r="K9" s="18" t="str">
        <f t="shared" si="1"/>
        <v>A15</v>
      </c>
    </row>
    <row r="10" spans="1:28" s="18" customFormat="1" ht="20.25" customHeight="1" x14ac:dyDescent="0.2">
      <c r="A10" s="91"/>
      <c r="B10" s="83" t="s">
        <v>5</v>
      </c>
      <c r="C10" s="83">
        <v>2</v>
      </c>
      <c r="D10" s="83"/>
      <c r="E10" s="83"/>
      <c r="F10" s="78" t="s">
        <v>98</v>
      </c>
      <c r="G10" s="184"/>
      <c r="H10" s="124"/>
      <c r="I10" s="125"/>
      <c r="J10" s="27" t="str">
        <f t="shared" si="0"/>
        <v/>
      </c>
      <c r="K10" s="18" t="str">
        <f t="shared" si="1"/>
        <v>A2</v>
      </c>
    </row>
    <row r="11" spans="1:28" s="19" customFormat="1" ht="25.5" x14ac:dyDescent="0.2">
      <c r="A11" s="56" t="s">
        <v>6</v>
      </c>
      <c r="B11" s="55" t="s">
        <v>5</v>
      </c>
      <c r="C11" s="55">
        <v>2</v>
      </c>
      <c r="D11" s="55">
        <v>1</v>
      </c>
      <c r="E11" s="55"/>
      <c r="F11" s="56" t="s">
        <v>180</v>
      </c>
      <c r="G11" s="122"/>
      <c r="H11" s="122"/>
      <c r="I11" s="122"/>
      <c r="J11" s="27" t="str">
        <f t="shared" si="0"/>
        <v/>
      </c>
      <c r="K11" s="18" t="str">
        <f t="shared" si="1"/>
        <v>A21</v>
      </c>
      <c r="L11" s="18"/>
      <c r="M11" s="18"/>
      <c r="N11" s="18"/>
      <c r="O11" s="18"/>
      <c r="P11" s="18"/>
      <c r="Q11" s="18"/>
      <c r="R11" s="18"/>
      <c r="S11" s="18"/>
      <c r="T11" s="18"/>
      <c r="U11" s="18"/>
      <c r="V11" s="18"/>
      <c r="W11" s="18"/>
      <c r="X11" s="18"/>
      <c r="Y11" s="18"/>
      <c r="Z11" s="18"/>
      <c r="AA11" s="18"/>
      <c r="AB11" s="18"/>
    </row>
    <row r="12" spans="1:28" s="19" customFormat="1" ht="38.25" x14ac:dyDescent="0.2">
      <c r="A12" s="54" t="s">
        <v>276</v>
      </c>
      <c r="B12" s="53" t="s">
        <v>5</v>
      </c>
      <c r="C12" s="53">
        <v>2</v>
      </c>
      <c r="D12" s="53">
        <v>2</v>
      </c>
      <c r="E12" s="53"/>
      <c r="F12" s="54" t="s">
        <v>288</v>
      </c>
      <c r="G12" s="178"/>
      <c r="H12" s="122"/>
      <c r="I12" s="123"/>
      <c r="J12" s="27" t="str">
        <f t="shared" si="0"/>
        <v/>
      </c>
      <c r="K12" s="18" t="str">
        <f t="shared" si="1"/>
        <v>A22</v>
      </c>
      <c r="L12" s="18"/>
      <c r="M12" s="18"/>
      <c r="N12" s="18"/>
      <c r="O12" s="18"/>
      <c r="P12" s="18"/>
      <c r="Q12" s="18"/>
      <c r="R12" s="18"/>
      <c r="S12" s="18"/>
      <c r="T12" s="18"/>
      <c r="U12" s="18"/>
      <c r="V12" s="18"/>
      <c r="W12" s="18"/>
      <c r="X12" s="18"/>
      <c r="Y12" s="18"/>
      <c r="Z12" s="18"/>
      <c r="AA12" s="18"/>
      <c r="AB12" s="18"/>
    </row>
    <row r="13" spans="1:28" s="22" customFormat="1" ht="20.25" customHeight="1" x14ac:dyDescent="0.2">
      <c r="A13" s="92"/>
      <c r="B13" s="83" t="s">
        <v>5</v>
      </c>
      <c r="C13" s="83">
        <v>3</v>
      </c>
      <c r="D13" s="83"/>
      <c r="E13" s="83"/>
      <c r="F13" s="78" t="s">
        <v>106</v>
      </c>
      <c r="G13" s="184"/>
      <c r="H13" s="124"/>
      <c r="I13" s="126"/>
      <c r="J13" s="27" t="str">
        <f t="shared" si="0"/>
        <v/>
      </c>
      <c r="K13" s="18" t="str">
        <f t="shared" si="1"/>
        <v>A3</v>
      </c>
    </row>
    <row r="14" spans="1:28" ht="20.25" customHeight="1" x14ac:dyDescent="0.2">
      <c r="A14" s="56" t="s">
        <v>7</v>
      </c>
      <c r="B14" s="55" t="s">
        <v>5</v>
      </c>
      <c r="C14" s="55">
        <v>3</v>
      </c>
      <c r="D14" s="55">
        <v>1</v>
      </c>
      <c r="E14" s="55"/>
      <c r="F14" s="58" t="s">
        <v>415</v>
      </c>
      <c r="G14" s="127"/>
      <c r="H14" s="122"/>
      <c r="I14" s="127"/>
      <c r="J14" s="27" t="str">
        <f t="shared" si="0"/>
        <v/>
      </c>
      <c r="K14" s="18" t="str">
        <f t="shared" si="1"/>
        <v>A31</v>
      </c>
      <c r="L14" s="18"/>
      <c r="M14" s="18"/>
      <c r="N14" s="18"/>
      <c r="O14" s="18"/>
      <c r="P14" s="18"/>
      <c r="Q14" s="18"/>
      <c r="R14" s="18"/>
      <c r="S14" s="18"/>
      <c r="T14" s="18"/>
      <c r="U14" s="18"/>
      <c r="V14" s="18"/>
      <c r="W14" s="18"/>
      <c r="X14" s="18"/>
      <c r="Y14" s="18"/>
      <c r="Z14" s="18"/>
      <c r="AA14" s="18"/>
      <c r="AB14" s="18"/>
    </row>
    <row r="15" spans="1:28" ht="54.75" customHeight="1" x14ac:dyDescent="0.2">
      <c r="A15" s="112" t="s">
        <v>370</v>
      </c>
      <c r="B15" s="2" t="s">
        <v>5</v>
      </c>
      <c r="C15" s="2">
        <v>3</v>
      </c>
      <c r="D15" s="2">
        <v>2</v>
      </c>
      <c r="E15" s="2"/>
      <c r="F15" s="4" t="s">
        <v>103</v>
      </c>
      <c r="G15" s="122"/>
      <c r="H15" s="122"/>
      <c r="I15" s="114"/>
      <c r="J15" s="27" t="str">
        <f t="shared" si="0"/>
        <v/>
      </c>
      <c r="K15" s="18" t="str">
        <f t="shared" si="1"/>
        <v>A32</v>
      </c>
      <c r="L15" s="18"/>
      <c r="M15" s="18"/>
      <c r="N15" s="18"/>
      <c r="O15" s="18"/>
      <c r="P15" s="18"/>
      <c r="Q15" s="18"/>
      <c r="R15" s="18"/>
      <c r="S15" s="18"/>
      <c r="T15" s="18"/>
      <c r="U15" s="18"/>
      <c r="V15" s="18"/>
      <c r="W15" s="18"/>
      <c r="X15" s="18"/>
      <c r="Y15" s="18"/>
      <c r="Z15" s="18"/>
      <c r="AA15" s="18"/>
      <c r="AB15" s="18"/>
    </row>
    <row r="16" spans="1:28" s="19" customFormat="1" ht="33.75" customHeight="1" x14ac:dyDescent="0.2">
      <c r="A16" s="112" t="s">
        <v>277</v>
      </c>
      <c r="B16" s="2" t="s">
        <v>5</v>
      </c>
      <c r="C16" s="2">
        <v>3</v>
      </c>
      <c r="D16" s="2">
        <v>3</v>
      </c>
      <c r="E16" s="2"/>
      <c r="F16" s="4" t="s">
        <v>105</v>
      </c>
      <c r="G16" s="122"/>
      <c r="H16" s="122"/>
      <c r="I16" s="115"/>
      <c r="J16" s="27" t="str">
        <f t="shared" si="0"/>
        <v/>
      </c>
      <c r="K16" s="18" t="str">
        <f t="shared" si="1"/>
        <v>A33</v>
      </c>
      <c r="L16" s="18"/>
      <c r="M16" s="18"/>
      <c r="N16" s="18"/>
      <c r="O16" s="18"/>
      <c r="P16" s="18"/>
      <c r="Q16" s="18"/>
      <c r="R16" s="18"/>
      <c r="S16" s="18"/>
      <c r="T16" s="18"/>
      <c r="U16" s="18"/>
      <c r="V16" s="18"/>
      <c r="W16" s="18"/>
      <c r="X16" s="18"/>
      <c r="Y16" s="18"/>
      <c r="Z16" s="18"/>
      <c r="AA16" s="18"/>
      <c r="AB16" s="18"/>
    </row>
    <row r="17" spans="1:28" s="19" customFormat="1" ht="63.75" x14ac:dyDescent="0.2">
      <c r="A17" s="112" t="s">
        <v>278</v>
      </c>
      <c r="B17" s="2" t="s">
        <v>5</v>
      </c>
      <c r="C17" s="2">
        <v>3</v>
      </c>
      <c r="D17" s="2">
        <v>4</v>
      </c>
      <c r="E17" s="2"/>
      <c r="F17" s="4" t="s">
        <v>111</v>
      </c>
      <c r="G17" s="122"/>
      <c r="H17" s="122"/>
      <c r="I17" s="115"/>
      <c r="J17" s="27" t="str">
        <f t="shared" si="0"/>
        <v/>
      </c>
      <c r="K17" s="18" t="str">
        <f t="shared" si="1"/>
        <v>A34</v>
      </c>
      <c r="L17" s="18"/>
      <c r="M17" s="18"/>
      <c r="N17" s="18"/>
      <c r="O17" s="18"/>
      <c r="P17" s="18"/>
      <c r="Q17" s="18"/>
      <c r="R17" s="18"/>
      <c r="S17" s="18"/>
      <c r="T17" s="18"/>
      <c r="U17" s="18"/>
      <c r="V17" s="18"/>
      <c r="W17" s="18"/>
      <c r="X17" s="18"/>
      <c r="Y17" s="18"/>
      <c r="Z17" s="18"/>
      <c r="AA17" s="18"/>
      <c r="AB17" s="18"/>
    </row>
    <row r="18" spans="1:28" s="19" customFormat="1" ht="38.25" customHeight="1" x14ac:dyDescent="0.2">
      <c r="A18" s="112" t="s">
        <v>110</v>
      </c>
      <c r="B18" s="2" t="s">
        <v>5</v>
      </c>
      <c r="C18" s="2">
        <v>3</v>
      </c>
      <c r="D18" s="2">
        <v>5</v>
      </c>
      <c r="E18" s="2"/>
      <c r="F18" s="4" t="s">
        <v>143</v>
      </c>
      <c r="G18" s="122"/>
      <c r="H18" s="122"/>
      <c r="I18" s="115"/>
      <c r="J18" s="27" t="str">
        <f t="shared" si="0"/>
        <v/>
      </c>
      <c r="K18" s="18" t="str">
        <f t="shared" si="1"/>
        <v>A35</v>
      </c>
      <c r="L18" s="18"/>
      <c r="M18" s="18"/>
      <c r="N18" s="18"/>
      <c r="O18" s="18"/>
      <c r="P18" s="18"/>
      <c r="Q18" s="18"/>
      <c r="R18" s="18"/>
      <c r="S18" s="18"/>
      <c r="T18" s="18"/>
      <c r="U18" s="18"/>
      <c r="V18" s="18"/>
      <c r="W18" s="18"/>
      <c r="X18" s="18"/>
      <c r="Y18" s="18"/>
      <c r="Z18" s="18"/>
      <c r="AA18" s="18"/>
      <c r="AB18" s="18"/>
    </row>
    <row r="19" spans="1:28" s="18" customFormat="1" ht="81.75" customHeight="1" x14ac:dyDescent="0.2">
      <c r="A19" s="112" t="s">
        <v>43</v>
      </c>
      <c r="B19" s="2" t="s">
        <v>5</v>
      </c>
      <c r="C19" s="2">
        <v>3</v>
      </c>
      <c r="D19" s="2">
        <v>6</v>
      </c>
      <c r="E19" s="2"/>
      <c r="F19" s="16" t="s">
        <v>170</v>
      </c>
      <c r="G19" s="127"/>
      <c r="H19" s="122"/>
      <c r="I19" s="115"/>
      <c r="J19" s="27" t="str">
        <f t="shared" si="0"/>
        <v/>
      </c>
      <c r="K19" s="18" t="str">
        <f t="shared" si="1"/>
        <v>A36</v>
      </c>
    </row>
    <row r="20" spans="1:28" ht="25.5" x14ac:dyDescent="0.2">
      <c r="A20" s="112" t="s">
        <v>97</v>
      </c>
      <c r="B20" s="2" t="s">
        <v>5</v>
      </c>
      <c r="C20" s="2">
        <v>3</v>
      </c>
      <c r="D20" s="2">
        <v>7</v>
      </c>
      <c r="E20" s="2"/>
      <c r="F20" s="16" t="s">
        <v>104</v>
      </c>
      <c r="G20" s="127"/>
      <c r="H20" s="122"/>
      <c r="I20" s="115"/>
      <c r="J20" s="27" t="str">
        <f t="shared" si="0"/>
        <v/>
      </c>
      <c r="K20" s="18" t="str">
        <f t="shared" si="1"/>
        <v>A37</v>
      </c>
      <c r="L20" s="18"/>
      <c r="M20" s="18"/>
      <c r="N20" s="18"/>
      <c r="O20" s="18"/>
      <c r="P20" s="18"/>
      <c r="Q20" s="18"/>
      <c r="R20" s="18"/>
      <c r="S20" s="18"/>
      <c r="T20" s="18"/>
      <c r="U20" s="18"/>
      <c r="V20" s="18"/>
      <c r="W20" s="18"/>
      <c r="X20" s="18"/>
      <c r="Y20" s="18"/>
      <c r="Z20" s="18"/>
      <c r="AA20" s="18"/>
      <c r="AB20" s="18"/>
    </row>
    <row r="21" spans="1:28" s="18" customFormat="1" ht="102.75" customHeight="1" x14ac:dyDescent="0.2">
      <c r="A21" s="54" t="s">
        <v>60</v>
      </c>
      <c r="B21" s="53" t="s">
        <v>5</v>
      </c>
      <c r="C21" s="53">
        <v>3</v>
      </c>
      <c r="D21" s="53">
        <v>8</v>
      </c>
      <c r="E21" s="53"/>
      <c r="F21" s="54" t="s">
        <v>107</v>
      </c>
      <c r="G21" s="178"/>
      <c r="H21" s="122"/>
      <c r="I21" s="123"/>
      <c r="J21" s="27" t="str">
        <f t="shared" si="0"/>
        <v/>
      </c>
      <c r="K21" s="18" t="str">
        <f t="shared" si="1"/>
        <v>A38</v>
      </c>
    </row>
    <row r="22" spans="1:28" s="22" customFormat="1" ht="20.25" customHeight="1" x14ac:dyDescent="0.2">
      <c r="A22" s="92"/>
      <c r="B22" s="83" t="s">
        <v>5</v>
      </c>
      <c r="C22" s="83">
        <v>4</v>
      </c>
      <c r="D22" s="83"/>
      <c r="E22" s="83"/>
      <c r="F22" s="78" t="s">
        <v>304</v>
      </c>
      <c r="G22" s="184"/>
      <c r="H22" s="124"/>
      <c r="I22" s="126"/>
      <c r="J22" s="27" t="str">
        <f t="shared" ref="J22:J26" si="2">IF(H22="","",IF(OR(H22="Non renseigné",H22="Rem."),"N","X"))</f>
        <v/>
      </c>
      <c r="K22" s="18" t="str">
        <f t="shared" ref="K22:K26" si="3">B22&amp;C22&amp;D22&amp;E22</f>
        <v>A4</v>
      </c>
    </row>
    <row r="23" spans="1:28" ht="20.25" customHeight="1" x14ac:dyDescent="0.2">
      <c r="A23" s="56" t="s">
        <v>407</v>
      </c>
      <c r="B23" s="55" t="s">
        <v>5</v>
      </c>
      <c r="C23" s="55">
        <v>4</v>
      </c>
      <c r="D23" s="55">
        <v>1</v>
      </c>
      <c r="E23" s="55"/>
      <c r="F23" s="58" t="s">
        <v>408</v>
      </c>
      <c r="G23" s="127"/>
      <c r="H23" s="122"/>
      <c r="I23" s="127"/>
      <c r="J23" s="27" t="str">
        <f t="shared" si="2"/>
        <v/>
      </c>
      <c r="K23" s="18" t="str">
        <f t="shared" si="3"/>
        <v>A41</v>
      </c>
      <c r="L23" s="18"/>
      <c r="M23" s="18"/>
      <c r="N23" s="18"/>
      <c r="O23" s="18"/>
      <c r="P23" s="18"/>
      <c r="Q23" s="18"/>
      <c r="R23" s="18"/>
      <c r="S23" s="18"/>
      <c r="T23" s="18"/>
      <c r="U23" s="18"/>
      <c r="V23" s="18"/>
      <c r="W23" s="18"/>
      <c r="X23" s="18"/>
      <c r="Y23" s="18"/>
      <c r="Z23" s="18"/>
      <c r="AA23" s="18"/>
      <c r="AB23" s="18"/>
    </row>
    <row r="24" spans="1:28" ht="94.5" customHeight="1" x14ac:dyDescent="0.2">
      <c r="A24" s="112" t="s">
        <v>409</v>
      </c>
      <c r="B24" s="72" t="s">
        <v>5</v>
      </c>
      <c r="C24" s="72">
        <v>4</v>
      </c>
      <c r="D24" s="72">
        <v>2</v>
      </c>
      <c r="E24" s="72"/>
      <c r="F24" s="112" t="s">
        <v>432</v>
      </c>
      <c r="G24" s="122"/>
      <c r="H24" s="122"/>
      <c r="I24" s="164" t="s">
        <v>413</v>
      </c>
      <c r="J24" s="27" t="str">
        <f t="shared" si="2"/>
        <v/>
      </c>
      <c r="K24" s="18" t="str">
        <f t="shared" si="3"/>
        <v>A42</v>
      </c>
      <c r="L24" s="18"/>
      <c r="M24" s="18"/>
      <c r="N24" s="18"/>
      <c r="O24" s="18"/>
      <c r="P24" s="18"/>
      <c r="Q24" s="18"/>
      <c r="R24" s="18"/>
      <c r="S24" s="18"/>
      <c r="T24" s="18"/>
      <c r="U24" s="18"/>
      <c r="V24" s="18"/>
      <c r="W24" s="18"/>
      <c r="X24" s="18"/>
      <c r="Y24" s="18"/>
      <c r="Z24" s="18"/>
      <c r="AA24" s="18"/>
      <c r="AB24" s="18"/>
    </row>
    <row r="25" spans="1:28" s="19" customFormat="1" ht="46.5" customHeight="1" x14ac:dyDescent="0.2">
      <c r="A25" s="112" t="s">
        <v>410</v>
      </c>
      <c r="B25" s="72" t="s">
        <v>5</v>
      </c>
      <c r="C25" s="72">
        <v>4</v>
      </c>
      <c r="D25" s="72">
        <v>3</v>
      </c>
      <c r="E25" s="72"/>
      <c r="F25" s="112" t="s">
        <v>433</v>
      </c>
      <c r="G25" s="122"/>
      <c r="H25" s="122"/>
      <c r="I25" s="165" t="s">
        <v>413</v>
      </c>
      <c r="J25" s="27" t="str">
        <f t="shared" si="2"/>
        <v/>
      </c>
      <c r="K25" s="18" t="str">
        <f t="shared" si="3"/>
        <v>A43</v>
      </c>
      <c r="L25" s="18"/>
      <c r="M25" s="18"/>
      <c r="N25" s="18"/>
      <c r="O25" s="18"/>
      <c r="P25" s="18"/>
      <c r="Q25" s="18"/>
      <c r="R25" s="18"/>
      <c r="S25" s="18"/>
      <c r="T25" s="18"/>
      <c r="U25" s="18"/>
      <c r="V25" s="18"/>
      <c r="W25" s="18"/>
      <c r="X25" s="18"/>
      <c r="Y25" s="18"/>
      <c r="Z25" s="18"/>
      <c r="AA25" s="18"/>
      <c r="AB25" s="18"/>
    </row>
    <row r="26" spans="1:28" s="19" customFormat="1" ht="33.75" customHeight="1" x14ac:dyDescent="0.2">
      <c r="A26" s="112" t="s">
        <v>411</v>
      </c>
      <c r="B26" s="72" t="s">
        <v>5</v>
      </c>
      <c r="C26" s="72">
        <v>4</v>
      </c>
      <c r="D26" s="72">
        <v>4</v>
      </c>
      <c r="E26" s="72"/>
      <c r="F26" s="112" t="s">
        <v>412</v>
      </c>
      <c r="G26" s="122"/>
      <c r="H26" s="122"/>
      <c r="I26" s="165"/>
      <c r="J26" s="27" t="str">
        <f t="shared" si="2"/>
        <v/>
      </c>
      <c r="K26" s="18" t="str">
        <f t="shared" si="3"/>
        <v>A44</v>
      </c>
      <c r="L26" s="18"/>
      <c r="M26" s="18"/>
      <c r="N26" s="18"/>
      <c r="O26" s="18"/>
      <c r="P26" s="18"/>
      <c r="Q26" s="18"/>
      <c r="R26" s="18"/>
      <c r="S26" s="18"/>
      <c r="T26" s="18"/>
      <c r="U26" s="18"/>
      <c r="V26" s="18"/>
      <c r="W26" s="18"/>
      <c r="X26" s="18"/>
      <c r="Y26" s="18"/>
      <c r="Z26" s="18"/>
      <c r="AA26" s="18"/>
      <c r="AB26" s="18"/>
    </row>
    <row r="27" spans="1:28" s="22" customFormat="1" ht="31.5" customHeight="1" x14ac:dyDescent="0.2">
      <c r="A27" s="82"/>
      <c r="B27" s="83" t="s">
        <v>5</v>
      </c>
      <c r="C27" s="83">
        <v>5</v>
      </c>
      <c r="D27" s="83"/>
      <c r="E27" s="83"/>
      <c r="F27" s="246" t="s">
        <v>337</v>
      </c>
      <c r="G27" s="246"/>
      <c r="H27" s="247"/>
      <c r="I27" s="248"/>
      <c r="J27" s="27" t="str">
        <f t="shared" ref="J27:J45" si="4">IF(H27="","",IF(OR(H27="Non renseigné",H27="Rem."),"N","X"))</f>
        <v/>
      </c>
      <c r="K27" s="18" t="str">
        <f>B27&amp;C27&amp;D27&amp;E27</f>
        <v>A5</v>
      </c>
    </row>
    <row r="28" spans="1:28" ht="57" customHeight="1" x14ac:dyDescent="0.2">
      <c r="A28" s="56" t="s">
        <v>338</v>
      </c>
      <c r="B28" s="55" t="s">
        <v>5</v>
      </c>
      <c r="C28" s="55">
        <v>5</v>
      </c>
      <c r="D28" s="55">
        <v>1</v>
      </c>
      <c r="E28" s="55"/>
      <c r="F28" s="56" t="s">
        <v>339</v>
      </c>
      <c r="G28" s="122"/>
      <c r="H28" s="122"/>
      <c r="I28" s="127"/>
      <c r="J28" s="27" t="str">
        <f t="shared" si="4"/>
        <v/>
      </c>
      <c r="K28" s="18" t="str">
        <f>B28&amp;C28&amp;D28&amp;E28</f>
        <v>A51</v>
      </c>
    </row>
    <row r="29" spans="1:28" s="22" customFormat="1" ht="31.5" customHeight="1" x14ac:dyDescent="0.2">
      <c r="A29" s="82"/>
      <c r="B29" s="83" t="s">
        <v>5</v>
      </c>
      <c r="C29" s="83">
        <v>6</v>
      </c>
      <c r="D29" s="83"/>
      <c r="E29" s="83"/>
      <c r="F29" s="246" t="s">
        <v>430</v>
      </c>
      <c r="G29" s="246"/>
      <c r="H29" s="249"/>
      <c r="I29" s="209"/>
      <c r="J29" s="27" t="str">
        <f t="shared" si="4"/>
        <v/>
      </c>
      <c r="K29" s="18" t="str">
        <f t="shared" ref="K29:K33" si="5">B29&amp;C29&amp;D29&amp;E29</f>
        <v>A6</v>
      </c>
    </row>
    <row r="30" spans="1:28" ht="25.5" x14ac:dyDescent="0.2">
      <c r="A30" s="56" t="s">
        <v>380</v>
      </c>
      <c r="B30" s="55" t="s">
        <v>5</v>
      </c>
      <c r="C30" s="55">
        <v>6</v>
      </c>
      <c r="D30" s="55">
        <v>1</v>
      </c>
      <c r="E30" s="55"/>
      <c r="F30" s="56" t="s">
        <v>381</v>
      </c>
      <c r="G30" s="122"/>
      <c r="H30" s="122"/>
      <c r="I30" s="127"/>
      <c r="J30" s="27" t="str">
        <f t="shared" si="4"/>
        <v/>
      </c>
      <c r="K30" s="18" t="str">
        <f t="shared" si="5"/>
        <v>A61</v>
      </c>
    </row>
    <row r="31" spans="1:28" ht="25.5" x14ac:dyDescent="0.2">
      <c r="A31" s="56" t="s">
        <v>380</v>
      </c>
      <c r="B31" s="55" t="s">
        <v>5</v>
      </c>
      <c r="C31" s="55">
        <v>6</v>
      </c>
      <c r="D31" s="55">
        <v>2</v>
      </c>
      <c r="E31" s="55"/>
      <c r="F31" s="56" t="s">
        <v>382</v>
      </c>
      <c r="G31" s="122"/>
      <c r="H31" s="122"/>
      <c r="I31" s="127"/>
      <c r="J31" s="27" t="str">
        <f t="shared" si="4"/>
        <v/>
      </c>
      <c r="K31" s="18" t="str">
        <f t="shared" ref="K31" si="6">B31&amp;C31&amp;D31&amp;E31</f>
        <v>A62</v>
      </c>
    </row>
    <row r="32" spans="1:28" ht="30" customHeight="1" x14ac:dyDescent="0.2">
      <c r="A32" s="54" t="s">
        <v>387</v>
      </c>
      <c r="B32" s="53" t="s">
        <v>5</v>
      </c>
      <c r="C32" s="53">
        <v>6</v>
      </c>
      <c r="D32" s="53">
        <v>3</v>
      </c>
      <c r="E32" s="53"/>
      <c r="F32" s="54" t="s">
        <v>383</v>
      </c>
      <c r="G32" s="178"/>
      <c r="H32" s="122"/>
      <c r="I32" s="143"/>
      <c r="J32" s="27" t="str">
        <f t="shared" si="4"/>
        <v/>
      </c>
      <c r="K32" s="18" t="str">
        <f t="shared" si="5"/>
        <v>A63</v>
      </c>
    </row>
    <row r="33" spans="1:11" ht="28.5" customHeight="1" x14ac:dyDescent="0.2">
      <c r="A33" s="180" t="s">
        <v>388</v>
      </c>
      <c r="B33" s="72" t="s">
        <v>5</v>
      </c>
      <c r="C33" s="72">
        <v>6</v>
      </c>
      <c r="D33" s="72">
        <v>4</v>
      </c>
      <c r="E33" s="72"/>
      <c r="F33" s="112" t="s">
        <v>384</v>
      </c>
      <c r="G33" s="122"/>
      <c r="H33" s="122"/>
      <c r="I33" s="142"/>
      <c r="J33" s="27" t="str">
        <f t="shared" si="4"/>
        <v/>
      </c>
      <c r="K33" s="18" t="str">
        <f t="shared" si="5"/>
        <v>A64</v>
      </c>
    </row>
    <row r="34" spans="1:11" ht="31.5" customHeight="1" x14ac:dyDescent="0.2">
      <c r="A34" s="180" t="s">
        <v>385</v>
      </c>
      <c r="B34" s="72" t="s">
        <v>5</v>
      </c>
      <c r="C34" s="72">
        <v>6</v>
      </c>
      <c r="D34" s="72">
        <v>5</v>
      </c>
      <c r="E34" s="72"/>
      <c r="F34" s="112" t="s">
        <v>386</v>
      </c>
      <c r="G34" s="122"/>
      <c r="H34" s="122"/>
      <c r="I34" s="142"/>
      <c r="J34" s="27" t="str">
        <f t="shared" si="4"/>
        <v/>
      </c>
      <c r="K34" s="18" t="str">
        <f t="shared" ref="K34" si="7">B34&amp;C34&amp;D34&amp;E34</f>
        <v>A65</v>
      </c>
    </row>
    <row r="35" spans="1:11" s="18" customFormat="1" ht="20.25" customHeight="1" x14ac:dyDescent="0.2">
      <c r="A35" s="97"/>
      <c r="B35" s="176" t="s">
        <v>33</v>
      </c>
      <c r="C35" s="176">
        <v>1</v>
      </c>
      <c r="D35" s="89"/>
      <c r="E35" s="89"/>
      <c r="F35" s="75" t="s">
        <v>417</v>
      </c>
      <c r="G35" s="75"/>
      <c r="H35" s="128"/>
      <c r="I35" s="163"/>
      <c r="J35" s="27" t="str">
        <f t="shared" si="4"/>
        <v/>
      </c>
      <c r="K35" s="18" t="str">
        <f t="shared" ref="K35:K45" si="8">B35&amp;C35&amp;D35&amp;E35</f>
        <v>B1</v>
      </c>
    </row>
    <row r="36" spans="1:11" s="18" customFormat="1" ht="31.5" customHeight="1" x14ac:dyDescent="0.2">
      <c r="A36" s="112" t="s">
        <v>0</v>
      </c>
      <c r="B36" s="2" t="s">
        <v>33</v>
      </c>
      <c r="C36" s="2">
        <v>1</v>
      </c>
      <c r="D36" s="55">
        <v>1</v>
      </c>
      <c r="E36" s="55"/>
      <c r="F36" s="56" t="s">
        <v>164</v>
      </c>
      <c r="G36" s="122"/>
      <c r="H36" s="122"/>
      <c r="I36" s="148"/>
      <c r="J36" s="27" t="str">
        <f t="shared" si="4"/>
        <v/>
      </c>
      <c r="K36" s="18" t="str">
        <f t="shared" si="8"/>
        <v>B11</v>
      </c>
    </row>
    <row r="37" spans="1:11" s="18" customFormat="1" ht="35.25" customHeight="1" x14ac:dyDescent="0.2">
      <c r="A37" s="112" t="s">
        <v>0</v>
      </c>
      <c r="B37" s="2" t="s">
        <v>33</v>
      </c>
      <c r="C37" s="2">
        <v>1</v>
      </c>
      <c r="D37" s="2">
        <v>2</v>
      </c>
      <c r="E37" s="2"/>
      <c r="F37" s="4" t="s">
        <v>165</v>
      </c>
      <c r="G37" s="122"/>
      <c r="H37" s="122"/>
      <c r="I37" s="148"/>
      <c r="J37" s="27" t="str">
        <f t="shared" si="4"/>
        <v/>
      </c>
      <c r="K37" s="18" t="str">
        <f t="shared" si="8"/>
        <v>B12</v>
      </c>
    </row>
    <row r="38" spans="1:11" s="18" customFormat="1" ht="25.5" x14ac:dyDescent="0.2">
      <c r="A38" s="112" t="s">
        <v>95</v>
      </c>
      <c r="B38" s="2" t="s">
        <v>33</v>
      </c>
      <c r="C38" s="2">
        <v>1</v>
      </c>
      <c r="D38" s="2">
        <v>3</v>
      </c>
      <c r="E38" s="2"/>
      <c r="F38" s="4" t="s">
        <v>94</v>
      </c>
      <c r="G38" s="122"/>
      <c r="H38" s="122"/>
      <c r="I38" s="135"/>
      <c r="J38" s="27" t="str">
        <f t="shared" si="4"/>
        <v/>
      </c>
      <c r="K38" s="18" t="str">
        <f t="shared" si="8"/>
        <v>B13</v>
      </c>
    </row>
    <row r="39" spans="1:11" s="18" customFormat="1" ht="36" customHeight="1" x14ac:dyDescent="0.2">
      <c r="A39" s="112" t="s">
        <v>0</v>
      </c>
      <c r="B39" s="2" t="s">
        <v>33</v>
      </c>
      <c r="C39" s="2">
        <v>1</v>
      </c>
      <c r="D39" s="2">
        <v>4</v>
      </c>
      <c r="E39" s="2"/>
      <c r="F39" s="4" t="s">
        <v>163</v>
      </c>
      <c r="G39" s="122"/>
      <c r="H39" s="122"/>
      <c r="I39" s="135"/>
      <c r="J39" s="27" t="str">
        <f t="shared" si="4"/>
        <v/>
      </c>
      <c r="K39" s="18" t="str">
        <f t="shared" si="8"/>
        <v>B14</v>
      </c>
    </row>
    <row r="40" spans="1:11" ht="25.5" x14ac:dyDescent="0.2">
      <c r="A40" s="112" t="s">
        <v>16</v>
      </c>
      <c r="B40" s="2" t="s">
        <v>33</v>
      </c>
      <c r="C40" s="2">
        <v>1</v>
      </c>
      <c r="D40" s="2">
        <v>5</v>
      </c>
      <c r="E40" s="2"/>
      <c r="F40" s="16" t="s">
        <v>30</v>
      </c>
      <c r="G40" s="127"/>
      <c r="H40" s="122"/>
      <c r="I40" s="147"/>
      <c r="J40" s="27" t="str">
        <f t="shared" si="4"/>
        <v/>
      </c>
      <c r="K40" s="18" t="str">
        <f t="shared" si="8"/>
        <v>B15</v>
      </c>
    </row>
    <row r="41" spans="1:11" ht="25.5" x14ac:dyDescent="0.2">
      <c r="A41" s="54" t="s">
        <v>16</v>
      </c>
      <c r="B41" s="53" t="s">
        <v>33</v>
      </c>
      <c r="C41" s="53">
        <v>1</v>
      </c>
      <c r="D41" s="53">
        <v>6</v>
      </c>
      <c r="E41" s="53"/>
      <c r="F41" s="73" t="s">
        <v>96</v>
      </c>
      <c r="G41" s="320"/>
      <c r="H41" s="122"/>
      <c r="I41" s="147"/>
      <c r="J41" s="27" t="str">
        <f t="shared" si="4"/>
        <v/>
      </c>
      <c r="K41" s="18" t="str">
        <f t="shared" si="8"/>
        <v>B16</v>
      </c>
    </row>
    <row r="42" spans="1:11" s="18" customFormat="1" ht="20.25" customHeight="1" x14ac:dyDescent="0.2">
      <c r="A42" s="79"/>
      <c r="B42" s="177" t="s">
        <v>8</v>
      </c>
      <c r="C42" s="177">
        <v>1</v>
      </c>
      <c r="D42" s="167"/>
      <c r="E42" s="167"/>
      <c r="F42" s="75" t="s">
        <v>418</v>
      </c>
      <c r="G42" s="75"/>
      <c r="H42" s="128"/>
      <c r="I42" s="163"/>
      <c r="J42" s="27" t="str">
        <f t="shared" si="4"/>
        <v/>
      </c>
      <c r="K42" s="18" t="str">
        <f t="shared" si="8"/>
        <v>C1</v>
      </c>
    </row>
    <row r="43" spans="1:11" ht="38.25" x14ac:dyDescent="0.2">
      <c r="A43" s="56" t="s">
        <v>371</v>
      </c>
      <c r="B43" s="55" t="s">
        <v>8</v>
      </c>
      <c r="C43" s="55">
        <v>1</v>
      </c>
      <c r="D43" s="55">
        <v>1</v>
      </c>
      <c r="E43" s="55"/>
      <c r="F43" s="58" t="s">
        <v>63</v>
      </c>
      <c r="G43" s="127"/>
      <c r="H43" s="122"/>
      <c r="I43" s="147"/>
      <c r="J43" s="27" t="str">
        <f t="shared" si="4"/>
        <v/>
      </c>
      <c r="K43" s="18" t="str">
        <f t="shared" si="8"/>
        <v>C11</v>
      </c>
    </row>
    <row r="44" spans="1:11" ht="25.5" x14ac:dyDescent="0.2">
      <c r="A44" s="112" t="s">
        <v>371</v>
      </c>
      <c r="B44" s="2" t="s">
        <v>8</v>
      </c>
      <c r="C44" s="2">
        <v>1</v>
      </c>
      <c r="D44" s="2">
        <v>2</v>
      </c>
      <c r="E44" s="2"/>
      <c r="F44" s="16" t="s">
        <v>54</v>
      </c>
      <c r="G44" s="127"/>
      <c r="H44" s="122"/>
      <c r="I44" s="148"/>
      <c r="J44" s="27" t="str">
        <f t="shared" si="4"/>
        <v/>
      </c>
      <c r="K44" s="18" t="str">
        <f t="shared" si="8"/>
        <v>C12</v>
      </c>
    </row>
    <row r="45" spans="1:11" ht="25.5" x14ac:dyDescent="0.2">
      <c r="A45" s="112" t="s">
        <v>371</v>
      </c>
      <c r="B45" s="2" t="s">
        <v>8</v>
      </c>
      <c r="C45" s="2">
        <v>1</v>
      </c>
      <c r="D45" s="2">
        <v>3</v>
      </c>
      <c r="E45" s="2"/>
      <c r="F45" s="16" t="s">
        <v>92</v>
      </c>
      <c r="G45" s="127"/>
      <c r="H45" s="122"/>
      <c r="I45" s="147"/>
      <c r="J45" s="27" t="str">
        <f t="shared" si="4"/>
        <v/>
      </c>
      <c r="K45" s="18" t="str">
        <f t="shared" si="8"/>
        <v>C13</v>
      </c>
    </row>
    <row r="46" spans="1:11" s="18" customFormat="1" ht="20.25" customHeight="1" x14ac:dyDescent="0.2">
      <c r="A46" s="81"/>
      <c r="B46" s="89" t="s">
        <v>15</v>
      </c>
      <c r="C46" s="89"/>
      <c r="D46" s="89"/>
      <c r="E46" s="89"/>
      <c r="F46" s="75" t="s">
        <v>419</v>
      </c>
      <c r="G46" s="75"/>
      <c r="H46" s="128"/>
      <c r="I46" s="129"/>
      <c r="J46" s="27" t="str">
        <f t="shared" si="0"/>
        <v/>
      </c>
      <c r="K46" s="18" t="str">
        <f t="shared" si="1"/>
        <v>D</v>
      </c>
    </row>
    <row r="47" spans="1:11" s="18" customFormat="1" ht="20.25" customHeight="1" x14ac:dyDescent="0.2">
      <c r="A47" s="93"/>
      <c r="B47" s="83" t="s">
        <v>15</v>
      </c>
      <c r="C47" s="83">
        <v>1</v>
      </c>
      <c r="D47" s="83"/>
      <c r="E47" s="83"/>
      <c r="F47" s="78" t="s">
        <v>420</v>
      </c>
      <c r="G47" s="184"/>
      <c r="H47" s="124"/>
      <c r="I47" s="125"/>
      <c r="J47" s="27" t="str">
        <f t="shared" si="0"/>
        <v/>
      </c>
      <c r="K47" s="18" t="str">
        <f t="shared" si="1"/>
        <v>D1</v>
      </c>
    </row>
    <row r="48" spans="1:11" s="18" customFormat="1" ht="20.25" customHeight="1" x14ac:dyDescent="0.2">
      <c r="A48" s="94"/>
      <c r="B48" s="95" t="s">
        <v>15</v>
      </c>
      <c r="C48" s="95">
        <v>1</v>
      </c>
      <c r="D48" s="95">
        <v>1</v>
      </c>
      <c r="E48" s="95"/>
      <c r="F48" s="80" t="s">
        <v>112</v>
      </c>
      <c r="G48" s="80"/>
      <c r="H48" s="130"/>
      <c r="I48" s="131"/>
      <c r="J48" s="27" t="str">
        <f t="shared" si="0"/>
        <v/>
      </c>
      <c r="K48" s="18" t="str">
        <f t="shared" si="1"/>
        <v>D11</v>
      </c>
    </row>
    <row r="49" spans="1:11" s="18" customFormat="1" ht="25.5" customHeight="1" x14ac:dyDescent="0.2">
      <c r="A49" s="56" t="s">
        <v>335</v>
      </c>
      <c r="B49" s="55" t="s">
        <v>15</v>
      </c>
      <c r="C49" s="55">
        <v>1</v>
      </c>
      <c r="D49" s="55">
        <v>1</v>
      </c>
      <c r="E49" s="55">
        <v>1</v>
      </c>
      <c r="F49" s="56" t="s">
        <v>362</v>
      </c>
      <c r="G49" s="122"/>
      <c r="H49" s="122"/>
      <c r="I49" s="122"/>
      <c r="J49" s="27" t="str">
        <f t="shared" si="0"/>
        <v/>
      </c>
      <c r="K49" s="18" t="str">
        <f t="shared" ref="K49" si="9">B49&amp;C49&amp;D49&amp;E49</f>
        <v>D111</v>
      </c>
    </row>
    <row r="50" spans="1:11" s="18" customFormat="1" ht="25.5" x14ac:dyDescent="0.2">
      <c r="A50" s="56" t="s">
        <v>280</v>
      </c>
      <c r="B50" s="55" t="s">
        <v>15</v>
      </c>
      <c r="C50" s="55">
        <v>1</v>
      </c>
      <c r="D50" s="55">
        <v>1</v>
      </c>
      <c r="E50" s="55">
        <v>2</v>
      </c>
      <c r="F50" s="56" t="s">
        <v>113</v>
      </c>
      <c r="G50" s="122"/>
      <c r="H50" s="122"/>
      <c r="I50" s="122"/>
      <c r="J50" s="27" t="str">
        <f t="shared" si="0"/>
        <v/>
      </c>
      <c r="K50" s="18" t="str">
        <f t="shared" si="1"/>
        <v>D112</v>
      </c>
    </row>
    <row r="51" spans="1:11" s="18" customFormat="1" ht="25.5" x14ac:dyDescent="0.2">
      <c r="A51" s="61" t="s">
        <v>279</v>
      </c>
      <c r="B51" s="72" t="s">
        <v>15</v>
      </c>
      <c r="C51" s="72">
        <v>1</v>
      </c>
      <c r="D51" s="72">
        <v>1</v>
      </c>
      <c r="E51" s="72">
        <v>3</v>
      </c>
      <c r="F51" s="61" t="s">
        <v>57</v>
      </c>
      <c r="G51" s="122"/>
      <c r="H51" s="122"/>
      <c r="I51" s="115"/>
      <c r="J51" s="27" t="str">
        <f t="shared" si="0"/>
        <v/>
      </c>
      <c r="K51" s="18" t="str">
        <f t="shared" si="1"/>
        <v>D113</v>
      </c>
    </row>
    <row r="52" spans="1:11" s="18" customFormat="1" ht="25.5" x14ac:dyDescent="0.2">
      <c r="A52" s="61" t="s">
        <v>125</v>
      </c>
      <c r="B52" s="72" t="s">
        <v>15</v>
      </c>
      <c r="C52" s="72">
        <v>1</v>
      </c>
      <c r="D52" s="72">
        <v>1</v>
      </c>
      <c r="E52" s="72">
        <v>4</v>
      </c>
      <c r="F52" s="61" t="s">
        <v>115</v>
      </c>
      <c r="G52" s="122"/>
      <c r="H52" s="122"/>
      <c r="I52" s="115"/>
      <c r="J52" s="27" t="str">
        <f t="shared" si="0"/>
        <v/>
      </c>
      <c r="K52" s="18" t="str">
        <f t="shared" si="1"/>
        <v>D114</v>
      </c>
    </row>
    <row r="53" spans="1:11" ht="27" customHeight="1" x14ac:dyDescent="0.2">
      <c r="A53" s="54" t="s">
        <v>336</v>
      </c>
      <c r="B53" s="53" t="s">
        <v>15</v>
      </c>
      <c r="C53" s="53">
        <v>1</v>
      </c>
      <c r="D53" s="53">
        <v>1</v>
      </c>
      <c r="E53" s="53">
        <v>5</v>
      </c>
      <c r="F53" s="54" t="s">
        <v>45</v>
      </c>
      <c r="G53" s="178"/>
      <c r="H53" s="122"/>
      <c r="I53" s="132"/>
      <c r="J53" s="27" t="str">
        <f t="shared" si="0"/>
        <v/>
      </c>
      <c r="K53" s="18" t="str">
        <f t="shared" si="1"/>
        <v>D115</v>
      </c>
    </row>
    <row r="54" spans="1:11" s="22" customFormat="1" ht="20.25" customHeight="1" x14ac:dyDescent="0.2">
      <c r="A54" s="96"/>
      <c r="B54" s="95" t="s">
        <v>15</v>
      </c>
      <c r="C54" s="95">
        <v>1</v>
      </c>
      <c r="D54" s="95">
        <v>2</v>
      </c>
      <c r="E54" s="95"/>
      <c r="F54" s="80" t="s">
        <v>114</v>
      </c>
      <c r="G54" s="80"/>
      <c r="H54" s="130"/>
      <c r="I54" s="133"/>
      <c r="J54" s="27" t="str">
        <f t="shared" si="0"/>
        <v/>
      </c>
      <c r="K54" s="18" t="str">
        <f t="shared" si="1"/>
        <v>D12</v>
      </c>
    </row>
    <row r="55" spans="1:11" s="18" customFormat="1" ht="38.25" x14ac:dyDescent="0.2">
      <c r="A55" s="56" t="s">
        <v>9</v>
      </c>
      <c r="B55" s="55" t="s">
        <v>15</v>
      </c>
      <c r="C55" s="55">
        <v>1</v>
      </c>
      <c r="D55" s="55">
        <v>2</v>
      </c>
      <c r="E55" s="55">
        <v>1</v>
      </c>
      <c r="F55" s="56" t="s">
        <v>44</v>
      </c>
      <c r="G55" s="122"/>
      <c r="H55" s="122"/>
      <c r="I55" s="122"/>
      <c r="J55" s="27" t="str">
        <f t="shared" si="0"/>
        <v/>
      </c>
      <c r="K55" s="18" t="str">
        <f t="shared" si="1"/>
        <v>D121</v>
      </c>
    </row>
    <row r="56" spans="1:11" s="18" customFormat="1" ht="25.5" x14ac:dyDescent="0.2">
      <c r="A56" s="61" t="s">
        <v>9</v>
      </c>
      <c r="B56" s="72" t="s">
        <v>15</v>
      </c>
      <c r="C56" s="72">
        <v>1</v>
      </c>
      <c r="D56" s="72">
        <v>2</v>
      </c>
      <c r="E56" s="72">
        <v>2</v>
      </c>
      <c r="F56" s="61" t="s">
        <v>61</v>
      </c>
      <c r="G56" s="122"/>
      <c r="H56" s="122"/>
      <c r="I56" s="115"/>
      <c r="J56" s="27" t="str">
        <f t="shared" si="0"/>
        <v/>
      </c>
      <c r="K56" s="18" t="str">
        <f t="shared" si="1"/>
        <v>D122</v>
      </c>
    </row>
    <row r="57" spans="1:11" s="18" customFormat="1" ht="38.25" x14ac:dyDescent="0.2">
      <c r="A57" s="61" t="s">
        <v>9</v>
      </c>
      <c r="B57" s="72" t="s">
        <v>15</v>
      </c>
      <c r="C57" s="72">
        <v>1</v>
      </c>
      <c r="D57" s="72">
        <v>2</v>
      </c>
      <c r="E57" s="72">
        <v>3</v>
      </c>
      <c r="F57" s="61" t="s">
        <v>119</v>
      </c>
      <c r="G57" s="122"/>
      <c r="H57" s="122"/>
      <c r="I57" s="115"/>
      <c r="J57" s="27" t="str">
        <f t="shared" si="0"/>
        <v/>
      </c>
      <c r="K57" s="18" t="str">
        <f t="shared" si="1"/>
        <v>D123</v>
      </c>
    </row>
    <row r="58" spans="1:11" s="18" customFormat="1" ht="25.5" x14ac:dyDescent="0.2">
      <c r="A58" s="61" t="s">
        <v>9</v>
      </c>
      <c r="B58" s="72" t="s">
        <v>15</v>
      </c>
      <c r="C58" s="72">
        <v>1</v>
      </c>
      <c r="D58" s="72">
        <v>2</v>
      </c>
      <c r="E58" s="72">
        <v>4</v>
      </c>
      <c r="F58" s="61" t="s">
        <v>120</v>
      </c>
      <c r="G58" s="122"/>
      <c r="H58" s="122"/>
      <c r="I58" s="115"/>
      <c r="J58" s="27" t="str">
        <f t="shared" si="0"/>
        <v/>
      </c>
      <c r="K58" s="18" t="str">
        <f t="shared" si="1"/>
        <v>D124</v>
      </c>
    </row>
    <row r="59" spans="1:11" s="18" customFormat="1" ht="38.25" x14ac:dyDescent="0.2">
      <c r="A59" s="54" t="s">
        <v>46</v>
      </c>
      <c r="B59" s="53" t="s">
        <v>15</v>
      </c>
      <c r="C59" s="53">
        <v>1</v>
      </c>
      <c r="D59" s="53">
        <v>2</v>
      </c>
      <c r="E59" s="53">
        <v>5</v>
      </c>
      <c r="F59" s="54" t="s">
        <v>116</v>
      </c>
      <c r="G59" s="178"/>
      <c r="H59" s="122"/>
      <c r="I59" s="123"/>
      <c r="J59" s="27" t="str">
        <f t="shared" si="0"/>
        <v/>
      </c>
      <c r="K59" s="18" t="str">
        <f t="shared" si="1"/>
        <v>D125</v>
      </c>
    </row>
    <row r="60" spans="1:11" s="22" customFormat="1" ht="20.25" customHeight="1" x14ac:dyDescent="0.2">
      <c r="A60" s="96"/>
      <c r="B60" s="95" t="s">
        <v>15</v>
      </c>
      <c r="C60" s="95">
        <v>1</v>
      </c>
      <c r="D60" s="95">
        <v>3</v>
      </c>
      <c r="E60" s="95"/>
      <c r="F60" s="80" t="s">
        <v>117</v>
      </c>
      <c r="G60" s="321"/>
      <c r="H60" s="130"/>
      <c r="I60" s="133"/>
      <c r="J60" s="27" t="str">
        <f t="shared" si="0"/>
        <v/>
      </c>
      <c r="K60" s="18" t="str">
        <f t="shared" si="1"/>
        <v>D13</v>
      </c>
    </row>
    <row r="61" spans="1:11" s="18" customFormat="1" ht="30.75" customHeight="1" x14ac:dyDescent="0.2">
      <c r="A61" s="56" t="s">
        <v>281</v>
      </c>
      <c r="B61" s="55" t="s">
        <v>15</v>
      </c>
      <c r="C61" s="55">
        <v>1</v>
      </c>
      <c r="D61" s="55">
        <v>3</v>
      </c>
      <c r="E61" s="55">
        <v>1</v>
      </c>
      <c r="F61" s="56" t="s">
        <v>171</v>
      </c>
      <c r="G61" s="122"/>
      <c r="H61" s="122"/>
      <c r="I61" s="122"/>
      <c r="J61" s="27" t="str">
        <f t="shared" si="0"/>
        <v/>
      </c>
      <c r="K61" s="18" t="str">
        <f t="shared" si="1"/>
        <v>D131</v>
      </c>
    </row>
    <row r="62" spans="1:11" s="18" customFormat="1" ht="38.25" x14ac:dyDescent="0.2">
      <c r="A62" s="54" t="s">
        <v>47</v>
      </c>
      <c r="B62" s="53" t="s">
        <v>15</v>
      </c>
      <c r="C62" s="53">
        <v>1</v>
      </c>
      <c r="D62" s="53">
        <v>3</v>
      </c>
      <c r="E62" s="53">
        <v>2</v>
      </c>
      <c r="F62" s="54" t="s">
        <v>48</v>
      </c>
      <c r="G62" s="178"/>
      <c r="H62" s="122"/>
      <c r="I62" s="123"/>
      <c r="J62" s="27" t="str">
        <f t="shared" si="0"/>
        <v/>
      </c>
      <c r="K62" s="18" t="str">
        <f t="shared" si="1"/>
        <v>D132</v>
      </c>
    </row>
    <row r="63" spans="1:11" s="18" customFormat="1" ht="20.25" customHeight="1" x14ac:dyDescent="0.2">
      <c r="A63" s="93"/>
      <c r="B63" s="83" t="s">
        <v>15</v>
      </c>
      <c r="C63" s="83">
        <v>2</v>
      </c>
      <c r="D63" s="83"/>
      <c r="E63" s="83"/>
      <c r="F63" s="78" t="s">
        <v>421</v>
      </c>
      <c r="G63" s="184"/>
      <c r="H63" s="124"/>
      <c r="I63" s="125"/>
      <c r="J63" s="27" t="str">
        <f t="shared" si="0"/>
        <v/>
      </c>
      <c r="K63" s="18" t="str">
        <f t="shared" si="1"/>
        <v>D2</v>
      </c>
    </row>
    <row r="64" spans="1:11" s="18" customFormat="1" ht="20.25" customHeight="1" x14ac:dyDescent="0.2">
      <c r="A64" s="56" t="s">
        <v>12</v>
      </c>
      <c r="B64" s="55" t="s">
        <v>15</v>
      </c>
      <c r="C64" s="55">
        <v>2</v>
      </c>
      <c r="D64" s="55">
        <v>1</v>
      </c>
      <c r="E64" s="55"/>
      <c r="F64" s="56" t="s">
        <v>121</v>
      </c>
      <c r="G64" s="122"/>
      <c r="H64" s="122"/>
      <c r="I64" s="122"/>
      <c r="J64" s="27" t="str">
        <f t="shared" si="0"/>
        <v/>
      </c>
      <c r="K64" s="18" t="str">
        <f t="shared" si="1"/>
        <v>D21</v>
      </c>
    </row>
    <row r="65" spans="1:11" ht="32.25" customHeight="1" x14ac:dyDescent="0.2">
      <c r="A65" s="112" t="s">
        <v>12</v>
      </c>
      <c r="B65" s="2" t="s">
        <v>15</v>
      </c>
      <c r="C65" s="2">
        <v>2</v>
      </c>
      <c r="D65" s="2">
        <v>2</v>
      </c>
      <c r="E65" s="2"/>
      <c r="F65" s="25" t="s">
        <v>122</v>
      </c>
      <c r="G65" s="322"/>
      <c r="H65" s="122"/>
      <c r="I65" s="114"/>
      <c r="J65" s="27" t="str">
        <f t="shared" si="0"/>
        <v/>
      </c>
      <c r="K65" s="18" t="str">
        <f t="shared" si="1"/>
        <v>D22</v>
      </c>
    </row>
    <row r="66" spans="1:11" ht="91.5" customHeight="1" x14ac:dyDescent="0.2">
      <c r="A66" s="112" t="s">
        <v>12</v>
      </c>
      <c r="B66" s="2" t="s">
        <v>15</v>
      </c>
      <c r="C66" s="2">
        <v>2</v>
      </c>
      <c r="D66" s="2">
        <v>3</v>
      </c>
      <c r="E66" s="2"/>
      <c r="F66" s="26" t="s">
        <v>158</v>
      </c>
      <c r="G66" s="323"/>
      <c r="H66" s="122"/>
      <c r="I66" s="114"/>
      <c r="J66" s="27" t="str">
        <f t="shared" si="0"/>
        <v/>
      </c>
      <c r="K66" s="18" t="str">
        <f t="shared" si="1"/>
        <v>D23</v>
      </c>
    </row>
    <row r="67" spans="1:11" ht="34.5" customHeight="1" x14ac:dyDescent="0.2">
      <c r="A67" s="112" t="s">
        <v>12</v>
      </c>
      <c r="B67" s="2" t="s">
        <v>15</v>
      </c>
      <c r="C67" s="2">
        <v>2</v>
      </c>
      <c r="D67" s="2">
        <v>4</v>
      </c>
      <c r="E67" s="2"/>
      <c r="F67" s="26" t="s">
        <v>123</v>
      </c>
      <c r="G67" s="323"/>
      <c r="H67" s="122"/>
      <c r="I67" s="114"/>
      <c r="J67" s="27" t="str">
        <f t="shared" si="0"/>
        <v/>
      </c>
      <c r="K67" s="18" t="str">
        <f t="shared" si="1"/>
        <v>D24</v>
      </c>
    </row>
    <row r="68" spans="1:11" s="18" customFormat="1" ht="46.5" customHeight="1" x14ac:dyDescent="0.2">
      <c r="A68" s="112" t="s">
        <v>282</v>
      </c>
      <c r="B68" s="72" t="s">
        <v>15</v>
      </c>
      <c r="C68" s="72">
        <v>2</v>
      </c>
      <c r="D68" s="72">
        <v>5</v>
      </c>
      <c r="E68" s="72"/>
      <c r="F68" s="26" t="s">
        <v>159</v>
      </c>
      <c r="G68" s="323"/>
      <c r="H68" s="122"/>
      <c r="I68" s="115"/>
      <c r="J68" s="27" t="str">
        <f t="shared" si="0"/>
        <v/>
      </c>
      <c r="K68" s="18" t="str">
        <f t="shared" si="1"/>
        <v>D25</v>
      </c>
    </row>
    <row r="69" spans="1:11" s="18" customFormat="1" ht="42" customHeight="1" x14ac:dyDescent="0.2">
      <c r="A69" s="54" t="s">
        <v>12</v>
      </c>
      <c r="B69" s="53" t="s">
        <v>15</v>
      </c>
      <c r="C69" s="53">
        <v>2</v>
      </c>
      <c r="D69" s="53">
        <v>6</v>
      </c>
      <c r="E69" s="53"/>
      <c r="F69" s="54" t="s">
        <v>172</v>
      </c>
      <c r="G69" s="178"/>
      <c r="H69" s="122"/>
      <c r="I69" s="123"/>
      <c r="J69" s="27" t="str">
        <f t="shared" si="0"/>
        <v/>
      </c>
      <c r="K69" s="18" t="str">
        <f t="shared" si="1"/>
        <v>D26</v>
      </c>
    </row>
    <row r="70" spans="1:11" s="18" customFormat="1" ht="20.25" customHeight="1" x14ac:dyDescent="0.2">
      <c r="A70" s="93"/>
      <c r="B70" s="83" t="s">
        <v>15</v>
      </c>
      <c r="C70" s="83">
        <v>3</v>
      </c>
      <c r="D70" s="83"/>
      <c r="E70" s="83"/>
      <c r="F70" s="78" t="s">
        <v>422</v>
      </c>
      <c r="G70" s="184"/>
      <c r="H70" s="124"/>
      <c r="I70" s="125"/>
      <c r="J70" s="27" t="str">
        <f t="shared" si="0"/>
        <v/>
      </c>
      <c r="K70" s="18" t="str">
        <f t="shared" si="1"/>
        <v>D3</v>
      </c>
    </row>
    <row r="71" spans="1:11" s="18" customFormat="1" ht="20.25" customHeight="1" x14ac:dyDescent="0.2">
      <c r="A71" s="94"/>
      <c r="B71" s="95" t="s">
        <v>15</v>
      </c>
      <c r="C71" s="95">
        <v>3</v>
      </c>
      <c r="D71" s="95">
        <v>1</v>
      </c>
      <c r="E71" s="95"/>
      <c r="F71" s="80" t="s">
        <v>29</v>
      </c>
      <c r="G71" s="80"/>
      <c r="H71" s="130"/>
      <c r="I71" s="131"/>
      <c r="J71" s="27" t="str">
        <f t="shared" si="0"/>
        <v/>
      </c>
      <c r="K71" s="18" t="str">
        <f t="shared" si="1"/>
        <v>D31</v>
      </c>
    </row>
    <row r="72" spans="1:11" s="18" customFormat="1" ht="25.5" x14ac:dyDescent="0.2">
      <c r="A72" s="56" t="s">
        <v>127</v>
      </c>
      <c r="B72" s="55" t="s">
        <v>15</v>
      </c>
      <c r="C72" s="55">
        <v>3</v>
      </c>
      <c r="D72" s="55">
        <v>1</v>
      </c>
      <c r="E72" s="55">
        <v>1</v>
      </c>
      <c r="F72" s="56" t="s">
        <v>124</v>
      </c>
      <c r="G72" s="122"/>
      <c r="H72" s="122"/>
      <c r="I72" s="134"/>
      <c r="J72" s="27" t="str">
        <f t="shared" si="0"/>
        <v/>
      </c>
      <c r="K72" s="18" t="str">
        <f t="shared" si="1"/>
        <v>D311</v>
      </c>
    </row>
    <row r="73" spans="1:11" ht="38.25" x14ac:dyDescent="0.2">
      <c r="A73" s="112" t="s">
        <v>13</v>
      </c>
      <c r="B73" s="2" t="s">
        <v>15</v>
      </c>
      <c r="C73" s="2">
        <v>3</v>
      </c>
      <c r="D73" s="2">
        <v>1</v>
      </c>
      <c r="E73" s="2">
        <v>2</v>
      </c>
      <c r="F73" s="16" t="s">
        <v>128</v>
      </c>
      <c r="G73" s="127"/>
      <c r="H73" s="122"/>
      <c r="I73" s="114"/>
      <c r="J73" s="27" t="str">
        <f t="shared" si="0"/>
        <v/>
      </c>
      <c r="K73" s="18" t="str">
        <f t="shared" si="1"/>
        <v>D312</v>
      </c>
    </row>
    <row r="74" spans="1:11" ht="25.5" x14ac:dyDescent="0.2">
      <c r="A74" s="112" t="s">
        <v>127</v>
      </c>
      <c r="B74" s="2" t="s">
        <v>15</v>
      </c>
      <c r="C74" s="2">
        <v>3</v>
      </c>
      <c r="D74" s="2">
        <v>1</v>
      </c>
      <c r="E74" s="2">
        <v>3</v>
      </c>
      <c r="F74" s="16" t="s">
        <v>126</v>
      </c>
      <c r="G74" s="127"/>
      <c r="H74" s="122"/>
      <c r="I74" s="114"/>
      <c r="J74" s="27" t="str">
        <f t="shared" si="0"/>
        <v/>
      </c>
      <c r="K74" s="18" t="str">
        <f t="shared" si="1"/>
        <v>D313</v>
      </c>
    </row>
    <row r="75" spans="1:11" s="18" customFormat="1" ht="51" x14ac:dyDescent="0.2">
      <c r="A75" s="54" t="s">
        <v>10</v>
      </c>
      <c r="B75" s="53" t="s">
        <v>15</v>
      </c>
      <c r="C75" s="53">
        <v>3</v>
      </c>
      <c r="D75" s="53">
        <v>1</v>
      </c>
      <c r="E75" s="53">
        <v>4</v>
      </c>
      <c r="F75" s="54" t="s">
        <v>50</v>
      </c>
      <c r="G75" s="178"/>
      <c r="H75" s="122"/>
      <c r="I75" s="123"/>
      <c r="J75" s="27" t="str">
        <f t="shared" si="0"/>
        <v/>
      </c>
      <c r="K75" s="18" t="str">
        <f t="shared" si="1"/>
        <v>D314</v>
      </c>
    </row>
    <row r="76" spans="1:11" s="22" customFormat="1" ht="20.25" customHeight="1" x14ac:dyDescent="0.2">
      <c r="A76" s="96"/>
      <c r="B76" s="95" t="s">
        <v>15</v>
      </c>
      <c r="C76" s="95">
        <v>3</v>
      </c>
      <c r="D76" s="95">
        <v>2</v>
      </c>
      <c r="E76" s="95"/>
      <c r="F76" s="80" t="s">
        <v>27</v>
      </c>
      <c r="G76" s="80"/>
      <c r="H76" s="130"/>
      <c r="I76" s="133"/>
      <c r="J76" s="27" t="str">
        <f t="shared" si="0"/>
        <v/>
      </c>
      <c r="K76" s="18" t="str">
        <f t="shared" si="1"/>
        <v>D32</v>
      </c>
    </row>
    <row r="77" spans="1:11" ht="51" x14ac:dyDescent="0.2">
      <c r="A77" s="56" t="s">
        <v>62</v>
      </c>
      <c r="B77" s="55" t="s">
        <v>15</v>
      </c>
      <c r="C77" s="55">
        <v>3</v>
      </c>
      <c r="D77" s="55">
        <v>2</v>
      </c>
      <c r="E77" s="55">
        <v>1</v>
      </c>
      <c r="F77" s="56" t="s">
        <v>133</v>
      </c>
      <c r="G77" s="122"/>
      <c r="H77" s="122"/>
      <c r="I77" s="127"/>
      <c r="J77" s="27" t="str">
        <f t="shared" si="0"/>
        <v/>
      </c>
      <c r="K77" s="18" t="str">
        <f t="shared" si="1"/>
        <v>D321</v>
      </c>
    </row>
    <row r="78" spans="1:11" x14ac:dyDescent="0.2">
      <c r="A78" s="112" t="s">
        <v>13</v>
      </c>
      <c r="B78" s="2" t="s">
        <v>15</v>
      </c>
      <c r="C78" s="2">
        <v>3</v>
      </c>
      <c r="D78" s="2">
        <v>2</v>
      </c>
      <c r="E78" s="2">
        <v>2</v>
      </c>
      <c r="F78" s="4" t="s">
        <v>132</v>
      </c>
      <c r="G78" s="122"/>
      <c r="H78" s="122"/>
      <c r="I78" s="114"/>
      <c r="J78" s="27" t="str">
        <f t="shared" si="0"/>
        <v/>
      </c>
      <c r="K78" s="18" t="str">
        <f t="shared" si="1"/>
        <v>D322</v>
      </c>
    </row>
    <row r="79" spans="1:11" s="18" customFormat="1" ht="25.5" x14ac:dyDescent="0.2">
      <c r="A79" s="54" t="s">
        <v>13</v>
      </c>
      <c r="B79" s="53" t="s">
        <v>15</v>
      </c>
      <c r="C79" s="53">
        <v>3</v>
      </c>
      <c r="D79" s="53">
        <v>2</v>
      </c>
      <c r="E79" s="53">
        <v>3</v>
      </c>
      <c r="F79" s="3" t="s">
        <v>134</v>
      </c>
      <c r="G79" s="320"/>
      <c r="H79" s="122"/>
      <c r="I79" s="148"/>
      <c r="J79" s="27" t="str">
        <f t="shared" si="0"/>
        <v/>
      </c>
      <c r="K79" s="18" t="str">
        <f t="shared" si="1"/>
        <v>D323</v>
      </c>
    </row>
    <row r="80" spans="1:11" s="22" customFormat="1" ht="20.25" customHeight="1" x14ac:dyDescent="0.2">
      <c r="A80" s="96"/>
      <c r="B80" s="95" t="s">
        <v>15</v>
      </c>
      <c r="C80" s="95">
        <v>3</v>
      </c>
      <c r="D80" s="95">
        <v>3</v>
      </c>
      <c r="E80" s="95"/>
      <c r="F80" s="80" t="s">
        <v>129</v>
      </c>
      <c r="G80" s="80"/>
      <c r="H80" s="130"/>
      <c r="I80" s="156"/>
      <c r="J80" s="27" t="str">
        <f t="shared" si="0"/>
        <v/>
      </c>
      <c r="K80" s="18" t="str">
        <f t="shared" si="1"/>
        <v>D33</v>
      </c>
    </row>
    <row r="81" spans="1:11" ht="38.25" x14ac:dyDescent="0.2">
      <c r="A81" s="60" t="s">
        <v>51</v>
      </c>
      <c r="B81" s="59" t="s">
        <v>15</v>
      </c>
      <c r="C81" s="59">
        <v>3</v>
      </c>
      <c r="D81" s="59">
        <v>3</v>
      </c>
      <c r="E81" s="59">
        <v>1</v>
      </c>
      <c r="F81" s="24" t="s">
        <v>90</v>
      </c>
      <c r="G81" s="324"/>
      <c r="H81" s="122"/>
      <c r="I81" s="147"/>
      <c r="J81" s="27" t="str">
        <f t="shared" si="0"/>
        <v/>
      </c>
      <c r="K81" s="18" t="str">
        <f t="shared" si="1"/>
        <v>D331</v>
      </c>
    </row>
    <row r="82" spans="1:11" s="22" customFormat="1" ht="20.25" customHeight="1" x14ac:dyDescent="0.2">
      <c r="A82" s="96"/>
      <c r="B82" s="95" t="s">
        <v>15</v>
      </c>
      <c r="C82" s="95">
        <v>3</v>
      </c>
      <c r="D82" s="95">
        <v>4</v>
      </c>
      <c r="E82" s="95"/>
      <c r="F82" s="156" t="s">
        <v>28</v>
      </c>
      <c r="G82" s="175"/>
      <c r="H82" s="175"/>
      <c r="I82" s="156"/>
      <c r="J82" s="27" t="str">
        <f t="shared" si="0"/>
        <v/>
      </c>
      <c r="K82" s="18" t="str">
        <f t="shared" si="1"/>
        <v>D34</v>
      </c>
    </row>
    <row r="83" spans="1:11" s="21" customFormat="1" ht="20.25" customHeight="1" x14ac:dyDescent="0.2">
      <c r="A83" s="56" t="s">
        <v>13</v>
      </c>
      <c r="B83" s="59" t="s">
        <v>15</v>
      </c>
      <c r="C83" s="59">
        <v>3</v>
      </c>
      <c r="D83" s="59">
        <v>4</v>
      </c>
      <c r="E83" s="59">
        <v>1</v>
      </c>
      <c r="F83" s="178" t="s">
        <v>89</v>
      </c>
      <c r="G83" s="178"/>
      <c r="H83" s="122"/>
      <c r="I83" s="148"/>
      <c r="J83" s="27" t="str">
        <f t="shared" si="0"/>
        <v/>
      </c>
      <c r="K83" s="18" t="str">
        <f t="shared" si="1"/>
        <v>D341</v>
      </c>
    </row>
    <row r="84" spans="1:11" s="21" customFormat="1" ht="38.25" x14ac:dyDescent="0.2">
      <c r="A84" s="112" t="s">
        <v>51</v>
      </c>
      <c r="B84" s="72" t="s">
        <v>15</v>
      </c>
      <c r="C84" s="72">
        <v>3</v>
      </c>
      <c r="D84" s="72">
        <v>4</v>
      </c>
      <c r="E84" s="72">
        <v>2</v>
      </c>
      <c r="F84" s="112" t="s">
        <v>91</v>
      </c>
      <c r="G84" s="122"/>
      <c r="H84" s="122"/>
      <c r="I84" s="148"/>
      <c r="J84" s="27" t="str">
        <f t="shared" si="0"/>
        <v/>
      </c>
      <c r="K84" s="18" t="str">
        <f t="shared" si="1"/>
        <v>D342</v>
      </c>
    </row>
    <row r="85" spans="1:11" s="22" customFormat="1" ht="38.25" x14ac:dyDescent="0.2">
      <c r="A85" s="112" t="s">
        <v>13</v>
      </c>
      <c r="B85" s="72" t="s">
        <v>15</v>
      </c>
      <c r="C85" s="72">
        <v>3</v>
      </c>
      <c r="D85" s="72">
        <v>4</v>
      </c>
      <c r="E85" s="72">
        <v>3</v>
      </c>
      <c r="F85" s="112" t="s">
        <v>138</v>
      </c>
      <c r="G85" s="122"/>
      <c r="H85" s="122"/>
      <c r="I85" s="157"/>
      <c r="J85" s="27" t="str">
        <f t="shared" ref="J85:J130" si="10">IF(H85="","",IF(OR(H85="Non renseigné",H85="Rem."),"N","X"))</f>
        <v/>
      </c>
      <c r="K85" s="18" t="str">
        <f t="shared" si="1"/>
        <v>D343</v>
      </c>
    </row>
    <row r="86" spans="1:11" s="18" customFormat="1" ht="25.5" x14ac:dyDescent="0.2">
      <c r="A86" s="112" t="s">
        <v>13</v>
      </c>
      <c r="B86" s="55" t="s">
        <v>15</v>
      </c>
      <c r="C86" s="55">
        <v>3</v>
      </c>
      <c r="D86" s="55">
        <v>4</v>
      </c>
      <c r="E86" s="55">
        <v>4</v>
      </c>
      <c r="F86" s="56" t="s">
        <v>166</v>
      </c>
      <c r="G86" s="122"/>
      <c r="H86" s="122"/>
      <c r="I86" s="148"/>
      <c r="J86" s="27" t="str">
        <f t="shared" si="10"/>
        <v/>
      </c>
      <c r="K86" s="18" t="str">
        <f t="shared" si="1"/>
        <v>D344</v>
      </c>
    </row>
    <row r="87" spans="1:11" s="18" customFormat="1" ht="25.5" x14ac:dyDescent="0.2">
      <c r="A87" s="112" t="s">
        <v>13</v>
      </c>
      <c r="B87" s="72" t="s">
        <v>15</v>
      </c>
      <c r="C87" s="72">
        <v>3</v>
      </c>
      <c r="D87" s="72">
        <v>4</v>
      </c>
      <c r="E87" s="72">
        <v>5</v>
      </c>
      <c r="F87" s="61" t="s">
        <v>139</v>
      </c>
      <c r="G87" s="122"/>
      <c r="H87" s="122"/>
      <c r="I87" s="148"/>
      <c r="J87" s="27" t="str">
        <f t="shared" si="10"/>
        <v/>
      </c>
      <c r="K87" s="18" t="str">
        <f t="shared" si="1"/>
        <v>D345</v>
      </c>
    </row>
    <row r="88" spans="1:11" s="18" customFormat="1" ht="38.25" x14ac:dyDescent="0.2">
      <c r="A88" s="54" t="s">
        <v>52</v>
      </c>
      <c r="B88" s="53" t="s">
        <v>15</v>
      </c>
      <c r="C88" s="53">
        <v>3</v>
      </c>
      <c r="D88" s="53">
        <v>4</v>
      </c>
      <c r="E88" s="53">
        <v>6</v>
      </c>
      <c r="F88" s="54" t="s">
        <v>59</v>
      </c>
      <c r="G88" s="178"/>
      <c r="H88" s="122"/>
      <c r="I88" s="148"/>
      <c r="J88" s="27" t="str">
        <f t="shared" si="10"/>
        <v/>
      </c>
      <c r="K88" s="18" t="str">
        <f t="shared" si="1"/>
        <v>D346</v>
      </c>
    </row>
    <row r="89" spans="1:11" s="22" customFormat="1" ht="20.25" customHeight="1" x14ac:dyDescent="0.2">
      <c r="A89" s="96"/>
      <c r="B89" s="95" t="s">
        <v>15</v>
      </c>
      <c r="C89" s="95">
        <v>3</v>
      </c>
      <c r="D89" s="95">
        <v>5</v>
      </c>
      <c r="E89" s="95"/>
      <c r="F89" s="80" t="s">
        <v>130</v>
      </c>
      <c r="G89" s="80"/>
      <c r="H89" s="130"/>
      <c r="I89" s="156"/>
      <c r="J89" s="27" t="str">
        <f t="shared" si="10"/>
        <v/>
      </c>
      <c r="K89" s="18" t="str">
        <f t="shared" si="1"/>
        <v>D35</v>
      </c>
    </row>
    <row r="90" spans="1:11" s="18" customFormat="1" ht="51" x14ac:dyDescent="0.2">
      <c r="A90" s="60" t="s">
        <v>13</v>
      </c>
      <c r="B90" s="59" t="s">
        <v>15</v>
      </c>
      <c r="C90" s="59">
        <v>3</v>
      </c>
      <c r="D90" s="59">
        <v>5</v>
      </c>
      <c r="E90" s="59">
        <v>1</v>
      </c>
      <c r="F90" s="60" t="s">
        <v>79</v>
      </c>
      <c r="G90" s="178"/>
      <c r="H90" s="122"/>
      <c r="I90" s="148"/>
      <c r="J90" s="27" t="str">
        <f t="shared" si="10"/>
        <v/>
      </c>
      <c r="K90" s="18" t="str">
        <f t="shared" si="1"/>
        <v>D351</v>
      </c>
    </row>
    <row r="91" spans="1:11" s="22" customFormat="1" ht="20.25" customHeight="1" x14ac:dyDescent="0.2">
      <c r="A91" s="96"/>
      <c r="B91" s="95" t="s">
        <v>15</v>
      </c>
      <c r="C91" s="95">
        <v>3</v>
      </c>
      <c r="D91" s="95">
        <v>6</v>
      </c>
      <c r="E91" s="95"/>
      <c r="F91" s="80" t="s">
        <v>131</v>
      </c>
      <c r="G91" s="80"/>
      <c r="H91" s="130"/>
      <c r="I91" s="156"/>
      <c r="J91" s="27" t="str">
        <f t="shared" si="10"/>
        <v/>
      </c>
      <c r="K91" s="18" t="str">
        <f t="shared" ref="K91:K130" si="11">B91&amp;C91&amp;D91&amp;E91</f>
        <v>D36</v>
      </c>
    </row>
    <row r="92" spans="1:11" s="18" customFormat="1" ht="51" x14ac:dyDescent="0.2">
      <c r="A92" s="60" t="s">
        <v>78</v>
      </c>
      <c r="B92" s="59" t="s">
        <v>15</v>
      </c>
      <c r="C92" s="59">
        <v>3</v>
      </c>
      <c r="D92" s="59">
        <v>6</v>
      </c>
      <c r="E92" s="59">
        <v>1</v>
      </c>
      <c r="F92" s="60" t="s">
        <v>160</v>
      </c>
      <c r="G92" s="178"/>
      <c r="H92" s="122"/>
      <c r="I92" s="135"/>
      <c r="J92" s="27" t="str">
        <f t="shared" si="10"/>
        <v/>
      </c>
      <c r="K92" s="18" t="str">
        <f t="shared" si="11"/>
        <v>D361</v>
      </c>
    </row>
    <row r="93" spans="1:11" s="22" customFormat="1" ht="31.5" customHeight="1" x14ac:dyDescent="0.2">
      <c r="A93" s="82"/>
      <c r="B93" s="83" t="s">
        <v>15</v>
      </c>
      <c r="C93" s="83">
        <v>4</v>
      </c>
      <c r="D93" s="83"/>
      <c r="E93" s="83"/>
      <c r="F93" s="78" t="s">
        <v>423</v>
      </c>
      <c r="G93" s="184"/>
      <c r="H93" s="124"/>
      <c r="I93" s="158"/>
      <c r="J93" s="27" t="str">
        <f t="shared" si="10"/>
        <v/>
      </c>
      <c r="K93" s="18" t="str">
        <f t="shared" si="11"/>
        <v>D4</v>
      </c>
    </row>
    <row r="94" spans="1:11" ht="76.5" x14ac:dyDescent="0.2">
      <c r="A94" s="56" t="s">
        <v>14</v>
      </c>
      <c r="B94" s="55" t="s">
        <v>15</v>
      </c>
      <c r="C94" s="55">
        <v>4</v>
      </c>
      <c r="D94" s="55">
        <v>1</v>
      </c>
      <c r="E94" s="55"/>
      <c r="F94" s="58" t="s">
        <v>161</v>
      </c>
      <c r="G94" s="127"/>
      <c r="H94" s="122"/>
      <c r="I94" s="147"/>
      <c r="J94" s="27" t="str">
        <f t="shared" si="10"/>
        <v/>
      </c>
      <c r="K94" s="18" t="str">
        <f t="shared" si="11"/>
        <v>D41</v>
      </c>
    </row>
    <row r="95" spans="1:11" ht="42.75" customHeight="1" x14ac:dyDescent="0.2">
      <c r="A95" s="112" t="s">
        <v>11</v>
      </c>
      <c r="B95" s="2" t="s">
        <v>15</v>
      </c>
      <c r="C95" s="2">
        <v>4</v>
      </c>
      <c r="D95" s="2">
        <v>2</v>
      </c>
      <c r="E95" s="2"/>
      <c r="F95" s="16" t="s">
        <v>178</v>
      </c>
      <c r="G95" s="127"/>
      <c r="H95" s="122"/>
      <c r="I95" s="147"/>
      <c r="J95" s="27" t="str">
        <f t="shared" si="10"/>
        <v/>
      </c>
      <c r="K95" s="18" t="str">
        <f t="shared" si="11"/>
        <v>D42</v>
      </c>
    </row>
    <row r="96" spans="1:11" s="18" customFormat="1" x14ac:dyDescent="0.2">
      <c r="A96" s="112" t="s">
        <v>14</v>
      </c>
      <c r="B96" s="72" t="s">
        <v>15</v>
      </c>
      <c r="C96" s="72">
        <v>4</v>
      </c>
      <c r="D96" s="72">
        <v>3</v>
      </c>
      <c r="E96" s="72"/>
      <c r="F96" s="61" t="s">
        <v>72</v>
      </c>
      <c r="G96" s="122"/>
      <c r="H96" s="122"/>
      <c r="I96" s="135"/>
      <c r="J96" s="27" t="str">
        <f t="shared" si="10"/>
        <v/>
      </c>
      <c r="K96" s="18" t="str">
        <f t="shared" si="11"/>
        <v>D43</v>
      </c>
    </row>
    <row r="97" spans="1:11" s="18" customFormat="1" ht="25.5" x14ac:dyDescent="0.2">
      <c r="A97" s="112" t="s">
        <v>14</v>
      </c>
      <c r="B97" s="72" t="s">
        <v>15</v>
      </c>
      <c r="C97" s="72">
        <v>4</v>
      </c>
      <c r="D97" s="72">
        <v>4</v>
      </c>
      <c r="E97" s="72"/>
      <c r="F97" s="61" t="s">
        <v>140</v>
      </c>
      <c r="G97" s="122"/>
      <c r="H97" s="122"/>
      <c r="I97" s="148"/>
      <c r="J97" s="27" t="str">
        <f t="shared" si="10"/>
        <v/>
      </c>
      <c r="K97" s="18" t="str">
        <f t="shared" si="11"/>
        <v>D44</v>
      </c>
    </row>
    <row r="98" spans="1:11" s="18" customFormat="1" ht="25.5" x14ac:dyDescent="0.2">
      <c r="A98" s="54" t="s">
        <v>14</v>
      </c>
      <c r="B98" s="53" t="s">
        <v>15</v>
      </c>
      <c r="C98" s="53">
        <v>4</v>
      </c>
      <c r="D98" s="53">
        <v>5</v>
      </c>
      <c r="E98" s="53"/>
      <c r="F98" s="54" t="s">
        <v>141</v>
      </c>
      <c r="G98" s="178"/>
      <c r="H98" s="122"/>
      <c r="I98" s="148"/>
      <c r="J98" s="27" t="str">
        <f t="shared" si="10"/>
        <v/>
      </c>
      <c r="K98" s="18" t="str">
        <f t="shared" si="11"/>
        <v>D45</v>
      </c>
    </row>
    <row r="99" spans="1:11" s="18" customFormat="1" ht="20.25" customHeight="1" x14ac:dyDescent="0.2">
      <c r="A99" s="93"/>
      <c r="B99" s="83" t="s">
        <v>15</v>
      </c>
      <c r="C99" s="83">
        <v>6</v>
      </c>
      <c r="D99" s="83"/>
      <c r="E99" s="83"/>
      <c r="F99" s="78" t="s">
        <v>424</v>
      </c>
      <c r="G99" s="184"/>
      <c r="H99" s="124"/>
      <c r="I99" s="159"/>
      <c r="J99" s="27" t="str">
        <f t="shared" si="10"/>
        <v/>
      </c>
      <c r="K99" s="18" t="str">
        <f t="shared" si="11"/>
        <v>D6</v>
      </c>
    </row>
    <row r="100" spans="1:11" s="18" customFormat="1" ht="31.5" customHeight="1" x14ac:dyDescent="0.2">
      <c r="A100" s="56" t="s">
        <v>71</v>
      </c>
      <c r="B100" s="55" t="s">
        <v>15</v>
      </c>
      <c r="C100" s="55">
        <v>6</v>
      </c>
      <c r="D100" s="55">
        <v>1</v>
      </c>
      <c r="E100" s="55"/>
      <c r="F100" s="56" t="s">
        <v>396</v>
      </c>
      <c r="G100" s="122"/>
      <c r="H100" s="122"/>
      <c r="I100" s="148"/>
      <c r="J100" s="27" t="str">
        <f t="shared" si="10"/>
        <v/>
      </c>
      <c r="K100" s="18" t="str">
        <f t="shared" si="11"/>
        <v>D61</v>
      </c>
    </row>
    <row r="101" spans="1:11" s="18" customFormat="1" ht="20.25" customHeight="1" x14ac:dyDescent="0.2">
      <c r="A101" s="61" t="s">
        <v>75</v>
      </c>
      <c r="B101" s="72" t="s">
        <v>15</v>
      </c>
      <c r="C101" s="72">
        <v>6</v>
      </c>
      <c r="D101" s="72">
        <v>2</v>
      </c>
      <c r="E101" s="72"/>
      <c r="F101" s="61" t="s">
        <v>74</v>
      </c>
      <c r="G101" s="122"/>
      <c r="H101" s="122"/>
      <c r="I101" s="148"/>
      <c r="J101" s="27" t="str">
        <f t="shared" si="10"/>
        <v/>
      </c>
      <c r="K101" s="18" t="str">
        <f t="shared" si="11"/>
        <v>D62</v>
      </c>
    </row>
    <row r="102" spans="1:11" s="18" customFormat="1" ht="38.25" x14ac:dyDescent="0.2">
      <c r="A102" s="61" t="s">
        <v>71</v>
      </c>
      <c r="B102" s="72" t="s">
        <v>15</v>
      </c>
      <c r="C102" s="72">
        <v>6</v>
      </c>
      <c r="D102" s="72">
        <v>3</v>
      </c>
      <c r="E102" s="72"/>
      <c r="F102" s="61" t="s">
        <v>173</v>
      </c>
      <c r="G102" s="122"/>
      <c r="H102" s="122"/>
      <c r="I102" s="148"/>
      <c r="J102" s="27" t="str">
        <f t="shared" si="10"/>
        <v/>
      </c>
      <c r="K102" s="18" t="str">
        <f t="shared" si="11"/>
        <v>D63</v>
      </c>
    </row>
    <row r="103" spans="1:11" s="18" customFormat="1" ht="51" x14ac:dyDescent="0.2">
      <c r="A103" s="61" t="s">
        <v>162</v>
      </c>
      <c r="B103" s="72" t="s">
        <v>15</v>
      </c>
      <c r="C103" s="72">
        <v>6</v>
      </c>
      <c r="D103" s="72">
        <v>4</v>
      </c>
      <c r="E103" s="72"/>
      <c r="F103" s="61" t="s">
        <v>86</v>
      </c>
      <c r="G103" s="122"/>
      <c r="H103" s="122"/>
      <c r="I103" s="135"/>
      <c r="J103" s="27" t="str">
        <f t="shared" si="10"/>
        <v/>
      </c>
      <c r="K103" s="18" t="str">
        <f t="shared" si="11"/>
        <v>D64</v>
      </c>
    </row>
    <row r="104" spans="1:11" s="18" customFormat="1" ht="76.5" x14ac:dyDescent="0.2">
      <c r="A104" s="61" t="s">
        <v>77</v>
      </c>
      <c r="B104" s="72" t="s">
        <v>15</v>
      </c>
      <c r="C104" s="72">
        <v>6</v>
      </c>
      <c r="D104" s="72">
        <v>5</v>
      </c>
      <c r="E104" s="72"/>
      <c r="F104" s="61" t="s">
        <v>397</v>
      </c>
      <c r="G104" s="122"/>
      <c r="H104" s="122"/>
      <c r="I104" s="148"/>
      <c r="J104" s="27" t="str">
        <f t="shared" si="10"/>
        <v/>
      </c>
      <c r="K104" s="18" t="str">
        <f t="shared" si="11"/>
        <v>D65</v>
      </c>
    </row>
    <row r="105" spans="1:11" s="18" customFormat="1" ht="38.25" x14ac:dyDescent="0.2">
      <c r="A105" s="61" t="s">
        <v>73</v>
      </c>
      <c r="B105" s="72" t="s">
        <v>15</v>
      </c>
      <c r="C105" s="72">
        <v>6</v>
      </c>
      <c r="D105" s="72">
        <v>6</v>
      </c>
      <c r="E105" s="72"/>
      <c r="F105" s="26" t="s">
        <v>135</v>
      </c>
      <c r="G105" s="323"/>
      <c r="H105" s="122"/>
      <c r="I105" s="148"/>
      <c r="J105" s="27" t="str">
        <f t="shared" si="10"/>
        <v/>
      </c>
      <c r="K105" s="18" t="str">
        <f t="shared" si="11"/>
        <v>D66</v>
      </c>
    </row>
    <row r="106" spans="1:11" s="18" customFormat="1" ht="25.5" x14ac:dyDescent="0.2">
      <c r="A106" s="61" t="s">
        <v>85</v>
      </c>
      <c r="B106" s="72" t="s">
        <v>15</v>
      </c>
      <c r="C106" s="72">
        <v>6</v>
      </c>
      <c r="D106" s="72">
        <v>7</v>
      </c>
      <c r="E106" s="72"/>
      <c r="F106" s="26" t="s">
        <v>174</v>
      </c>
      <c r="G106" s="323"/>
      <c r="H106" s="122"/>
      <c r="I106" s="148"/>
      <c r="J106" s="27" t="str">
        <f t="shared" si="10"/>
        <v/>
      </c>
      <c r="K106" s="18" t="str">
        <f t="shared" si="11"/>
        <v>D67</v>
      </c>
    </row>
    <row r="107" spans="1:11" s="18" customFormat="1" ht="25.5" x14ac:dyDescent="0.2">
      <c r="A107" s="61" t="s">
        <v>11</v>
      </c>
      <c r="B107" s="72" t="s">
        <v>15</v>
      </c>
      <c r="C107" s="72">
        <v>6</v>
      </c>
      <c r="D107" s="72">
        <v>8</v>
      </c>
      <c r="E107" s="72"/>
      <c r="F107" s="26" t="s">
        <v>136</v>
      </c>
      <c r="G107" s="323"/>
      <c r="H107" s="122"/>
      <c r="I107" s="148"/>
      <c r="J107" s="27" t="str">
        <f t="shared" si="10"/>
        <v/>
      </c>
      <c r="K107" s="18" t="str">
        <f t="shared" si="11"/>
        <v>D68</v>
      </c>
    </row>
    <row r="108" spans="1:11" s="18" customFormat="1" ht="20.25" customHeight="1" x14ac:dyDescent="0.2">
      <c r="A108" s="61" t="s">
        <v>11</v>
      </c>
      <c r="B108" s="72" t="s">
        <v>15</v>
      </c>
      <c r="C108" s="72">
        <v>6</v>
      </c>
      <c r="D108" s="72">
        <v>9</v>
      </c>
      <c r="E108" s="72"/>
      <c r="F108" s="26" t="s">
        <v>137</v>
      </c>
      <c r="G108" s="323"/>
      <c r="H108" s="122"/>
      <c r="I108" s="148"/>
      <c r="J108" s="27" t="str">
        <f t="shared" si="10"/>
        <v/>
      </c>
      <c r="K108" s="18" t="str">
        <f t="shared" si="11"/>
        <v>D69</v>
      </c>
    </row>
    <row r="109" spans="1:11" s="18" customFormat="1" ht="51" x14ac:dyDescent="0.2">
      <c r="A109" s="61" t="s">
        <v>11</v>
      </c>
      <c r="B109" s="72" t="s">
        <v>15</v>
      </c>
      <c r="C109" s="72">
        <v>6</v>
      </c>
      <c r="D109" s="72">
        <v>1</v>
      </c>
      <c r="E109" s="72">
        <v>0</v>
      </c>
      <c r="F109" s="54" t="s">
        <v>76</v>
      </c>
      <c r="G109" s="178"/>
      <c r="H109" s="122"/>
      <c r="I109" s="148"/>
      <c r="J109" s="27" t="str">
        <f t="shared" si="10"/>
        <v/>
      </c>
      <c r="K109" s="18" t="str">
        <f t="shared" si="11"/>
        <v>D610</v>
      </c>
    </row>
    <row r="110" spans="1:11" s="18" customFormat="1" ht="25.5" x14ac:dyDescent="0.2">
      <c r="A110" s="85"/>
      <c r="B110" s="84" t="s">
        <v>15</v>
      </c>
      <c r="C110" s="84">
        <v>7</v>
      </c>
      <c r="D110" s="84"/>
      <c r="E110" s="84"/>
      <c r="F110" s="78" t="s">
        <v>425</v>
      </c>
      <c r="G110" s="184"/>
      <c r="H110" s="124"/>
      <c r="I110" s="159"/>
      <c r="J110" s="27" t="str">
        <f t="shared" si="10"/>
        <v/>
      </c>
      <c r="K110" s="18" t="str">
        <f t="shared" si="11"/>
        <v>D7</v>
      </c>
    </row>
    <row r="111" spans="1:11" ht="25.5" x14ac:dyDescent="0.2">
      <c r="A111" s="112" t="s">
        <v>84</v>
      </c>
      <c r="B111" s="2" t="s">
        <v>15</v>
      </c>
      <c r="C111" s="2">
        <v>7</v>
      </c>
      <c r="D111" s="2">
        <v>1</v>
      </c>
      <c r="E111" s="2"/>
      <c r="F111" s="58" t="s">
        <v>80</v>
      </c>
      <c r="G111" s="127"/>
      <c r="H111" s="122"/>
      <c r="I111" s="147"/>
      <c r="J111" s="27" t="str">
        <f t="shared" si="10"/>
        <v/>
      </c>
      <c r="K111" s="18" t="str">
        <f t="shared" si="11"/>
        <v>D71</v>
      </c>
    </row>
    <row r="112" spans="1:11" ht="25.5" x14ac:dyDescent="0.2">
      <c r="A112" s="112" t="s">
        <v>84</v>
      </c>
      <c r="B112" s="2" t="s">
        <v>15</v>
      </c>
      <c r="C112" s="2">
        <v>7</v>
      </c>
      <c r="D112" s="2">
        <v>2</v>
      </c>
      <c r="E112" s="2"/>
      <c r="F112" s="16" t="s">
        <v>81</v>
      </c>
      <c r="G112" s="127"/>
      <c r="H112" s="122"/>
      <c r="I112" s="147"/>
      <c r="J112" s="27" t="str">
        <f t="shared" si="10"/>
        <v/>
      </c>
      <c r="K112" s="18" t="str">
        <f t="shared" si="11"/>
        <v>D72</v>
      </c>
    </row>
    <row r="113" spans="1:13" ht="25.5" x14ac:dyDescent="0.2">
      <c r="A113" s="112" t="s">
        <v>84</v>
      </c>
      <c r="B113" s="2" t="s">
        <v>15</v>
      </c>
      <c r="C113" s="2">
        <v>7</v>
      </c>
      <c r="D113" s="2">
        <v>3</v>
      </c>
      <c r="E113" s="2"/>
      <c r="F113" s="16" t="s">
        <v>108</v>
      </c>
      <c r="G113" s="127"/>
      <c r="H113" s="122"/>
      <c r="I113" s="147"/>
      <c r="J113" s="27" t="str">
        <f t="shared" si="10"/>
        <v/>
      </c>
      <c r="K113" s="18" t="str">
        <f t="shared" si="11"/>
        <v>D73</v>
      </c>
    </row>
    <row r="114" spans="1:13" ht="25.5" x14ac:dyDescent="0.2">
      <c r="A114" s="112" t="s">
        <v>84</v>
      </c>
      <c r="B114" s="2" t="s">
        <v>15</v>
      </c>
      <c r="C114" s="2">
        <v>7</v>
      </c>
      <c r="D114" s="2">
        <v>4</v>
      </c>
      <c r="E114" s="2"/>
      <c r="F114" s="16" t="s">
        <v>82</v>
      </c>
      <c r="G114" s="127"/>
      <c r="H114" s="122"/>
      <c r="I114" s="147"/>
      <c r="J114" s="27" t="str">
        <f t="shared" si="10"/>
        <v/>
      </c>
      <c r="K114" s="18" t="str">
        <f t="shared" si="11"/>
        <v>D74</v>
      </c>
    </row>
    <row r="115" spans="1:13" ht="25.5" x14ac:dyDescent="0.2">
      <c r="A115" s="112" t="s">
        <v>84</v>
      </c>
      <c r="B115" s="2" t="s">
        <v>15</v>
      </c>
      <c r="C115" s="2">
        <v>7</v>
      </c>
      <c r="D115" s="2">
        <v>5</v>
      </c>
      <c r="E115" s="2"/>
      <c r="F115" s="73" t="s">
        <v>83</v>
      </c>
      <c r="G115" s="320"/>
      <c r="H115" s="122"/>
      <c r="I115" s="147"/>
      <c r="J115" s="27" t="str">
        <f t="shared" si="10"/>
        <v/>
      </c>
      <c r="K115" s="18" t="str">
        <f t="shared" si="11"/>
        <v>D75</v>
      </c>
    </row>
    <row r="116" spans="1:13" s="18" customFormat="1" ht="20.25" customHeight="1" x14ac:dyDescent="0.2">
      <c r="A116" s="85"/>
      <c r="B116" s="84"/>
      <c r="C116" s="84"/>
      <c r="D116" s="84"/>
      <c r="E116" s="84"/>
      <c r="F116" s="78" t="s">
        <v>118</v>
      </c>
      <c r="G116" s="184"/>
      <c r="H116" s="124"/>
      <c r="I116" s="159"/>
      <c r="J116" s="27" t="str">
        <f t="shared" si="10"/>
        <v/>
      </c>
      <c r="K116" s="18" t="str">
        <f t="shared" si="11"/>
        <v/>
      </c>
    </row>
    <row r="117" spans="1:13" ht="25.5" x14ac:dyDescent="0.2">
      <c r="A117" s="112" t="s">
        <v>10</v>
      </c>
      <c r="B117" s="2" t="s">
        <v>33</v>
      </c>
      <c r="C117" s="2">
        <v>7</v>
      </c>
      <c r="D117" s="2">
        <v>1</v>
      </c>
      <c r="E117" s="2"/>
      <c r="F117" s="58" t="s">
        <v>49</v>
      </c>
      <c r="G117" s="127"/>
      <c r="H117" s="122"/>
      <c r="I117" s="147"/>
      <c r="J117" s="27" t="str">
        <f t="shared" si="10"/>
        <v/>
      </c>
      <c r="K117" s="18" t="str">
        <f t="shared" si="11"/>
        <v>B71</v>
      </c>
    </row>
    <row r="118" spans="1:13" ht="25.5" x14ac:dyDescent="0.2">
      <c r="A118" s="112" t="s">
        <v>10</v>
      </c>
      <c r="B118" s="2" t="s">
        <v>33</v>
      </c>
      <c r="C118" s="2">
        <v>7</v>
      </c>
      <c r="D118" s="2">
        <v>2</v>
      </c>
      <c r="E118" s="2"/>
      <c r="F118" s="16" t="s">
        <v>64</v>
      </c>
      <c r="G118" s="127"/>
      <c r="H118" s="122"/>
      <c r="I118" s="147"/>
      <c r="J118" s="27" t="str">
        <f t="shared" si="10"/>
        <v/>
      </c>
      <c r="K118" s="18" t="str">
        <f t="shared" si="11"/>
        <v>B72</v>
      </c>
    </row>
    <row r="119" spans="1:13" ht="38.25" x14ac:dyDescent="0.2">
      <c r="A119" s="54" t="s">
        <v>109</v>
      </c>
      <c r="B119" s="53" t="s">
        <v>33</v>
      </c>
      <c r="C119" s="53">
        <v>7</v>
      </c>
      <c r="D119" s="53">
        <v>3</v>
      </c>
      <c r="E119" s="53"/>
      <c r="F119" s="73" t="s">
        <v>167</v>
      </c>
      <c r="G119" s="320"/>
      <c r="H119" s="122"/>
      <c r="I119" s="147"/>
      <c r="J119" s="27" t="str">
        <f t="shared" si="10"/>
        <v/>
      </c>
      <c r="K119" s="18" t="str">
        <f t="shared" si="11"/>
        <v>B73</v>
      </c>
      <c r="M119" s="18"/>
    </row>
    <row r="120" spans="1:13" s="18" customFormat="1" ht="20.25" customHeight="1" x14ac:dyDescent="0.2">
      <c r="A120" s="79"/>
      <c r="B120" s="179" t="s">
        <v>55</v>
      </c>
      <c r="C120" s="89"/>
      <c r="D120" s="89"/>
      <c r="E120" s="89"/>
      <c r="F120" s="75" t="s">
        <v>427</v>
      </c>
      <c r="G120" s="75"/>
      <c r="H120" s="128"/>
      <c r="I120" s="160"/>
      <c r="J120" s="27" t="str">
        <f t="shared" si="10"/>
        <v/>
      </c>
      <c r="K120" s="18" t="str">
        <f t="shared" si="11"/>
        <v>E</v>
      </c>
    </row>
    <row r="121" spans="1:13" s="18" customFormat="1" ht="20.25" customHeight="1" x14ac:dyDescent="0.2">
      <c r="A121" s="98"/>
      <c r="B121" s="99" t="s">
        <v>55</v>
      </c>
      <c r="C121" s="99">
        <v>1</v>
      </c>
      <c r="D121" s="99"/>
      <c r="E121" s="99"/>
      <c r="F121" s="100" t="s">
        <v>426</v>
      </c>
      <c r="G121" s="100"/>
      <c r="H121" s="136"/>
      <c r="I121" s="159"/>
      <c r="J121" s="27" t="str">
        <f t="shared" si="10"/>
        <v/>
      </c>
      <c r="K121" s="18" t="str">
        <f t="shared" si="11"/>
        <v>E1</v>
      </c>
    </row>
    <row r="122" spans="1:13" s="18" customFormat="1" ht="63.75" x14ac:dyDescent="0.2">
      <c r="A122" s="56" t="s">
        <v>13</v>
      </c>
      <c r="B122" s="55" t="s">
        <v>55</v>
      </c>
      <c r="C122" s="55">
        <v>1</v>
      </c>
      <c r="D122" s="55">
        <v>1</v>
      </c>
      <c r="E122" s="55"/>
      <c r="F122" s="58" t="s">
        <v>88</v>
      </c>
      <c r="G122" s="127"/>
      <c r="H122" s="122"/>
      <c r="I122" s="148"/>
      <c r="J122" s="27" t="str">
        <f t="shared" si="10"/>
        <v/>
      </c>
      <c r="K122" s="18" t="str">
        <f t="shared" si="11"/>
        <v>E11</v>
      </c>
    </row>
    <row r="123" spans="1:13" s="18" customFormat="1" x14ac:dyDescent="0.2">
      <c r="A123" s="112" t="s">
        <v>16</v>
      </c>
      <c r="B123" s="2" t="s">
        <v>55</v>
      </c>
      <c r="C123" s="2">
        <v>1</v>
      </c>
      <c r="D123" s="2">
        <v>2</v>
      </c>
      <c r="E123" s="2"/>
      <c r="F123" s="16" t="s">
        <v>142</v>
      </c>
      <c r="G123" s="127"/>
      <c r="H123" s="122"/>
      <c r="I123" s="148"/>
      <c r="J123" s="27" t="str">
        <f t="shared" si="10"/>
        <v/>
      </c>
      <c r="K123" s="18" t="str">
        <f t="shared" si="11"/>
        <v>E12</v>
      </c>
    </row>
    <row r="124" spans="1:13" s="18" customFormat="1" x14ac:dyDescent="0.2">
      <c r="A124" s="54" t="s">
        <v>13</v>
      </c>
      <c r="B124" s="53" t="s">
        <v>55</v>
      </c>
      <c r="C124" s="53">
        <v>1</v>
      </c>
      <c r="D124" s="53">
        <v>3</v>
      </c>
      <c r="E124" s="53"/>
      <c r="F124" s="73" t="s">
        <v>87</v>
      </c>
      <c r="G124" s="320"/>
      <c r="H124" s="122"/>
      <c r="I124" s="148"/>
      <c r="J124" s="27" t="str">
        <f t="shared" si="10"/>
        <v/>
      </c>
      <c r="K124" s="18" t="str">
        <f t="shared" si="11"/>
        <v>E13</v>
      </c>
    </row>
    <row r="125" spans="1:13" s="22" customFormat="1" ht="20.25" customHeight="1" x14ac:dyDescent="0.2">
      <c r="A125" s="78"/>
      <c r="B125" s="83" t="s">
        <v>55</v>
      </c>
      <c r="C125" s="83">
        <v>2</v>
      </c>
      <c r="D125" s="83"/>
      <c r="E125" s="83"/>
      <c r="F125" s="78" t="s">
        <v>428</v>
      </c>
      <c r="G125" s="184"/>
      <c r="H125" s="124"/>
      <c r="I125" s="161"/>
      <c r="J125" s="27" t="str">
        <f t="shared" si="10"/>
        <v/>
      </c>
      <c r="K125" s="18" t="str">
        <f t="shared" si="11"/>
        <v>E2</v>
      </c>
    </row>
    <row r="126" spans="1:13" s="22" customFormat="1" ht="38.25" x14ac:dyDescent="0.2">
      <c r="A126" s="56" t="s">
        <v>16</v>
      </c>
      <c r="B126" s="55" t="s">
        <v>55</v>
      </c>
      <c r="C126" s="55">
        <v>2</v>
      </c>
      <c r="D126" s="55">
        <v>1</v>
      </c>
      <c r="E126" s="55"/>
      <c r="F126" s="56" t="s">
        <v>144</v>
      </c>
      <c r="G126" s="122"/>
      <c r="H126" s="122"/>
      <c r="I126" s="157"/>
      <c r="J126" s="27" t="str">
        <f t="shared" si="10"/>
        <v/>
      </c>
      <c r="K126" s="18" t="str">
        <f t="shared" si="11"/>
        <v>E21</v>
      </c>
    </row>
    <row r="127" spans="1:13" s="18" customFormat="1" ht="38.25" x14ac:dyDescent="0.2">
      <c r="A127" s="54" t="s">
        <v>31</v>
      </c>
      <c r="B127" s="53" t="s">
        <v>55</v>
      </c>
      <c r="C127" s="53">
        <v>2</v>
      </c>
      <c r="D127" s="53">
        <v>2</v>
      </c>
      <c r="E127" s="53"/>
      <c r="F127" s="54" t="s">
        <v>32</v>
      </c>
      <c r="G127" s="178"/>
      <c r="H127" s="122"/>
      <c r="I127" s="148"/>
      <c r="J127" s="27" t="str">
        <f t="shared" si="10"/>
        <v/>
      </c>
      <c r="K127" s="18" t="str">
        <f t="shared" si="11"/>
        <v>E22</v>
      </c>
    </row>
    <row r="128" spans="1:13" s="18" customFormat="1" ht="20.25" customHeight="1" x14ac:dyDescent="0.2">
      <c r="A128" s="57"/>
      <c r="B128" s="101" t="s">
        <v>55</v>
      </c>
      <c r="C128" s="101">
        <v>3</v>
      </c>
      <c r="D128" s="101"/>
      <c r="E128" s="101"/>
      <c r="F128" s="78" t="s">
        <v>429</v>
      </c>
      <c r="G128" s="184"/>
      <c r="H128" s="124"/>
      <c r="I128" s="162"/>
      <c r="J128" s="27" t="str">
        <f t="shared" si="10"/>
        <v/>
      </c>
      <c r="K128" s="18" t="str">
        <f t="shared" si="11"/>
        <v>E3</v>
      </c>
    </row>
    <row r="129" spans="1:11" s="18" customFormat="1" ht="51" x14ac:dyDescent="0.2">
      <c r="A129" s="56" t="s">
        <v>53</v>
      </c>
      <c r="B129" s="55" t="s">
        <v>55</v>
      </c>
      <c r="C129" s="55">
        <v>3</v>
      </c>
      <c r="D129" s="55">
        <v>1</v>
      </c>
      <c r="E129" s="55"/>
      <c r="F129" s="56" t="s">
        <v>168</v>
      </c>
      <c r="G129" s="122"/>
      <c r="H129" s="122"/>
      <c r="I129" s="148"/>
      <c r="J129" s="27" t="str">
        <f t="shared" si="10"/>
        <v/>
      </c>
      <c r="K129" s="18" t="str">
        <f t="shared" si="11"/>
        <v>E31</v>
      </c>
    </row>
    <row r="130" spans="1:11" s="18" customFormat="1" ht="25.5" x14ac:dyDescent="0.2">
      <c r="A130" s="61" t="s">
        <v>16</v>
      </c>
      <c r="B130" s="72" t="s">
        <v>55</v>
      </c>
      <c r="C130" s="72">
        <v>3</v>
      </c>
      <c r="D130" s="72">
        <v>3</v>
      </c>
      <c r="E130" s="72"/>
      <c r="F130" s="112" t="s">
        <v>93</v>
      </c>
      <c r="G130" s="122"/>
      <c r="H130" s="122"/>
      <c r="I130" s="148"/>
      <c r="J130" s="27" t="str">
        <f t="shared" si="10"/>
        <v/>
      </c>
      <c r="K130" s="18" t="str">
        <f t="shared" si="11"/>
        <v>E33</v>
      </c>
    </row>
  </sheetData>
  <sheetProtection password="C2B6" sheet="1" objects="1" scenarios="1" formatRows="0" selectLockedCells="1"/>
  <mergeCells count="4">
    <mergeCell ref="B2:E2"/>
    <mergeCell ref="B1:I1"/>
    <mergeCell ref="F27:I27"/>
    <mergeCell ref="F29:I29"/>
  </mergeCells>
  <phoneticPr fontId="13" type="noConversion"/>
  <conditionalFormatting sqref="H2:H4 H131:H65547">
    <cfRule type="cellIs" dxfId="63" priority="68" stopIfTrue="1" operator="equal">
      <formula>"A"</formula>
    </cfRule>
    <cfRule type="cellIs" dxfId="62" priority="69" stopIfTrue="1" operator="equal">
      <formula>"NC"</formula>
    </cfRule>
    <cfRule type="cellIs" dxfId="61" priority="70" stopIfTrue="1" operator="equal">
      <formula>"NR"</formula>
    </cfRule>
  </conditionalFormatting>
  <conditionalFormatting sqref="H5 H23:H26 H28 H30:H34 H36:H41 H43:H45">
    <cfRule type="expression" dxfId="60" priority="29">
      <formula>H5="E Critique"</formula>
    </cfRule>
    <cfRule type="expression" dxfId="59" priority="30">
      <formula>H5="E Majeur"</formula>
    </cfRule>
    <cfRule type="expression" dxfId="58" priority="31">
      <formula>H5="E Majeur"</formula>
    </cfRule>
    <cfRule type="expression" dxfId="57" priority="32">
      <formula>H5="Ecart"</formula>
    </cfRule>
    <cfRule type="expression" dxfId="56" priority="33">
      <formula>H5="Non renseigné"</formula>
    </cfRule>
    <cfRule type="expression" dxfId="55" priority="34">
      <formula>H5="Rem."</formula>
    </cfRule>
    <cfRule type="expression" dxfId="54" priority="35">
      <formula>H5="Satisfaisant"</formula>
    </cfRule>
  </conditionalFormatting>
  <conditionalFormatting sqref="F82:H82 F83:G83">
    <cfRule type="expression" dxfId="53" priority="22">
      <formula>$H82="E Critique"</formula>
    </cfRule>
    <cfRule type="expression" dxfId="52" priority="23">
      <formula>$H82="E Majeur"</formula>
    </cfRule>
    <cfRule type="expression" dxfId="51" priority="24">
      <formula>$H82="E Majeur"</formula>
    </cfRule>
    <cfRule type="expression" dxfId="50" priority="25">
      <formula>$H82="E"</formula>
    </cfRule>
    <cfRule type="expression" dxfId="49" priority="26">
      <formula>$H82="Non renseigné"</formula>
    </cfRule>
    <cfRule type="expression" dxfId="48" priority="27">
      <formula>$H82="Rem."</formula>
    </cfRule>
    <cfRule type="expression" dxfId="47" priority="28">
      <formula>$H82="Satisfaisant"</formula>
    </cfRule>
  </conditionalFormatting>
  <conditionalFormatting sqref="H129:H130 H126:H127 H122:H124 H117:H119 H111:H115 H100:H109 H94:H98 H92 H90 H83:H88 H81 H77:H79 H72:H75 H64:H69 H61:H62 H55:H59 H49:H53 H14:H21 H11:H12 H6:H9">
    <cfRule type="expression" dxfId="46" priority="1">
      <formula>H6="E Critique"</formula>
    </cfRule>
    <cfRule type="expression" dxfId="45" priority="2">
      <formula>H6="E Majeur"</formula>
    </cfRule>
    <cfRule type="expression" dxfId="44" priority="3">
      <formula>H6="E Majeur"</formula>
    </cfRule>
    <cfRule type="expression" dxfId="43" priority="4">
      <formula>H6="Ecart"</formula>
    </cfRule>
    <cfRule type="expression" dxfId="42" priority="5">
      <formula>H6="Non renseigné"</formula>
    </cfRule>
    <cfRule type="expression" dxfId="41" priority="6">
      <formula>H6="Rem."</formula>
    </cfRule>
    <cfRule type="expression" dxfId="40" priority="7">
      <formula>H6="Satisfaisant"</formula>
    </cfRule>
  </conditionalFormatting>
  <pageMargins left="0.17" right="0.16" top="0.56999999999999995" bottom="0.62" header="0.41" footer="0.16"/>
  <pageSetup paperSize="9" scale="70" fitToHeight="0" orientation="landscape" r:id="rId1"/>
  <headerFooter alignWithMargins="0">
    <oddFooter>&amp;R&amp;8page &amp;P sur &amp;N</oddFooter>
  </headerFooter>
  <rowBreaks count="7" manualBreakCount="7">
    <brk id="18" max="7" man="1"/>
    <brk id="57" max="7" man="1"/>
    <brk id="62" max="7" man="1"/>
    <brk id="75" max="7" man="1"/>
    <brk id="92" max="7" man="1"/>
    <brk id="107" max="7" man="1"/>
    <brk id="124" max="7"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Liste!$A$1:$A$7</xm:f>
          </x14:formula1>
          <xm:sqref>H5:H9 H11:H12 H43:H45 H49:H53 H55:H59 H61:H62 H23:H26 H30:H34 H64:H69 H72:H75 H77:H79 H81 H83:H84 H85:H88 H90 H92 H94:H98 H100:H109 H111:H115 H117:H119 H122:H124 H126:H127 H129:H130 H36:H41 H14:H21 H28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tabColor rgb="FF0000FF"/>
  </sheetPr>
  <dimension ref="A1:G43"/>
  <sheetViews>
    <sheetView view="pageBreakPreview" zoomScaleNormal="100" zoomScaleSheetLayoutView="100" workbookViewId="0">
      <selection activeCell="C9" sqref="C9:G9"/>
    </sheetView>
  </sheetViews>
  <sheetFormatPr baseColWidth="10" defaultRowHeight="14.25" x14ac:dyDescent="0.2"/>
  <cols>
    <col min="1" max="1" width="15.5703125" style="30" customWidth="1"/>
    <col min="2" max="5" width="11.42578125" style="30"/>
    <col min="6" max="6" width="13.5703125" style="30" customWidth="1"/>
    <col min="7" max="16384" width="11.42578125" style="30"/>
  </cols>
  <sheetData>
    <row r="1" spans="1:7" x14ac:dyDescent="0.2">
      <c r="A1" s="267" t="s">
        <v>70</v>
      </c>
      <c r="B1" s="268"/>
      <c r="C1" s="268"/>
      <c r="D1" s="268"/>
      <c r="E1" s="268"/>
      <c r="F1" s="268"/>
      <c r="G1" s="268"/>
    </row>
    <row r="2" spans="1:7" ht="20.25" customHeight="1" x14ac:dyDescent="0.2">
      <c r="A2" s="36" t="s">
        <v>231</v>
      </c>
      <c r="B2" s="269">
        <f>Renseignements!B16</f>
        <v>0</v>
      </c>
      <c r="C2" s="269"/>
      <c r="D2" s="269"/>
      <c r="E2" s="269"/>
      <c r="F2" s="269"/>
      <c r="G2" s="269"/>
    </row>
    <row r="3" spans="1:7" ht="20.25" customHeight="1" x14ac:dyDescent="0.2">
      <c r="A3" s="36" t="s">
        <v>232</v>
      </c>
      <c r="B3" s="256" t="str">
        <f>Renseignements!B17&amp;" - "&amp;Renseignements!B18&amp;" - "&amp;Renseignements!B19</f>
        <v xml:space="preserve"> -  - </v>
      </c>
      <c r="C3" s="256"/>
      <c r="D3" s="256"/>
      <c r="E3" s="256"/>
      <c r="F3" s="256"/>
      <c r="G3" s="256"/>
    </row>
    <row r="4" spans="1:7" ht="20.25" customHeight="1" x14ac:dyDescent="0.2">
      <c r="A4" s="36" t="s">
        <v>233</v>
      </c>
      <c r="B4" s="37" t="str">
        <f>Renseignements!B6</f>
        <v>M</v>
      </c>
      <c r="C4" s="37" t="s">
        <v>213</v>
      </c>
      <c r="D4" s="270" t="str">
        <f>IF(Renseignements!B9="","",Renseignements!B9)</f>
        <v/>
      </c>
      <c r="E4" s="270"/>
      <c r="F4" s="270"/>
      <c r="G4" s="270"/>
    </row>
    <row r="5" spans="1:7" ht="14.85" customHeight="1" x14ac:dyDescent="0.2">
      <c r="A5" s="263" t="s">
        <v>234</v>
      </c>
      <c r="B5" s="264"/>
      <c r="C5" s="251" t="s">
        <v>392</v>
      </c>
      <c r="D5" s="251"/>
      <c r="E5" s="251"/>
      <c r="F5" s="251"/>
      <c r="G5" s="37">
        <f>Liste!E28</f>
        <v>0</v>
      </c>
    </row>
    <row r="6" spans="1:7" ht="14.85" customHeight="1" x14ac:dyDescent="0.2">
      <c r="A6" s="185"/>
      <c r="B6" s="265"/>
      <c r="C6" s="252" t="s">
        <v>394</v>
      </c>
      <c r="D6" s="253"/>
      <c r="E6" s="253"/>
      <c r="F6" s="254"/>
      <c r="G6" s="37">
        <f>Liste!E25</f>
        <v>0</v>
      </c>
    </row>
    <row r="7" spans="1:7" ht="14.85" customHeight="1" x14ac:dyDescent="0.2">
      <c r="A7" s="185"/>
      <c r="B7" s="265"/>
      <c r="C7" s="255" t="s">
        <v>393</v>
      </c>
      <c r="D7" s="255"/>
      <c r="E7" s="255"/>
      <c r="F7" s="255"/>
      <c r="G7" s="37">
        <f>Liste!E26</f>
        <v>0</v>
      </c>
    </row>
    <row r="8" spans="1:7" ht="14.85" customHeight="1" x14ac:dyDescent="0.2">
      <c r="A8" s="185"/>
      <c r="B8" s="265"/>
      <c r="C8" s="256" t="s">
        <v>391</v>
      </c>
      <c r="D8" s="256"/>
      <c r="E8" s="256"/>
      <c r="F8" s="256"/>
      <c r="G8" s="37">
        <f>Liste!E27</f>
        <v>0</v>
      </c>
    </row>
    <row r="9" spans="1:7" ht="14.85" customHeight="1" x14ac:dyDescent="0.2">
      <c r="A9" s="218"/>
      <c r="B9" s="266"/>
      <c r="C9" s="260" t="s">
        <v>404</v>
      </c>
      <c r="D9" s="260"/>
      <c r="E9" s="260"/>
      <c r="F9" s="260"/>
      <c r="G9" s="37">
        <f>Liste!E24</f>
        <v>0</v>
      </c>
    </row>
    <row r="10" spans="1:7" ht="14.85" customHeight="1" x14ac:dyDescent="0.2">
      <c r="A10" s="218"/>
      <c r="B10" s="266"/>
      <c r="C10" s="261" t="s">
        <v>405</v>
      </c>
      <c r="D10" s="261"/>
      <c r="E10" s="261"/>
      <c r="F10" s="261"/>
      <c r="G10" s="37">
        <f>Liste!E23</f>
        <v>0</v>
      </c>
    </row>
    <row r="11" spans="1:7" ht="14.85" customHeight="1" x14ac:dyDescent="0.2">
      <c r="A11" s="218"/>
      <c r="B11" s="266"/>
      <c r="C11" s="262" t="s">
        <v>406</v>
      </c>
      <c r="D11" s="262"/>
      <c r="E11" s="262"/>
      <c r="F11" s="262"/>
      <c r="G11" s="37">
        <f>Liste!E22</f>
        <v>0</v>
      </c>
    </row>
    <row r="12" spans="1:7" x14ac:dyDescent="0.2">
      <c r="A12" s="33"/>
      <c r="B12" s="33"/>
      <c r="C12" s="33"/>
      <c r="D12" s="33"/>
      <c r="E12" s="33"/>
      <c r="F12" s="33"/>
      <c r="G12" s="38"/>
    </row>
    <row r="13" spans="1:7" x14ac:dyDescent="0.2">
      <c r="A13" s="33" t="s">
        <v>235</v>
      </c>
      <c r="B13" s="33"/>
      <c r="C13" s="33"/>
      <c r="D13" s="33"/>
      <c r="E13" s="33"/>
      <c r="F13" s="33"/>
      <c r="G13" s="38"/>
    </row>
    <row r="14" spans="1:7" x14ac:dyDescent="0.2">
      <c r="A14" s="33"/>
      <c r="B14" s="33"/>
      <c r="C14" s="32"/>
      <c r="D14" s="34"/>
      <c r="E14" s="34"/>
      <c r="F14" s="34"/>
      <c r="G14" s="35"/>
    </row>
    <row r="15" spans="1:7" x14ac:dyDescent="0.2">
      <c r="A15" s="33"/>
      <c r="B15" s="33"/>
      <c r="C15" s="32"/>
      <c r="D15" s="34"/>
      <c r="E15" s="34"/>
      <c r="F15" s="34"/>
      <c r="G15" s="35"/>
    </row>
    <row r="16" spans="1:7" x14ac:dyDescent="0.2">
      <c r="A16" s="33"/>
      <c r="B16" s="33"/>
      <c r="C16" s="32"/>
      <c r="D16" s="34"/>
      <c r="E16" s="34"/>
      <c r="F16" s="34"/>
      <c r="G16" s="35"/>
    </row>
    <row r="17" spans="1:7" x14ac:dyDescent="0.2">
      <c r="A17" s="33"/>
      <c r="B17" s="33"/>
      <c r="C17" s="32"/>
      <c r="D17" s="34"/>
      <c r="E17" s="34"/>
      <c r="F17" s="34"/>
      <c r="G17" s="35"/>
    </row>
    <row r="18" spans="1:7" x14ac:dyDescent="0.2">
      <c r="A18" s="33"/>
      <c r="B18" s="33"/>
      <c r="C18" s="32"/>
      <c r="D18" s="34"/>
      <c r="E18" s="34"/>
      <c r="F18" s="34"/>
      <c r="G18" s="35"/>
    </row>
    <row r="19" spans="1:7" x14ac:dyDescent="0.2">
      <c r="A19" s="33"/>
      <c r="B19" s="33"/>
      <c r="C19" s="32"/>
      <c r="D19" s="34"/>
      <c r="E19" s="34"/>
      <c r="F19" s="34"/>
      <c r="G19" s="35"/>
    </row>
    <row r="20" spans="1:7" x14ac:dyDescent="0.2">
      <c r="A20" s="33"/>
      <c r="B20" s="33"/>
      <c r="C20" s="32"/>
      <c r="D20" s="34"/>
      <c r="E20" s="34"/>
      <c r="F20" s="34"/>
      <c r="G20" s="35"/>
    </row>
    <row r="21" spans="1:7" x14ac:dyDescent="0.2">
      <c r="A21" s="33"/>
      <c r="B21" s="33"/>
      <c r="C21" s="32"/>
      <c r="D21" s="34"/>
      <c r="E21" s="34"/>
      <c r="F21" s="34"/>
      <c r="G21" s="35"/>
    </row>
    <row r="22" spans="1:7" x14ac:dyDescent="0.2">
      <c r="A22" s="33"/>
      <c r="B22" s="33"/>
      <c r="C22" s="32"/>
      <c r="D22" s="34"/>
      <c r="E22" s="34"/>
      <c r="F22" s="34"/>
      <c r="G22" s="35"/>
    </row>
    <row r="23" spans="1:7" x14ac:dyDescent="0.2">
      <c r="A23" s="33"/>
      <c r="B23" s="33"/>
      <c r="C23" s="32"/>
      <c r="D23" s="34"/>
      <c r="E23" s="34"/>
      <c r="F23" s="34"/>
      <c r="G23" s="35"/>
    </row>
    <row r="24" spans="1:7" x14ac:dyDescent="0.2">
      <c r="A24" s="33"/>
      <c r="B24" s="33"/>
      <c r="C24" s="32"/>
      <c r="D24" s="34"/>
      <c r="E24" s="34"/>
      <c r="F24" s="34"/>
      <c r="G24" s="35"/>
    </row>
    <row r="25" spans="1:7" x14ac:dyDescent="0.2">
      <c r="A25" s="33"/>
      <c r="B25" s="33"/>
      <c r="C25" s="32"/>
      <c r="D25" s="34"/>
      <c r="E25" s="34"/>
      <c r="F25" s="34"/>
      <c r="G25" s="35"/>
    </row>
    <row r="26" spans="1:7" x14ac:dyDescent="0.2">
      <c r="A26" s="33"/>
      <c r="B26" s="33"/>
      <c r="C26" s="32"/>
      <c r="D26" s="34"/>
      <c r="E26" s="34"/>
      <c r="F26" s="34"/>
      <c r="G26" s="35"/>
    </row>
    <row r="27" spans="1:7" x14ac:dyDescent="0.2">
      <c r="A27" s="33"/>
      <c r="B27" s="33"/>
      <c r="C27" s="32"/>
      <c r="D27" s="34"/>
      <c r="E27" s="34"/>
      <c r="F27" s="34"/>
      <c r="G27" s="35"/>
    </row>
    <row r="28" spans="1:7" x14ac:dyDescent="0.2">
      <c r="A28" s="33"/>
      <c r="B28" s="33"/>
      <c r="C28" s="32"/>
      <c r="D28" s="34"/>
      <c r="E28" s="34"/>
      <c r="F28" s="34"/>
      <c r="G28" s="35"/>
    </row>
    <row r="29" spans="1:7" x14ac:dyDescent="0.2">
      <c r="A29" s="33"/>
      <c r="B29" s="33"/>
      <c r="C29" s="32"/>
      <c r="D29" s="34"/>
      <c r="E29" s="34"/>
      <c r="F29" s="34"/>
      <c r="G29" s="35"/>
    </row>
    <row r="30" spans="1:7" x14ac:dyDescent="0.2">
      <c r="A30" s="33"/>
      <c r="B30" s="33"/>
      <c r="C30" s="32"/>
      <c r="D30" s="34"/>
      <c r="E30" s="34"/>
      <c r="F30" s="34"/>
      <c r="G30" s="35"/>
    </row>
    <row r="31" spans="1:7" x14ac:dyDescent="0.2">
      <c r="A31" s="33"/>
      <c r="B31" s="33"/>
      <c r="C31" s="32"/>
      <c r="D31" s="34"/>
      <c r="E31" s="34"/>
      <c r="F31" s="34"/>
      <c r="G31" s="35"/>
    </row>
    <row r="32" spans="1:7" x14ac:dyDescent="0.2">
      <c r="A32" s="33"/>
      <c r="B32" s="33"/>
      <c r="C32" s="32"/>
      <c r="D32" s="34"/>
      <c r="E32" s="34"/>
      <c r="F32" s="34"/>
      <c r="G32" s="35"/>
    </row>
    <row r="33" spans="1:7" x14ac:dyDescent="0.2">
      <c r="A33" s="33"/>
      <c r="B33" s="33"/>
      <c r="C33" s="32"/>
      <c r="D33" s="34"/>
      <c r="E33" s="34"/>
      <c r="F33" s="34"/>
      <c r="G33" s="35"/>
    </row>
    <row r="34" spans="1:7" x14ac:dyDescent="0.2">
      <c r="A34" s="33"/>
      <c r="B34" s="33"/>
      <c r="C34" s="32"/>
      <c r="D34" s="34"/>
      <c r="E34" s="34"/>
      <c r="F34" s="34"/>
      <c r="G34" s="35"/>
    </row>
    <row r="35" spans="1:7" x14ac:dyDescent="0.2">
      <c r="A35" s="33"/>
      <c r="B35" s="33"/>
      <c r="C35" s="32"/>
      <c r="D35" s="34"/>
      <c r="E35" s="34"/>
      <c r="F35" s="34"/>
      <c r="G35" s="35"/>
    </row>
    <row r="36" spans="1:7" x14ac:dyDescent="0.2">
      <c r="A36" s="33"/>
      <c r="B36" s="33"/>
      <c r="C36" s="32"/>
      <c r="D36" s="34"/>
      <c r="E36" s="34"/>
      <c r="F36" s="34"/>
      <c r="G36" s="35"/>
    </row>
    <row r="37" spans="1:7" x14ac:dyDescent="0.2">
      <c r="A37" s="33"/>
      <c r="B37" s="33"/>
      <c r="C37" s="32"/>
      <c r="D37" s="34"/>
      <c r="E37" s="34"/>
      <c r="F37" s="34"/>
      <c r="G37" s="35"/>
    </row>
    <row r="38" spans="1:7" x14ac:dyDescent="0.2">
      <c r="A38" s="31"/>
    </row>
    <row r="39" spans="1:7" x14ac:dyDescent="0.2">
      <c r="A39" s="45" t="s">
        <v>251</v>
      </c>
      <c r="B39" s="257"/>
      <c r="C39" s="257"/>
      <c r="D39" s="257"/>
      <c r="E39" s="257"/>
      <c r="F39" s="42"/>
      <c r="G39" s="42"/>
    </row>
    <row r="40" spans="1:7" ht="16.5" customHeight="1" x14ac:dyDescent="0.2">
      <c r="A40" s="250" t="str">
        <f>IF(Renseignements!B12="","Le pharmacien inspecteur de santé publique","Les pharmaciens inspecteurs de santé publique")</f>
        <v>Le pharmacien inspecteur de santé publique</v>
      </c>
      <c r="B40" s="250"/>
      <c r="C40" s="250"/>
      <c r="D40" s="250"/>
      <c r="E40" s="250"/>
      <c r="F40" s="250"/>
      <c r="G40" s="250"/>
    </row>
    <row r="41" spans="1:7" ht="20.25" customHeight="1" x14ac:dyDescent="0.2">
      <c r="A41" s="258"/>
      <c r="B41" s="259"/>
      <c r="C41" s="259"/>
      <c r="D41" s="259"/>
      <c r="E41" s="259"/>
      <c r="F41" s="259"/>
      <c r="G41" s="259"/>
    </row>
    <row r="42" spans="1:7" ht="33" customHeight="1" x14ac:dyDescent="0.2">
      <c r="A42" s="259"/>
      <c r="B42" s="259"/>
      <c r="C42" s="259"/>
      <c r="D42" s="259"/>
      <c r="E42" s="259"/>
      <c r="F42" s="259"/>
      <c r="G42" s="259"/>
    </row>
    <row r="43" spans="1:7" ht="24" customHeight="1" x14ac:dyDescent="0.2">
      <c r="A43" s="250" t="str">
        <f>Renseignements!B10&amp;" - "&amp;Renseignements!B12</f>
        <v xml:space="preserve"> - </v>
      </c>
      <c r="B43" s="250"/>
      <c r="C43" s="250"/>
      <c r="D43" s="250"/>
      <c r="E43" s="250"/>
      <c r="F43" s="250"/>
      <c r="G43" s="250"/>
    </row>
  </sheetData>
  <sheetProtection formatRows="0" selectLockedCells="1"/>
  <mergeCells count="16">
    <mergeCell ref="A1:G1"/>
    <mergeCell ref="B2:G2"/>
    <mergeCell ref="B3:G3"/>
    <mergeCell ref="D4:G4"/>
    <mergeCell ref="A40:G40"/>
    <mergeCell ref="A43:G43"/>
    <mergeCell ref="C5:F5"/>
    <mergeCell ref="C6:F6"/>
    <mergeCell ref="C7:F7"/>
    <mergeCell ref="C8:F8"/>
    <mergeCell ref="B39:E39"/>
    <mergeCell ref="A41:G42"/>
    <mergeCell ref="C9:F9"/>
    <mergeCell ref="C10:F10"/>
    <mergeCell ref="C11:F11"/>
    <mergeCell ref="A5:B11"/>
  </mergeCells>
  <phoneticPr fontId="13" type="noConversion"/>
  <conditionalFormatting sqref="C7:F7">
    <cfRule type="expression" dxfId="39" priority="2">
      <formula>$G$7&gt;0</formula>
    </cfRule>
  </conditionalFormatting>
  <conditionalFormatting sqref="G9:G11">
    <cfRule type="expression" dxfId="38" priority="1">
      <formula>$G9&gt;0</formula>
    </cfRule>
  </conditionalFormatting>
  <pageMargins left="0.61" right="0.62" top="0.984251969" bottom="1.29" header="0.4921259845" footer="0.4921259845"/>
  <pageSetup paperSize="9" orientation="portrait" r:id="rId1"/>
  <headerFooter alignWithMargins="0">
    <oddFooter>&amp;R&amp;8Page &amp;P sur &amp;N</oddFooter>
  </headerFooter>
  <drawing r:id="rId2"/>
  <legacyDrawing r:id="rId3"/>
  <oleObjects>
    <mc:AlternateContent xmlns:mc="http://schemas.openxmlformats.org/markup-compatibility/2006">
      <mc:Choice Requires="x14">
        <oleObject progId="Word.Document.12" shapeId="27649" r:id="rId4">
          <objectPr locked="0" defaultSize="0" autoPict="0" r:id="rId5">
            <anchor moveWithCells="1" sizeWithCells="1">
              <from>
                <xdr:col>0</xdr:col>
                <xdr:colOff>209550</xdr:colOff>
                <xdr:row>14</xdr:row>
                <xdr:rowOff>47625</xdr:rowOff>
              </from>
              <to>
                <xdr:col>6</xdr:col>
                <xdr:colOff>581025</xdr:colOff>
                <xdr:row>37</xdr:row>
                <xdr:rowOff>95250</xdr:rowOff>
              </to>
            </anchor>
          </objectPr>
        </oleObject>
      </mc:Choice>
      <mc:Fallback>
        <oleObject progId="Word.Document.12" shapeId="27649"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5">
    <tabColor rgb="FFFF66FF"/>
    <pageSetUpPr fitToPage="1"/>
  </sheetPr>
  <dimension ref="B1:M131"/>
  <sheetViews>
    <sheetView workbookViewId="0">
      <selection activeCell="C9" sqref="C9:G9"/>
    </sheetView>
  </sheetViews>
  <sheetFormatPr baseColWidth="10" defaultRowHeight="12.75" x14ac:dyDescent="0.2"/>
  <cols>
    <col min="1" max="1" width="11.42578125" style="20"/>
    <col min="2" max="2" width="7.7109375" style="110" customWidth="1"/>
    <col min="3" max="3" width="14.5703125" style="110" customWidth="1"/>
    <col min="4" max="4" width="73.140625" style="11" customWidth="1"/>
    <col min="5" max="5" width="42.42578125" style="11" customWidth="1"/>
    <col min="6" max="6" width="13.140625" style="12" customWidth="1"/>
    <col min="7" max="7" width="6.140625" style="12" hidden="1" customWidth="1"/>
    <col min="8" max="8" width="11.42578125" style="20" hidden="1" customWidth="1"/>
    <col min="9" max="13" width="11.42578125" style="20" customWidth="1"/>
    <col min="14" max="16384" width="11.42578125" style="20"/>
  </cols>
  <sheetData>
    <row r="1" spans="2:13" ht="24" customHeight="1" x14ac:dyDescent="0.2">
      <c r="B1" s="224" t="s">
        <v>231</v>
      </c>
      <c r="C1" s="225"/>
      <c r="D1" s="224" t="str">
        <f>Grille!B1</f>
        <v xml:space="preserve"> / </v>
      </c>
      <c r="E1" s="225"/>
      <c r="F1" s="8"/>
      <c r="G1" s="12" t="s">
        <v>237</v>
      </c>
    </row>
    <row r="2" spans="2:13" ht="39" customHeight="1" x14ac:dyDescent="0.2">
      <c r="B2" s="224" t="s">
        <v>252</v>
      </c>
      <c r="C2" s="225"/>
      <c r="D2" s="113"/>
      <c r="E2" s="111"/>
      <c r="F2" s="8"/>
      <c r="G2" s="12" t="s">
        <v>237</v>
      </c>
    </row>
    <row r="3" spans="2:13" s="17" customFormat="1" ht="72.75" customHeight="1" x14ac:dyDescent="0.2">
      <c r="B3" s="120" t="s">
        <v>67</v>
      </c>
      <c r="C3" s="9" t="s">
        <v>227</v>
      </c>
      <c r="D3" s="9" t="s">
        <v>68</v>
      </c>
      <c r="E3" s="9" t="s">
        <v>69</v>
      </c>
      <c r="F3" s="9" t="s">
        <v>17</v>
      </c>
      <c r="G3" s="118" t="s">
        <v>237</v>
      </c>
      <c r="H3" s="12"/>
      <c r="I3" s="12"/>
      <c r="J3" s="12"/>
      <c r="K3" s="12"/>
      <c r="L3" s="12"/>
      <c r="M3" s="12"/>
    </row>
    <row r="4" spans="2:13" ht="20.25" customHeight="1" x14ac:dyDescent="0.2">
      <c r="B4" s="112" t="str">
        <f>Grille!K5</f>
        <v>A11</v>
      </c>
      <c r="C4" s="122">
        <f>Grille!H5</f>
        <v>0</v>
      </c>
      <c r="D4" s="114"/>
      <c r="E4" s="114"/>
      <c r="F4" s="122"/>
      <c r="G4" s="12" t="str">
        <f>Grille!J5</f>
        <v/>
      </c>
      <c r="H4" s="119" t="s">
        <v>244</v>
      </c>
    </row>
    <row r="5" spans="2:13" ht="20.25" customHeight="1" x14ac:dyDescent="0.2">
      <c r="B5" s="112" t="str">
        <f>Grille!K6</f>
        <v>A12</v>
      </c>
      <c r="C5" s="122">
        <f>Grille!H6</f>
        <v>0</v>
      </c>
      <c r="D5" s="114"/>
      <c r="E5" s="114"/>
      <c r="F5" s="122"/>
      <c r="G5" s="12" t="str">
        <f>Grille!J6</f>
        <v/>
      </c>
      <c r="H5" s="119" t="s">
        <v>245</v>
      </c>
    </row>
    <row r="6" spans="2:13" ht="20.25" customHeight="1" x14ac:dyDescent="0.2">
      <c r="B6" s="112" t="str">
        <f>Grille!K7</f>
        <v>A13</v>
      </c>
      <c r="C6" s="122">
        <f>Grille!H7</f>
        <v>0</v>
      </c>
      <c r="D6" s="114"/>
      <c r="E6" s="114"/>
      <c r="F6" s="122"/>
      <c r="G6" s="12" t="str">
        <f>Grille!J7</f>
        <v/>
      </c>
      <c r="H6" s="119" t="s">
        <v>246</v>
      </c>
    </row>
    <row r="7" spans="2:13" ht="20.25" customHeight="1" x14ac:dyDescent="0.2">
      <c r="B7" s="112" t="str">
        <f>Grille!K8</f>
        <v>A14</v>
      </c>
      <c r="C7" s="122">
        <f>Grille!H8</f>
        <v>0</v>
      </c>
      <c r="D7" s="114"/>
      <c r="E7" s="114"/>
      <c r="F7" s="122"/>
      <c r="G7" s="12" t="str">
        <f>Grille!J8</f>
        <v/>
      </c>
      <c r="H7" s="119" t="s">
        <v>247</v>
      </c>
    </row>
    <row r="8" spans="2:13" ht="20.25" customHeight="1" x14ac:dyDescent="0.2">
      <c r="B8" s="112" t="str">
        <f>Grille!K9</f>
        <v>A15</v>
      </c>
      <c r="C8" s="122">
        <f>Grille!H9</f>
        <v>0</v>
      </c>
      <c r="D8" s="114"/>
      <c r="E8" s="114"/>
      <c r="F8" s="122"/>
      <c r="G8" s="12" t="str">
        <f>Grille!J9</f>
        <v/>
      </c>
    </row>
    <row r="9" spans="2:13" ht="20.25" customHeight="1" x14ac:dyDescent="0.2">
      <c r="B9" s="112" t="str">
        <f>Grille!K10</f>
        <v>A2</v>
      </c>
      <c r="C9" s="122">
        <f>Grille!H10</f>
        <v>0</v>
      </c>
      <c r="D9" s="114"/>
      <c r="E9" s="114"/>
      <c r="F9" s="122"/>
      <c r="G9" s="12" t="str">
        <f>Grille!J10</f>
        <v/>
      </c>
    </row>
    <row r="10" spans="2:13" ht="20.25" customHeight="1" x14ac:dyDescent="0.2">
      <c r="B10" s="112" t="str">
        <f>Grille!K11</f>
        <v>A21</v>
      </c>
      <c r="C10" s="122">
        <f>Grille!H11</f>
        <v>0</v>
      </c>
      <c r="D10" s="114"/>
      <c r="E10" s="114"/>
      <c r="F10" s="122"/>
      <c r="G10" s="12" t="str">
        <f>Grille!J11</f>
        <v/>
      </c>
    </row>
    <row r="11" spans="2:13" ht="20.25" customHeight="1" x14ac:dyDescent="0.2">
      <c r="B11" s="112" t="str">
        <f>Grille!K12</f>
        <v>A22</v>
      </c>
      <c r="C11" s="122">
        <f>Grille!H12</f>
        <v>0</v>
      </c>
      <c r="D11" s="114"/>
      <c r="E11" s="114"/>
      <c r="F11" s="122"/>
      <c r="G11" s="12" t="str">
        <f>Grille!J12</f>
        <v/>
      </c>
    </row>
    <row r="12" spans="2:13" ht="20.25" customHeight="1" x14ac:dyDescent="0.2">
      <c r="B12" s="112" t="str">
        <f>Grille!K13</f>
        <v>A3</v>
      </c>
      <c r="C12" s="122">
        <f>Grille!H13</f>
        <v>0</v>
      </c>
      <c r="D12" s="114"/>
      <c r="E12" s="114"/>
      <c r="F12" s="122"/>
      <c r="G12" s="12" t="str">
        <f>Grille!J13</f>
        <v/>
      </c>
    </row>
    <row r="13" spans="2:13" ht="20.25" customHeight="1" x14ac:dyDescent="0.2">
      <c r="B13" s="112" t="str">
        <f>Grille!K14</f>
        <v>A31</v>
      </c>
      <c r="C13" s="122">
        <f>Grille!H14</f>
        <v>0</v>
      </c>
      <c r="D13" s="114"/>
      <c r="E13" s="114"/>
      <c r="F13" s="122"/>
      <c r="G13" s="12" t="str">
        <f>Grille!J14</f>
        <v/>
      </c>
    </row>
    <row r="14" spans="2:13" ht="20.25" customHeight="1" x14ac:dyDescent="0.2">
      <c r="B14" s="112" t="str">
        <f>Grille!K15</f>
        <v>A32</v>
      </c>
      <c r="C14" s="122">
        <f>Grille!H15</f>
        <v>0</v>
      </c>
      <c r="D14" s="114"/>
      <c r="E14" s="114"/>
      <c r="F14" s="122"/>
      <c r="G14" s="12" t="str">
        <f>Grille!J15</f>
        <v/>
      </c>
    </row>
    <row r="15" spans="2:13" ht="20.25" customHeight="1" x14ac:dyDescent="0.2">
      <c r="B15" s="112" t="str">
        <f>Grille!K16</f>
        <v>A33</v>
      </c>
      <c r="C15" s="122">
        <f>Grille!H16</f>
        <v>0</v>
      </c>
      <c r="D15" s="114"/>
      <c r="E15" s="114"/>
      <c r="F15" s="122"/>
      <c r="G15" s="12" t="str">
        <f>Grille!J16</f>
        <v/>
      </c>
    </row>
    <row r="16" spans="2:13" ht="20.25" customHeight="1" x14ac:dyDescent="0.2">
      <c r="B16" s="112" t="str">
        <f>Grille!K17</f>
        <v>A34</v>
      </c>
      <c r="C16" s="122">
        <f>Grille!H17</f>
        <v>0</v>
      </c>
      <c r="D16" s="114"/>
      <c r="E16" s="114"/>
      <c r="F16" s="122"/>
      <c r="G16" s="12" t="str">
        <f>Grille!J17</f>
        <v/>
      </c>
    </row>
    <row r="17" spans="2:7" ht="20.25" customHeight="1" x14ac:dyDescent="0.2">
      <c r="B17" s="112" t="str">
        <f>Grille!K18</f>
        <v>A35</v>
      </c>
      <c r="C17" s="122">
        <f>Grille!H18</f>
        <v>0</v>
      </c>
      <c r="D17" s="114"/>
      <c r="E17" s="114"/>
      <c r="F17" s="122"/>
      <c r="G17" s="12" t="str">
        <f>Grille!J18</f>
        <v/>
      </c>
    </row>
    <row r="18" spans="2:7" ht="20.25" customHeight="1" x14ac:dyDescent="0.2">
      <c r="B18" s="112" t="str">
        <f>Grille!K19</f>
        <v>A36</v>
      </c>
      <c r="C18" s="122">
        <f>Grille!H19</f>
        <v>0</v>
      </c>
      <c r="D18" s="114"/>
      <c r="E18" s="114"/>
      <c r="F18" s="122"/>
      <c r="G18" s="12" t="str">
        <f>Grille!J19</f>
        <v/>
      </c>
    </row>
    <row r="19" spans="2:7" ht="20.25" customHeight="1" x14ac:dyDescent="0.2">
      <c r="B19" s="112" t="str">
        <f>Grille!K20</f>
        <v>A37</v>
      </c>
      <c r="C19" s="122">
        <f>Grille!H20</f>
        <v>0</v>
      </c>
      <c r="D19" s="114"/>
      <c r="E19" s="114"/>
      <c r="F19" s="122"/>
      <c r="G19" s="12" t="str">
        <f>Grille!J20</f>
        <v/>
      </c>
    </row>
    <row r="20" spans="2:7" ht="20.25" customHeight="1" x14ac:dyDescent="0.2">
      <c r="B20" s="112" t="str">
        <f>Grille!K21</f>
        <v>A38</v>
      </c>
      <c r="C20" s="122">
        <f>Grille!H21</f>
        <v>0</v>
      </c>
      <c r="D20" s="114"/>
      <c r="E20" s="114"/>
      <c r="F20" s="122"/>
      <c r="G20" s="12" t="str">
        <f>Grille!J21</f>
        <v/>
      </c>
    </row>
    <row r="21" spans="2:7" ht="20.25" customHeight="1" x14ac:dyDescent="0.2">
      <c r="B21" s="112" t="str">
        <f>Grille!K22</f>
        <v>A4</v>
      </c>
      <c r="C21" s="122">
        <f>Grille!H22</f>
        <v>0</v>
      </c>
      <c r="D21" s="114"/>
      <c r="E21" s="114"/>
      <c r="F21" s="122"/>
    </row>
    <row r="22" spans="2:7" ht="20.25" customHeight="1" x14ac:dyDescent="0.2">
      <c r="B22" s="112" t="str">
        <f>Grille!K23</f>
        <v>A41</v>
      </c>
      <c r="C22" s="122">
        <f>Grille!H23</f>
        <v>0</v>
      </c>
      <c r="D22" s="114"/>
      <c r="E22" s="114"/>
      <c r="F22" s="122"/>
      <c r="G22" s="12" t="str">
        <f>Grille!J50</f>
        <v/>
      </c>
    </row>
    <row r="23" spans="2:7" ht="20.25" customHeight="1" x14ac:dyDescent="0.2">
      <c r="B23" s="112" t="str">
        <f>Grille!K24</f>
        <v>A42</v>
      </c>
      <c r="C23" s="122">
        <f>Grille!H24</f>
        <v>0</v>
      </c>
      <c r="D23" s="114"/>
      <c r="E23" s="114"/>
      <c r="F23" s="122"/>
      <c r="G23" s="12" t="str">
        <f>Grille!J51</f>
        <v/>
      </c>
    </row>
    <row r="24" spans="2:7" ht="20.25" customHeight="1" x14ac:dyDescent="0.2">
      <c r="B24" s="112" t="str">
        <f>Grille!K25</f>
        <v>A43</v>
      </c>
      <c r="C24" s="122">
        <f>Grille!H25</f>
        <v>0</v>
      </c>
      <c r="D24" s="114"/>
      <c r="E24" s="114"/>
      <c r="F24" s="122"/>
      <c r="G24" s="12" t="str">
        <f>Grille!J52</f>
        <v/>
      </c>
    </row>
    <row r="25" spans="2:7" ht="20.25" customHeight="1" x14ac:dyDescent="0.2">
      <c r="B25" s="112" t="str">
        <f>Grille!K26</f>
        <v>A44</v>
      </c>
      <c r="C25" s="122">
        <f>Grille!H26</f>
        <v>0</v>
      </c>
      <c r="D25" s="114"/>
      <c r="E25" s="114"/>
      <c r="F25" s="122"/>
      <c r="G25" s="12" t="str">
        <f>Grille!J53</f>
        <v/>
      </c>
    </row>
    <row r="26" spans="2:7" ht="20.25" customHeight="1" x14ac:dyDescent="0.2">
      <c r="B26" s="112" t="str">
        <f>Grille!K27</f>
        <v>A5</v>
      </c>
      <c r="C26" s="122">
        <f>Grille!H27</f>
        <v>0</v>
      </c>
      <c r="D26" s="114"/>
      <c r="E26" s="114"/>
      <c r="F26" s="122"/>
      <c r="G26" s="12" t="str">
        <f>Grille!J55</f>
        <v/>
      </c>
    </row>
    <row r="27" spans="2:7" ht="20.25" customHeight="1" x14ac:dyDescent="0.2">
      <c r="B27" s="112" t="str">
        <f>Grille!K28</f>
        <v>A51</v>
      </c>
      <c r="C27" s="122">
        <f>Grille!H28</f>
        <v>0</v>
      </c>
      <c r="D27" s="114"/>
      <c r="E27" s="114"/>
      <c r="F27" s="122"/>
      <c r="G27" s="12" t="str">
        <f>Grille!J56</f>
        <v/>
      </c>
    </row>
    <row r="28" spans="2:7" ht="20.25" customHeight="1" x14ac:dyDescent="0.2">
      <c r="B28" s="112" t="str">
        <f>Grille!K29</f>
        <v>A6</v>
      </c>
      <c r="C28" s="122">
        <f>Grille!H29</f>
        <v>0</v>
      </c>
      <c r="D28" s="114"/>
      <c r="E28" s="114"/>
      <c r="F28" s="122"/>
      <c r="G28" s="12" t="str">
        <f>Grille!J57</f>
        <v/>
      </c>
    </row>
    <row r="29" spans="2:7" ht="20.25" customHeight="1" x14ac:dyDescent="0.2">
      <c r="B29" s="112" t="str">
        <f>Grille!K30</f>
        <v>A61</v>
      </c>
      <c r="C29" s="122">
        <f>Grille!H30</f>
        <v>0</v>
      </c>
      <c r="D29" s="114"/>
      <c r="E29" s="114"/>
      <c r="F29" s="122"/>
      <c r="G29" s="12" t="str">
        <f>Grille!J58</f>
        <v/>
      </c>
    </row>
    <row r="30" spans="2:7" ht="20.25" customHeight="1" x14ac:dyDescent="0.2">
      <c r="B30" s="112" t="str">
        <f>Grille!K31</f>
        <v>A62</v>
      </c>
      <c r="C30" s="122">
        <f>Grille!H31</f>
        <v>0</v>
      </c>
      <c r="D30" s="114"/>
      <c r="E30" s="114"/>
      <c r="F30" s="122"/>
      <c r="G30" s="12" t="str">
        <f>Grille!J59</f>
        <v/>
      </c>
    </row>
    <row r="31" spans="2:7" ht="20.25" customHeight="1" x14ac:dyDescent="0.2">
      <c r="B31" s="112" t="str">
        <f>Grille!K32</f>
        <v>A63</v>
      </c>
      <c r="C31" s="122">
        <f>Grille!H32</f>
        <v>0</v>
      </c>
      <c r="D31" s="114"/>
      <c r="E31" s="114"/>
      <c r="F31" s="122"/>
      <c r="G31" s="12" t="str">
        <f>Grille!J61</f>
        <v/>
      </c>
    </row>
    <row r="32" spans="2:7" ht="20.25" customHeight="1" x14ac:dyDescent="0.2">
      <c r="B32" s="112" t="str">
        <f>Grille!K33</f>
        <v>A64</v>
      </c>
      <c r="C32" s="122">
        <f>Grille!H33</f>
        <v>0</v>
      </c>
      <c r="D32" s="114"/>
      <c r="E32" s="114"/>
      <c r="F32" s="122"/>
      <c r="G32" s="12" t="str">
        <f>Grille!J62</f>
        <v/>
      </c>
    </row>
    <row r="33" spans="2:7" ht="20.25" customHeight="1" x14ac:dyDescent="0.2">
      <c r="B33" s="112" t="str">
        <f>Grille!K34</f>
        <v>A65</v>
      </c>
      <c r="C33" s="122">
        <f>Grille!H34</f>
        <v>0</v>
      </c>
      <c r="D33" s="114"/>
      <c r="E33" s="114"/>
      <c r="F33" s="122"/>
      <c r="G33" s="12" t="str">
        <f>Grille!J28</f>
        <v/>
      </c>
    </row>
    <row r="34" spans="2:7" ht="20.25" customHeight="1" x14ac:dyDescent="0.2">
      <c r="B34" s="112" t="str">
        <f>Grille!K35</f>
        <v>B1</v>
      </c>
      <c r="C34" s="122">
        <f>Grille!H35</f>
        <v>0</v>
      </c>
      <c r="D34" s="142"/>
      <c r="E34" s="142"/>
      <c r="F34" s="122"/>
      <c r="G34" s="12" t="str">
        <f>Grille!J30</f>
        <v/>
      </c>
    </row>
    <row r="35" spans="2:7" ht="20.25" customHeight="1" x14ac:dyDescent="0.2">
      <c r="B35" s="112" t="str">
        <f>Grille!K36</f>
        <v>B11</v>
      </c>
      <c r="C35" s="122">
        <f>Grille!H36</f>
        <v>0</v>
      </c>
      <c r="D35" s="142"/>
      <c r="E35" s="142"/>
      <c r="F35" s="122"/>
      <c r="G35" s="12" t="str">
        <f>Grille!J31</f>
        <v/>
      </c>
    </row>
    <row r="36" spans="2:7" ht="20.25" customHeight="1" x14ac:dyDescent="0.2">
      <c r="B36" s="112" t="str">
        <f>Grille!K37</f>
        <v>B12</v>
      </c>
      <c r="C36" s="122">
        <f>Grille!H37</f>
        <v>0</v>
      </c>
      <c r="D36" s="142"/>
      <c r="E36" s="142"/>
      <c r="F36" s="122"/>
      <c r="G36" s="12" t="str">
        <f>Grille!J32</f>
        <v/>
      </c>
    </row>
    <row r="37" spans="2:7" ht="20.25" customHeight="1" x14ac:dyDescent="0.2">
      <c r="B37" s="112" t="str">
        <f>Grille!K38</f>
        <v>B13</v>
      </c>
      <c r="C37" s="122">
        <f>Grille!H38</f>
        <v>0</v>
      </c>
      <c r="D37" s="142"/>
      <c r="E37" s="142"/>
      <c r="F37" s="122"/>
      <c r="G37" s="12" t="str">
        <f>Grille!J33</f>
        <v/>
      </c>
    </row>
    <row r="38" spans="2:7" ht="20.25" customHeight="1" x14ac:dyDescent="0.2">
      <c r="B38" s="112" t="str">
        <f>Grille!K39</f>
        <v>B14</v>
      </c>
      <c r="C38" s="122">
        <f>Grille!H39</f>
        <v>0</v>
      </c>
      <c r="D38" s="114"/>
      <c r="E38" s="114"/>
      <c r="F38" s="122"/>
      <c r="G38" s="12" t="str">
        <f>Grille!J34</f>
        <v/>
      </c>
    </row>
    <row r="39" spans="2:7" ht="20.25" customHeight="1" x14ac:dyDescent="0.2">
      <c r="B39" s="112" t="str">
        <f>Grille!K40</f>
        <v>B15</v>
      </c>
      <c r="C39" s="122">
        <f>Grille!H40</f>
        <v>0</v>
      </c>
      <c r="D39" s="114"/>
      <c r="E39" s="114"/>
      <c r="F39" s="122"/>
      <c r="G39" s="12" t="str">
        <f>Grille!J64</f>
        <v/>
      </c>
    </row>
    <row r="40" spans="2:7" ht="20.25" customHeight="1" x14ac:dyDescent="0.2">
      <c r="B40" s="112" t="str">
        <f>Grille!K41</f>
        <v>B16</v>
      </c>
      <c r="C40" s="122">
        <f>Grille!H41</f>
        <v>0</v>
      </c>
      <c r="D40" s="114"/>
      <c r="E40" s="114"/>
      <c r="F40" s="122"/>
      <c r="G40" s="12" t="str">
        <f>Grille!J65</f>
        <v/>
      </c>
    </row>
    <row r="41" spans="2:7" ht="20.25" customHeight="1" x14ac:dyDescent="0.2">
      <c r="B41" s="112" t="str">
        <f>Grille!K42</f>
        <v>C1</v>
      </c>
      <c r="C41" s="122">
        <f>Grille!H42</f>
        <v>0</v>
      </c>
      <c r="D41" s="114"/>
      <c r="E41" s="114"/>
      <c r="F41" s="122"/>
      <c r="G41" s="12" t="str">
        <f>Grille!J66</f>
        <v/>
      </c>
    </row>
    <row r="42" spans="2:7" ht="20.25" customHeight="1" x14ac:dyDescent="0.2">
      <c r="B42" s="112" t="str">
        <f>Grille!K43</f>
        <v>C11</v>
      </c>
      <c r="C42" s="122">
        <f>Grille!H43</f>
        <v>0</v>
      </c>
      <c r="D42" s="114"/>
      <c r="E42" s="114"/>
      <c r="F42" s="122"/>
      <c r="G42" s="12" t="str">
        <f>Grille!J67</f>
        <v/>
      </c>
    </row>
    <row r="43" spans="2:7" ht="20.25" customHeight="1" x14ac:dyDescent="0.2">
      <c r="B43" s="112" t="str">
        <f>Grille!K44</f>
        <v>C12</v>
      </c>
      <c r="C43" s="122">
        <f>Grille!H44</f>
        <v>0</v>
      </c>
      <c r="D43" s="114"/>
      <c r="E43" s="114"/>
      <c r="F43" s="122"/>
      <c r="G43" s="12" t="str">
        <f>Grille!J68</f>
        <v/>
      </c>
    </row>
    <row r="44" spans="2:7" ht="20.25" customHeight="1" x14ac:dyDescent="0.2">
      <c r="B44" s="112" t="str">
        <f>Grille!K45</f>
        <v>C13</v>
      </c>
      <c r="C44" s="122">
        <f>Grille!H45</f>
        <v>0</v>
      </c>
      <c r="D44" s="114"/>
      <c r="E44" s="114"/>
      <c r="F44" s="122"/>
      <c r="G44" s="12" t="str">
        <f>Grille!J69</f>
        <v/>
      </c>
    </row>
    <row r="45" spans="2:7" ht="20.25" customHeight="1" x14ac:dyDescent="0.2">
      <c r="B45" s="112" t="str">
        <f>Grille!K46</f>
        <v>D</v>
      </c>
      <c r="C45" s="122">
        <f>Grille!H46</f>
        <v>0</v>
      </c>
      <c r="D45" s="114"/>
      <c r="E45" s="114"/>
      <c r="F45" s="122"/>
      <c r="G45" s="12" t="str">
        <f>Grille!J72</f>
        <v/>
      </c>
    </row>
    <row r="46" spans="2:7" ht="20.25" customHeight="1" x14ac:dyDescent="0.2">
      <c r="B46" s="112" t="str">
        <f>Grille!K47</f>
        <v>D1</v>
      </c>
      <c r="C46" s="122">
        <f>Grille!H47</f>
        <v>0</v>
      </c>
      <c r="D46" s="114"/>
      <c r="E46" s="114"/>
      <c r="F46" s="122"/>
      <c r="G46" s="12" t="str">
        <f>Grille!J73</f>
        <v/>
      </c>
    </row>
    <row r="47" spans="2:7" ht="20.25" customHeight="1" x14ac:dyDescent="0.2">
      <c r="B47" s="112" t="str">
        <f>Grille!K48</f>
        <v>D11</v>
      </c>
      <c r="C47" s="122">
        <f>Grille!H48</f>
        <v>0</v>
      </c>
      <c r="D47" s="114"/>
      <c r="E47" s="114"/>
      <c r="F47" s="122"/>
      <c r="G47" s="12" t="str">
        <f>Grille!J74</f>
        <v/>
      </c>
    </row>
    <row r="48" spans="2:7" ht="20.25" customHeight="1" x14ac:dyDescent="0.2">
      <c r="B48" s="112" t="str">
        <f>Grille!K49</f>
        <v>D111</v>
      </c>
      <c r="C48" s="122">
        <f>Grille!H49</f>
        <v>0</v>
      </c>
      <c r="D48" s="114"/>
      <c r="E48" s="114"/>
      <c r="F48" s="122"/>
      <c r="G48" s="12" t="str">
        <f>Grille!J75</f>
        <v/>
      </c>
    </row>
    <row r="49" spans="2:7" ht="20.25" customHeight="1" x14ac:dyDescent="0.2">
      <c r="B49" s="112" t="str">
        <f>Grille!K50</f>
        <v>D112</v>
      </c>
      <c r="C49" s="122">
        <f>Grille!H50</f>
        <v>0</v>
      </c>
      <c r="D49" s="114"/>
      <c r="E49" s="114"/>
      <c r="F49" s="122"/>
      <c r="G49" s="12" t="str">
        <f>Grille!J77</f>
        <v/>
      </c>
    </row>
    <row r="50" spans="2:7" ht="20.25" customHeight="1" x14ac:dyDescent="0.2">
      <c r="B50" s="112" t="str">
        <f>Grille!K51</f>
        <v>D113</v>
      </c>
      <c r="C50" s="122">
        <f>Grille!H51</f>
        <v>0</v>
      </c>
      <c r="D50" s="114"/>
      <c r="E50" s="114"/>
      <c r="F50" s="122"/>
      <c r="G50" s="12" t="str">
        <f>Grille!J78</f>
        <v/>
      </c>
    </row>
    <row r="51" spans="2:7" ht="20.25" customHeight="1" x14ac:dyDescent="0.2">
      <c r="B51" s="112" t="str">
        <f>Grille!K52</f>
        <v>D114</v>
      </c>
      <c r="C51" s="122">
        <f>Grille!H52</f>
        <v>0</v>
      </c>
      <c r="D51" s="114"/>
      <c r="E51" s="114"/>
      <c r="F51" s="122"/>
      <c r="G51" s="12" t="str">
        <f>Grille!J79</f>
        <v/>
      </c>
    </row>
    <row r="52" spans="2:7" ht="20.25" customHeight="1" x14ac:dyDescent="0.2">
      <c r="B52" s="112" t="str">
        <f>Grille!K53</f>
        <v>D115</v>
      </c>
      <c r="C52" s="122">
        <f>Grille!H53</f>
        <v>0</v>
      </c>
      <c r="D52" s="114"/>
      <c r="E52" s="114"/>
      <c r="F52" s="122"/>
      <c r="G52" s="12" t="str">
        <f>Grille!J81</f>
        <v/>
      </c>
    </row>
    <row r="53" spans="2:7" ht="20.25" customHeight="1" x14ac:dyDescent="0.2">
      <c r="B53" s="112" t="str">
        <f>Grille!K54</f>
        <v>D12</v>
      </c>
      <c r="C53" s="122">
        <f>Grille!H54</f>
        <v>0</v>
      </c>
      <c r="D53" s="114"/>
      <c r="E53" s="114"/>
      <c r="F53" s="122"/>
      <c r="G53" s="12" t="str">
        <f>Grille!J83</f>
        <v/>
      </c>
    </row>
    <row r="54" spans="2:7" ht="20.25" customHeight="1" x14ac:dyDescent="0.2">
      <c r="B54" s="112" t="str">
        <f>Grille!K55</f>
        <v>D121</v>
      </c>
      <c r="C54" s="122">
        <f>Grille!H55</f>
        <v>0</v>
      </c>
      <c r="D54" s="114"/>
      <c r="E54" s="114"/>
      <c r="F54" s="122"/>
      <c r="G54" s="12" t="str">
        <f>Grille!J84</f>
        <v/>
      </c>
    </row>
    <row r="55" spans="2:7" ht="20.25" customHeight="1" x14ac:dyDescent="0.2">
      <c r="B55" s="112" t="str">
        <f>Grille!K56</f>
        <v>D122</v>
      </c>
      <c r="C55" s="122">
        <f>Grille!H56</f>
        <v>0</v>
      </c>
      <c r="D55" s="114"/>
      <c r="E55" s="114"/>
      <c r="F55" s="122"/>
      <c r="G55" s="12" t="str">
        <f>Grille!J85</f>
        <v/>
      </c>
    </row>
    <row r="56" spans="2:7" ht="20.25" customHeight="1" x14ac:dyDescent="0.2">
      <c r="B56" s="112" t="str">
        <f>Grille!K57</f>
        <v>D123</v>
      </c>
      <c r="C56" s="122">
        <f>Grille!H57</f>
        <v>0</v>
      </c>
      <c r="D56" s="114"/>
      <c r="E56" s="114"/>
      <c r="F56" s="122"/>
      <c r="G56" s="12" t="str">
        <f>Grille!J86</f>
        <v/>
      </c>
    </row>
    <row r="57" spans="2:7" ht="20.25" customHeight="1" x14ac:dyDescent="0.2">
      <c r="B57" s="112" t="str">
        <f>Grille!K58</f>
        <v>D124</v>
      </c>
      <c r="C57" s="122">
        <f>Grille!H58</f>
        <v>0</v>
      </c>
      <c r="D57" s="114"/>
      <c r="E57" s="114"/>
      <c r="F57" s="122"/>
      <c r="G57" s="12" t="str">
        <f>Grille!J87</f>
        <v/>
      </c>
    </row>
    <row r="58" spans="2:7" ht="20.25" customHeight="1" x14ac:dyDescent="0.2">
      <c r="B58" s="112" t="str">
        <f>Grille!K59</f>
        <v>D125</v>
      </c>
      <c r="C58" s="122">
        <f>Grille!H59</f>
        <v>0</v>
      </c>
      <c r="D58" s="114"/>
      <c r="E58" s="114"/>
      <c r="F58" s="122"/>
      <c r="G58" s="12" t="str">
        <f>Grille!J88</f>
        <v/>
      </c>
    </row>
    <row r="59" spans="2:7" ht="20.25" customHeight="1" x14ac:dyDescent="0.2">
      <c r="B59" s="112" t="str">
        <f>Grille!K60</f>
        <v>D13</v>
      </c>
      <c r="C59" s="122">
        <f>Grille!H60</f>
        <v>0</v>
      </c>
      <c r="D59" s="114"/>
      <c r="E59" s="114"/>
      <c r="F59" s="122"/>
      <c r="G59" s="12" t="str">
        <f>Grille!J90</f>
        <v/>
      </c>
    </row>
    <row r="60" spans="2:7" ht="20.25" customHeight="1" x14ac:dyDescent="0.2">
      <c r="B60" s="112" t="str">
        <f>Grille!K61</f>
        <v>D131</v>
      </c>
      <c r="C60" s="122">
        <f>Grille!H61</f>
        <v>0</v>
      </c>
      <c r="D60" s="114"/>
      <c r="E60" s="114"/>
      <c r="F60" s="122"/>
      <c r="G60" s="12" t="str">
        <f>Grille!J92</f>
        <v/>
      </c>
    </row>
    <row r="61" spans="2:7" ht="20.25" customHeight="1" x14ac:dyDescent="0.2">
      <c r="B61" s="112" t="str">
        <f>Grille!K62</f>
        <v>D132</v>
      </c>
      <c r="C61" s="122">
        <f>Grille!H62</f>
        <v>0</v>
      </c>
      <c r="D61" s="114"/>
      <c r="E61" s="114"/>
      <c r="F61" s="122"/>
      <c r="G61" s="12" t="str">
        <f>Grille!J94</f>
        <v/>
      </c>
    </row>
    <row r="62" spans="2:7" ht="20.25" customHeight="1" x14ac:dyDescent="0.2">
      <c r="B62" s="112" t="str">
        <f>Grille!K63</f>
        <v>D2</v>
      </c>
      <c r="C62" s="122">
        <f>Grille!H63</f>
        <v>0</v>
      </c>
      <c r="D62" s="114"/>
      <c r="E62" s="114"/>
      <c r="F62" s="122"/>
      <c r="G62" s="12" t="str">
        <f>Grille!J95</f>
        <v/>
      </c>
    </row>
    <row r="63" spans="2:7" ht="20.25" customHeight="1" x14ac:dyDescent="0.2">
      <c r="B63" s="112" t="str">
        <f>Grille!K64</f>
        <v>D21</v>
      </c>
      <c r="C63" s="122">
        <f>Grille!H64</f>
        <v>0</v>
      </c>
      <c r="D63" s="114"/>
      <c r="E63" s="114"/>
      <c r="F63" s="122"/>
      <c r="G63" s="12" t="str">
        <f>Grille!J96</f>
        <v/>
      </c>
    </row>
    <row r="64" spans="2:7" ht="20.25" customHeight="1" x14ac:dyDescent="0.2">
      <c r="B64" s="112" t="str">
        <f>Grille!K65</f>
        <v>D22</v>
      </c>
      <c r="C64" s="122">
        <f>Grille!H65</f>
        <v>0</v>
      </c>
      <c r="D64" s="114"/>
      <c r="E64" s="114"/>
      <c r="F64" s="122"/>
      <c r="G64" s="12" t="str">
        <f>Grille!J97</f>
        <v/>
      </c>
    </row>
    <row r="65" spans="2:7" ht="20.25" customHeight="1" x14ac:dyDescent="0.2">
      <c r="B65" s="112" t="str">
        <f>Grille!K66</f>
        <v>D23</v>
      </c>
      <c r="C65" s="122">
        <f>Grille!H66</f>
        <v>0</v>
      </c>
      <c r="D65" s="114"/>
      <c r="E65" s="114"/>
      <c r="F65" s="122"/>
      <c r="G65" s="12" t="str">
        <f>Grille!J98</f>
        <v/>
      </c>
    </row>
    <row r="66" spans="2:7" ht="20.25" customHeight="1" x14ac:dyDescent="0.2">
      <c r="B66" s="112" t="str">
        <f>Grille!K67</f>
        <v>D24</v>
      </c>
      <c r="C66" s="122">
        <f>Grille!H67</f>
        <v>0</v>
      </c>
      <c r="D66" s="114"/>
      <c r="E66" s="114"/>
      <c r="F66" s="122"/>
      <c r="G66" s="12" t="str">
        <f>Grille!J100</f>
        <v/>
      </c>
    </row>
    <row r="67" spans="2:7" ht="20.25" customHeight="1" x14ac:dyDescent="0.2">
      <c r="B67" s="112" t="str">
        <f>Grille!K68</f>
        <v>D25</v>
      </c>
      <c r="C67" s="122">
        <f>Grille!H68</f>
        <v>0</v>
      </c>
      <c r="D67" s="114"/>
      <c r="E67" s="114"/>
      <c r="F67" s="122"/>
      <c r="G67" s="12" t="str">
        <f>Grille!J101</f>
        <v/>
      </c>
    </row>
    <row r="68" spans="2:7" ht="20.25" customHeight="1" x14ac:dyDescent="0.2">
      <c r="B68" s="112" t="str">
        <f>Grille!K69</f>
        <v>D26</v>
      </c>
      <c r="C68" s="122">
        <f>Grille!H69</f>
        <v>0</v>
      </c>
      <c r="D68" s="114"/>
      <c r="E68" s="114"/>
      <c r="F68" s="122"/>
      <c r="G68" s="12" t="str">
        <f>Grille!J102</f>
        <v/>
      </c>
    </row>
    <row r="69" spans="2:7" ht="20.25" customHeight="1" x14ac:dyDescent="0.2">
      <c r="B69" s="112" t="str">
        <f>Grille!K70</f>
        <v>D3</v>
      </c>
      <c r="C69" s="122">
        <f>Grille!H70</f>
        <v>0</v>
      </c>
      <c r="D69" s="114"/>
      <c r="E69" s="114"/>
      <c r="F69" s="122"/>
      <c r="G69" s="12" t="str">
        <f>Grille!J103</f>
        <v/>
      </c>
    </row>
    <row r="70" spans="2:7" ht="20.25" customHeight="1" x14ac:dyDescent="0.2">
      <c r="B70" s="112" t="str">
        <f>Grille!K71</f>
        <v>D31</v>
      </c>
      <c r="C70" s="122">
        <f>Grille!H71</f>
        <v>0</v>
      </c>
      <c r="D70" s="114"/>
      <c r="E70" s="114"/>
      <c r="F70" s="122"/>
      <c r="G70" s="12" t="str">
        <f>Grille!J104</f>
        <v/>
      </c>
    </row>
    <row r="71" spans="2:7" ht="20.25" customHeight="1" x14ac:dyDescent="0.2">
      <c r="B71" s="112" t="str">
        <f>Grille!K72</f>
        <v>D311</v>
      </c>
      <c r="C71" s="122">
        <f>Grille!H72</f>
        <v>0</v>
      </c>
      <c r="D71" s="114"/>
      <c r="E71" s="114"/>
      <c r="F71" s="122"/>
      <c r="G71" s="12" t="str">
        <f>Grille!J105</f>
        <v/>
      </c>
    </row>
    <row r="72" spans="2:7" ht="20.25" customHeight="1" x14ac:dyDescent="0.2">
      <c r="B72" s="112" t="str">
        <f>Grille!K73</f>
        <v>D312</v>
      </c>
      <c r="C72" s="122">
        <f>Grille!H73</f>
        <v>0</v>
      </c>
      <c r="D72" s="114"/>
      <c r="E72" s="114"/>
      <c r="F72" s="122"/>
      <c r="G72" s="12" t="str">
        <f>Grille!J106</f>
        <v/>
      </c>
    </row>
    <row r="73" spans="2:7" ht="20.25" customHeight="1" x14ac:dyDescent="0.2">
      <c r="B73" s="112" t="str">
        <f>Grille!K74</f>
        <v>D313</v>
      </c>
      <c r="C73" s="122">
        <f>Grille!H74</f>
        <v>0</v>
      </c>
      <c r="D73" s="114"/>
      <c r="E73" s="114"/>
      <c r="F73" s="122"/>
      <c r="G73" s="12" t="str">
        <f>Grille!J107</f>
        <v/>
      </c>
    </row>
    <row r="74" spans="2:7" ht="20.25" customHeight="1" x14ac:dyDescent="0.2">
      <c r="B74" s="112" t="str">
        <f>Grille!K75</f>
        <v>D314</v>
      </c>
      <c r="C74" s="122">
        <f>Grille!H75</f>
        <v>0</v>
      </c>
      <c r="D74" s="114"/>
      <c r="E74" s="114"/>
      <c r="F74" s="122"/>
      <c r="G74" s="12" t="str">
        <f>Grille!J108</f>
        <v/>
      </c>
    </row>
    <row r="75" spans="2:7" ht="20.25" customHeight="1" x14ac:dyDescent="0.2">
      <c r="B75" s="112" t="str">
        <f>Grille!K76</f>
        <v>D32</v>
      </c>
      <c r="C75" s="122">
        <f>Grille!H76</f>
        <v>0</v>
      </c>
      <c r="D75" s="114"/>
      <c r="E75" s="114"/>
      <c r="F75" s="122"/>
      <c r="G75" s="12" t="str">
        <f>Grille!J109</f>
        <v/>
      </c>
    </row>
    <row r="76" spans="2:7" ht="20.25" customHeight="1" x14ac:dyDescent="0.2">
      <c r="B76" s="112" t="str">
        <f>Grille!K77</f>
        <v>D321</v>
      </c>
      <c r="C76" s="122">
        <f>Grille!H77</f>
        <v>0</v>
      </c>
      <c r="D76" s="114"/>
      <c r="E76" s="114"/>
      <c r="F76" s="122"/>
      <c r="G76" s="12" t="str">
        <f>Grille!J111</f>
        <v/>
      </c>
    </row>
    <row r="77" spans="2:7" ht="20.25" customHeight="1" x14ac:dyDescent="0.2">
      <c r="B77" s="112" t="str">
        <f>Grille!K78</f>
        <v>D322</v>
      </c>
      <c r="C77" s="122">
        <f>Grille!H78</f>
        <v>0</v>
      </c>
      <c r="D77" s="114"/>
      <c r="E77" s="114"/>
      <c r="F77" s="122"/>
      <c r="G77" s="12" t="str">
        <f>Grille!J112</f>
        <v/>
      </c>
    </row>
    <row r="78" spans="2:7" ht="20.25" customHeight="1" x14ac:dyDescent="0.2">
      <c r="B78" s="112" t="str">
        <f>Grille!K79</f>
        <v>D323</v>
      </c>
      <c r="C78" s="122">
        <f>Grille!H79</f>
        <v>0</v>
      </c>
      <c r="D78" s="114"/>
      <c r="E78" s="114"/>
      <c r="F78" s="122"/>
      <c r="G78" s="12" t="str">
        <f>Grille!J113</f>
        <v/>
      </c>
    </row>
    <row r="79" spans="2:7" ht="20.25" customHeight="1" x14ac:dyDescent="0.2">
      <c r="B79" s="112" t="str">
        <f>Grille!K80</f>
        <v>D33</v>
      </c>
      <c r="C79" s="122">
        <f>Grille!H80</f>
        <v>0</v>
      </c>
      <c r="D79" s="114"/>
      <c r="E79" s="114"/>
      <c r="F79" s="122"/>
      <c r="G79" s="12" t="str">
        <f>Grille!J114</f>
        <v/>
      </c>
    </row>
    <row r="80" spans="2:7" ht="20.25" customHeight="1" x14ac:dyDescent="0.2">
      <c r="B80" s="112" t="str">
        <f>Grille!K81</f>
        <v>D331</v>
      </c>
      <c r="C80" s="122">
        <f>Grille!H81</f>
        <v>0</v>
      </c>
      <c r="D80" s="114"/>
      <c r="E80" s="114"/>
      <c r="F80" s="122"/>
      <c r="G80" s="12" t="str">
        <f>Grille!J115</f>
        <v/>
      </c>
    </row>
    <row r="81" spans="2:7" ht="20.25" customHeight="1" x14ac:dyDescent="0.2">
      <c r="B81" s="112" t="str">
        <f>Grille!K82</f>
        <v>D34</v>
      </c>
      <c r="C81" s="122">
        <f>Grille!H82</f>
        <v>0</v>
      </c>
      <c r="D81" s="114"/>
      <c r="E81" s="114"/>
      <c r="F81" s="122"/>
      <c r="G81" s="12" t="str">
        <f>Grille!J117</f>
        <v/>
      </c>
    </row>
    <row r="82" spans="2:7" ht="20.25" customHeight="1" x14ac:dyDescent="0.2">
      <c r="B82" s="112" t="str">
        <f>Grille!K83</f>
        <v>D341</v>
      </c>
      <c r="C82" s="122">
        <f>Grille!H83</f>
        <v>0</v>
      </c>
      <c r="D82" s="114"/>
      <c r="E82" s="114"/>
      <c r="F82" s="122"/>
      <c r="G82" s="12" t="str">
        <f>Grille!J118</f>
        <v/>
      </c>
    </row>
    <row r="83" spans="2:7" ht="20.25" customHeight="1" x14ac:dyDescent="0.2">
      <c r="B83" s="112" t="str">
        <f>Grille!K84</f>
        <v>D342</v>
      </c>
      <c r="C83" s="122">
        <f>Grille!H84</f>
        <v>0</v>
      </c>
      <c r="D83" s="114"/>
      <c r="E83" s="114"/>
      <c r="F83" s="122"/>
      <c r="G83" s="12" t="str">
        <f>Grille!J119</f>
        <v/>
      </c>
    </row>
    <row r="84" spans="2:7" ht="20.25" customHeight="1" x14ac:dyDescent="0.2">
      <c r="B84" s="112" t="str">
        <f>Grille!K85</f>
        <v>D343</v>
      </c>
      <c r="C84" s="122">
        <f>Grille!H85</f>
        <v>0</v>
      </c>
      <c r="D84" s="114"/>
      <c r="E84" s="114"/>
      <c r="F84" s="122"/>
      <c r="G84" s="12" t="str">
        <f>Grille!J122</f>
        <v/>
      </c>
    </row>
    <row r="85" spans="2:7" ht="20.25" customHeight="1" x14ac:dyDescent="0.2">
      <c r="B85" s="112" t="str">
        <f>Grille!K86</f>
        <v>D344</v>
      </c>
      <c r="C85" s="122">
        <f>Grille!H86</f>
        <v>0</v>
      </c>
      <c r="D85" s="114"/>
      <c r="E85" s="114"/>
      <c r="F85" s="122"/>
      <c r="G85" s="12" t="str">
        <f>Grille!J123</f>
        <v/>
      </c>
    </row>
    <row r="86" spans="2:7" ht="20.25" customHeight="1" x14ac:dyDescent="0.2">
      <c r="B86" s="112" t="str">
        <f>Grille!K87</f>
        <v>D345</v>
      </c>
      <c r="C86" s="122">
        <f>Grille!H87</f>
        <v>0</v>
      </c>
      <c r="D86" s="114"/>
      <c r="E86" s="114"/>
      <c r="F86" s="122"/>
      <c r="G86" s="12" t="str">
        <f>Grille!J124</f>
        <v/>
      </c>
    </row>
    <row r="87" spans="2:7" ht="20.25" customHeight="1" x14ac:dyDescent="0.2">
      <c r="B87" s="112" t="str">
        <f>Grille!K88</f>
        <v>D346</v>
      </c>
      <c r="C87" s="122">
        <f>Grille!H88</f>
        <v>0</v>
      </c>
      <c r="D87" s="114"/>
      <c r="E87" s="114"/>
      <c r="F87" s="122"/>
      <c r="G87" s="12" t="str">
        <f>Grille!J126</f>
        <v/>
      </c>
    </row>
    <row r="88" spans="2:7" ht="20.25" customHeight="1" x14ac:dyDescent="0.2">
      <c r="B88" s="112" t="str">
        <f>Grille!K89</f>
        <v>D35</v>
      </c>
      <c r="C88" s="122">
        <f>Grille!H89</f>
        <v>0</v>
      </c>
      <c r="D88" s="114"/>
      <c r="E88" s="114"/>
      <c r="F88" s="122"/>
      <c r="G88" s="12" t="str">
        <f>Grille!J127</f>
        <v/>
      </c>
    </row>
    <row r="89" spans="2:7" ht="20.25" customHeight="1" x14ac:dyDescent="0.2">
      <c r="B89" s="112" t="str">
        <f>Grille!K90</f>
        <v>D351</v>
      </c>
      <c r="C89" s="122">
        <f>Grille!H90</f>
        <v>0</v>
      </c>
      <c r="D89" s="114"/>
      <c r="E89" s="114"/>
      <c r="F89" s="122"/>
      <c r="G89" s="12" t="str">
        <f>Grille!J129</f>
        <v/>
      </c>
    </row>
    <row r="90" spans="2:7" ht="20.25" customHeight="1" x14ac:dyDescent="0.2">
      <c r="B90" s="112" t="str">
        <f>Grille!K91</f>
        <v>D36</v>
      </c>
      <c r="C90" s="122">
        <f>Grille!H91</f>
        <v>0</v>
      </c>
      <c r="D90" s="114"/>
      <c r="E90" s="114"/>
      <c r="F90" s="122"/>
      <c r="G90" s="12" t="str">
        <f>Grille!J130</f>
        <v/>
      </c>
    </row>
    <row r="91" spans="2:7" ht="20.25" customHeight="1" x14ac:dyDescent="0.2">
      <c r="B91" s="112" t="str">
        <f>Grille!K92</f>
        <v>D361</v>
      </c>
      <c r="C91" s="122">
        <f>Grille!H92</f>
        <v>0</v>
      </c>
      <c r="D91" s="114"/>
      <c r="E91" s="114"/>
      <c r="F91" s="122"/>
      <c r="G91" s="12" t="str">
        <f>Grille!J36</f>
        <v/>
      </c>
    </row>
    <row r="92" spans="2:7" ht="20.25" customHeight="1" x14ac:dyDescent="0.2">
      <c r="B92" s="112" t="str">
        <f>Grille!K93</f>
        <v>D4</v>
      </c>
      <c r="C92" s="122">
        <f>Grille!H93</f>
        <v>0</v>
      </c>
      <c r="D92" s="114"/>
      <c r="E92" s="114"/>
      <c r="F92" s="122"/>
      <c r="G92" s="12" t="str">
        <f>Grille!J37</f>
        <v/>
      </c>
    </row>
    <row r="93" spans="2:7" ht="20.25" customHeight="1" x14ac:dyDescent="0.2">
      <c r="B93" s="112" t="str">
        <f>Grille!K94</f>
        <v>D41</v>
      </c>
      <c r="C93" s="122">
        <f>Grille!H94</f>
        <v>0</v>
      </c>
      <c r="D93" s="114"/>
      <c r="E93" s="114"/>
      <c r="F93" s="122"/>
      <c r="G93" s="12" t="str">
        <f>Grille!J38</f>
        <v/>
      </c>
    </row>
    <row r="94" spans="2:7" ht="20.25" customHeight="1" x14ac:dyDescent="0.2">
      <c r="B94" s="112" t="str">
        <f>Grille!K95</f>
        <v>D42</v>
      </c>
      <c r="C94" s="122">
        <f>Grille!H95</f>
        <v>0</v>
      </c>
      <c r="D94" s="114"/>
      <c r="E94" s="114"/>
      <c r="F94" s="122"/>
      <c r="G94" s="12" t="str">
        <f>Grille!J39</f>
        <v/>
      </c>
    </row>
    <row r="95" spans="2:7" ht="20.25" customHeight="1" x14ac:dyDescent="0.2">
      <c r="B95" s="112" t="str">
        <f>Grille!K96</f>
        <v>D43</v>
      </c>
      <c r="C95" s="122">
        <f>Grille!H96</f>
        <v>0</v>
      </c>
      <c r="D95" s="114"/>
      <c r="E95" s="114"/>
      <c r="F95" s="122"/>
      <c r="G95" s="12" t="str">
        <f>Grille!J40</f>
        <v/>
      </c>
    </row>
    <row r="96" spans="2:7" ht="20.25" customHeight="1" x14ac:dyDescent="0.2">
      <c r="B96" s="112" t="str">
        <f>Grille!K97</f>
        <v>D44</v>
      </c>
      <c r="C96" s="122">
        <f>Grille!H97</f>
        <v>0</v>
      </c>
      <c r="D96" s="114"/>
      <c r="E96" s="114"/>
      <c r="F96" s="122"/>
      <c r="G96" s="12" t="str">
        <f>Grille!J41</f>
        <v/>
      </c>
    </row>
    <row r="97" spans="2:7" ht="20.25" customHeight="1" x14ac:dyDescent="0.2">
      <c r="B97" s="112" t="str">
        <f>Grille!K98</f>
        <v>D45</v>
      </c>
      <c r="C97" s="122">
        <f>Grille!H98</f>
        <v>0</v>
      </c>
      <c r="D97" s="114"/>
      <c r="E97" s="114"/>
      <c r="F97" s="122"/>
      <c r="G97" s="12" t="str">
        <f>Grille!J43</f>
        <v/>
      </c>
    </row>
    <row r="98" spans="2:7" ht="20.25" customHeight="1" x14ac:dyDescent="0.2">
      <c r="B98" s="112" t="str">
        <f>Grille!K99</f>
        <v>D6</v>
      </c>
      <c r="C98" s="122">
        <f>Grille!H99</f>
        <v>0</v>
      </c>
      <c r="D98" s="114"/>
      <c r="E98" s="114"/>
      <c r="F98" s="122"/>
      <c r="G98" s="12" t="str">
        <f>Grille!J44</f>
        <v/>
      </c>
    </row>
    <row r="99" spans="2:7" ht="20.25" customHeight="1" x14ac:dyDescent="0.2">
      <c r="B99" s="112" t="str">
        <f>Grille!K100</f>
        <v>D61</v>
      </c>
      <c r="C99" s="122">
        <f>Grille!H100</f>
        <v>0</v>
      </c>
      <c r="D99" s="114"/>
      <c r="E99" s="114"/>
      <c r="F99" s="122"/>
      <c r="G99" s="12" t="str">
        <f>Grille!J45</f>
        <v/>
      </c>
    </row>
    <row r="100" spans="2:7" ht="20.25" customHeight="1" x14ac:dyDescent="0.2">
      <c r="B100" s="112" t="str">
        <f>Grille!K101</f>
        <v>D62</v>
      </c>
      <c r="C100" s="122">
        <f>Grille!H101</f>
        <v>0</v>
      </c>
      <c r="D100" s="166"/>
      <c r="E100" s="166"/>
      <c r="F100" s="122"/>
      <c r="G100" s="12" t="str">
        <f>Grille!J46</f>
        <v/>
      </c>
    </row>
    <row r="101" spans="2:7" ht="20.25" customHeight="1" x14ac:dyDescent="0.2">
      <c r="B101" s="112" t="str">
        <f>Grille!K102</f>
        <v>D63</v>
      </c>
      <c r="C101" s="122">
        <f>Grille!H102</f>
        <v>0</v>
      </c>
      <c r="D101" s="166"/>
      <c r="E101" s="166"/>
      <c r="F101" s="122"/>
      <c r="G101" s="12" t="str">
        <f>Grille!J47</f>
        <v/>
      </c>
    </row>
    <row r="102" spans="2:7" ht="20.25" customHeight="1" x14ac:dyDescent="0.2">
      <c r="B102" s="112" t="str">
        <f>Grille!K103</f>
        <v>D64</v>
      </c>
      <c r="C102" s="122">
        <f>Grille!H103</f>
        <v>0</v>
      </c>
      <c r="D102" s="166"/>
      <c r="E102" s="166"/>
      <c r="F102" s="122"/>
      <c r="G102" s="12" t="str">
        <f>Grille!J48</f>
        <v/>
      </c>
    </row>
    <row r="103" spans="2:7" ht="20.25" customHeight="1" x14ac:dyDescent="0.2">
      <c r="B103" s="112" t="str">
        <f>Grille!K104</f>
        <v>D65</v>
      </c>
      <c r="C103" s="122">
        <f>Grille!H104</f>
        <v>0</v>
      </c>
      <c r="D103" s="166"/>
      <c r="E103" s="166"/>
      <c r="F103" s="122"/>
      <c r="G103" s="12" t="str">
        <f>Grille!J49</f>
        <v/>
      </c>
    </row>
    <row r="104" spans="2:7" ht="20.25" customHeight="1" x14ac:dyDescent="0.2">
      <c r="B104" s="112" t="str">
        <f>Grille!K105</f>
        <v>D66</v>
      </c>
      <c r="C104" s="122">
        <f>Grille!H105</f>
        <v>0</v>
      </c>
      <c r="D104" s="166"/>
      <c r="E104" s="166"/>
      <c r="F104" s="122"/>
      <c r="G104" s="12" t="str">
        <f>Grille!J50</f>
        <v/>
      </c>
    </row>
    <row r="105" spans="2:7" ht="20.25" customHeight="1" x14ac:dyDescent="0.2">
      <c r="B105" s="112" t="str">
        <f>Grille!K106</f>
        <v>D67</v>
      </c>
      <c r="C105" s="122">
        <f>Grille!H106</f>
        <v>0</v>
      </c>
      <c r="D105" s="166"/>
      <c r="E105" s="166"/>
      <c r="F105" s="122"/>
      <c r="G105" s="12" t="str">
        <f>Grille!J51</f>
        <v/>
      </c>
    </row>
    <row r="106" spans="2:7" ht="20.25" customHeight="1" x14ac:dyDescent="0.2">
      <c r="B106" s="112" t="str">
        <f>Grille!K107</f>
        <v>D68</v>
      </c>
      <c r="C106" s="122">
        <f>Grille!H107</f>
        <v>0</v>
      </c>
      <c r="D106" s="166"/>
      <c r="E106" s="166"/>
      <c r="F106" s="122"/>
      <c r="G106" s="12" t="str">
        <f>Grille!J52</f>
        <v/>
      </c>
    </row>
    <row r="107" spans="2:7" ht="20.25" customHeight="1" x14ac:dyDescent="0.2">
      <c r="B107" s="112" t="str">
        <f>Grille!K108</f>
        <v>D69</v>
      </c>
      <c r="C107" s="122">
        <f>Grille!H108</f>
        <v>0</v>
      </c>
      <c r="D107" s="166"/>
      <c r="E107" s="166"/>
      <c r="F107" s="122"/>
      <c r="G107" s="12" t="str">
        <f>Grille!J53</f>
        <v/>
      </c>
    </row>
    <row r="108" spans="2:7" ht="20.25" customHeight="1" x14ac:dyDescent="0.2">
      <c r="B108" s="112" t="str">
        <f>Grille!K109</f>
        <v>D610</v>
      </c>
      <c r="C108" s="122">
        <f>Grille!H109</f>
        <v>0</v>
      </c>
      <c r="D108" s="166"/>
      <c r="E108" s="166"/>
      <c r="F108" s="122"/>
      <c r="G108" s="12" t="str">
        <f>Grille!J54</f>
        <v/>
      </c>
    </row>
    <row r="109" spans="2:7" ht="20.25" customHeight="1" x14ac:dyDescent="0.2">
      <c r="B109" s="112" t="str">
        <f>Grille!K110</f>
        <v>D7</v>
      </c>
      <c r="C109" s="122">
        <f>Grille!H110</f>
        <v>0</v>
      </c>
      <c r="D109" s="166"/>
      <c r="E109" s="166"/>
      <c r="F109" s="122"/>
      <c r="G109" s="12" t="str">
        <f>Grille!J55</f>
        <v/>
      </c>
    </row>
    <row r="110" spans="2:7" ht="20.25" customHeight="1" x14ac:dyDescent="0.2">
      <c r="B110" s="112" t="str">
        <f>Grille!K111</f>
        <v>D71</v>
      </c>
      <c r="C110" s="122">
        <f>Grille!H111</f>
        <v>0</v>
      </c>
      <c r="D110" s="166"/>
      <c r="E110" s="166"/>
      <c r="F110" s="122"/>
      <c r="G110" s="12" t="str">
        <f>Grille!J56</f>
        <v/>
      </c>
    </row>
    <row r="111" spans="2:7" ht="20.25" customHeight="1" x14ac:dyDescent="0.2">
      <c r="B111" s="112" t="str">
        <f>Grille!K112</f>
        <v>D72</v>
      </c>
      <c r="C111" s="122">
        <f>Grille!H112</f>
        <v>0</v>
      </c>
      <c r="D111" s="166"/>
      <c r="E111" s="166"/>
      <c r="F111" s="122"/>
      <c r="G111" s="12" t="str">
        <f>Grille!J57</f>
        <v/>
      </c>
    </row>
    <row r="112" spans="2:7" ht="20.25" customHeight="1" x14ac:dyDescent="0.2">
      <c r="B112" s="112" t="str">
        <f>Grille!K113</f>
        <v>D73</v>
      </c>
      <c r="C112" s="122">
        <f>Grille!H113</f>
        <v>0</v>
      </c>
      <c r="D112" s="166"/>
      <c r="E112" s="166"/>
      <c r="F112" s="122"/>
      <c r="G112" s="12" t="str">
        <f>Grille!J58</f>
        <v/>
      </c>
    </row>
    <row r="113" spans="2:7" ht="20.25" customHeight="1" x14ac:dyDescent="0.2">
      <c r="B113" s="112" t="str">
        <f>Grille!K114</f>
        <v>D74</v>
      </c>
      <c r="C113" s="122">
        <f>Grille!H114</f>
        <v>0</v>
      </c>
      <c r="D113" s="166"/>
      <c r="E113" s="166"/>
      <c r="F113" s="122"/>
      <c r="G113" s="12" t="str">
        <f>Grille!J59</f>
        <v/>
      </c>
    </row>
    <row r="114" spans="2:7" ht="20.25" customHeight="1" x14ac:dyDescent="0.2">
      <c r="B114" s="112" t="str">
        <f>Grille!K115</f>
        <v>D75</v>
      </c>
      <c r="C114" s="122">
        <f>Grille!H115</f>
        <v>0</v>
      </c>
      <c r="D114" s="166"/>
      <c r="E114" s="166"/>
      <c r="F114" s="122"/>
      <c r="G114" s="12" t="str">
        <f>Grille!J60</f>
        <v/>
      </c>
    </row>
    <row r="115" spans="2:7" ht="20.25" customHeight="1" x14ac:dyDescent="0.2">
      <c r="B115" s="112" t="str">
        <f>Grille!K116</f>
        <v/>
      </c>
      <c r="C115" s="122">
        <f>Grille!H116</f>
        <v>0</v>
      </c>
      <c r="D115" s="166"/>
      <c r="E115" s="166"/>
      <c r="F115" s="122"/>
      <c r="G115" s="12" t="str">
        <f>Grille!J61</f>
        <v/>
      </c>
    </row>
    <row r="116" spans="2:7" ht="20.25" customHeight="1" x14ac:dyDescent="0.2">
      <c r="B116" s="112" t="str">
        <f>Grille!K117</f>
        <v>B71</v>
      </c>
      <c r="C116" s="122">
        <f>Grille!H117</f>
        <v>0</v>
      </c>
      <c r="D116" s="166"/>
      <c r="E116" s="166"/>
      <c r="F116" s="122"/>
      <c r="G116" s="12" t="str">
        <f>Grille!J62</f>
        <v/>
      </c>
    </row>
    <row r="117" spans="2:7" ht="20.25" customHeight="1" x14ac:dyDescent="0.2">
      <c r="B117" s="112" t="str">
        <f>Grille!K118</f>
        <v>B72</v>
      </c>
      <c r="C117" s="122">
        <f>Grille!H118</f>
        <v>0</v>
      </c>
      <c r="D117" s="166"/>
      <c r="E117" s="166"/>
      <c r="F117" s="122"/>
      <c r="G117" s="12" t="str">
        <f>Grille!J63</f>
        <v/>
      </c>
    </row>
    <row r="118" spans="2:7" ht="20.25" customHeight="1" x14ac:dyDescent="0.2">
      <c r="B118" s="112" t="str">
        <f>Grille!K119</f>
        <v>B73</v>
      </c>
      <c r="C118" s="122">
        <f>Grille!H119</f>
        <v>0</v>
      </c>
      <c r="D118" s="166"/>
      <c r="E118" s="166"/>
      <c r="F118" s="122"/>
      <c r="G118" s="12" t="str">
        <f>Grille!J64</f>
        <v/>
      </c>
    </row>
    <row r="119" spans="2:7" ht="20.25" customHeight="1" x14ac:dyDescent="0.2">
      <c r="B119" s="112" t="str">
        <f>Grille!K120</f>
        <v>E</v>
      </c>
      <c r="C119" s="122">
        <f>Grille!H120</f>
        <v>0</v>
      </c>
      <c r="D119" s="166"/>
      <c r="E119" s="166"/>
      <c r="F119" s="122"/>
      <c r="G119" s="12" t="str">
        <f>Grille!J65</f>
        <v/>
      </c>
    </row>
    <row r="120" spans="2:7" ht="20.25" customHeight="1" x14ac:dyDescent="0.2">
      <c r="B120" s="112" t="str">
        <f>Grille!K121</f>
        <v>E1</v>
      </c>
      <c r="C120" s="122">
        <f>Grille!H121</f>
        <v>0</v>
      </c>
      <c r="D120" s="166"/>
      <c r="E120" s="166"/>
      <c r="F120" s="122"/>
      <c r="G120" s="12" t="str">
        <f>Grille!J66</f>
        <v/>
      </c>
    </row>
    <row r="121" spans="2:7" ht="20.25" customHeight="1" x14ac:dyDescent="0.2">
      <c r="B121" s="112" t="str">
        <f>Grille!K122</f>
        <v>E11</v>
      </c>
      <c r="C121" s="122">
        <f>Grille!H122</f>
        <v>0</v>
      </c>
      <c r="D121" s="166"/>
      <c r="E121" s="166"/>
      <c r="F121" s="122"/>
      <c r="G121" s="12" t="str">
        <f>Grille!J67</f>
        <v/>
      </c>
    </row>
    <row r="122" spans="2:7" ht="20.25" customHeight="1" x14ac:dyDescent="0.2">
      <c r="B122" s="112" t="str">
        <f>Grille!K123</f>
        <v>E12</v>
      </c>
      <c r="C122" s="122">
        <f>Grille!H123</f>
        <v>0</v>
      </c>
      <c r="D122" s="166"/>
      <c r="E122" s="166"/>
      <c r="F122" s="122"/>
      <c r="G122" s="12" t="str">
        <f>Grille!J68</f>
        <v/>
      </c>
    </row>
    <row r="123" spans="2:7" ht="20.25" customHeight="1" x14ac:dyDescent="0.2">
      <c r="B123" s="112" t="str">
        <f>Grille!K124</f>
        <v>E13</v>
      </c>
      <c r="C123" s="122">
        <f>Grille!H124</f>
        <v>0</v>
      </c>
      <c r="D123" s="166"/>
      <c r="E123" s="166"/>
      <c r="F123" s="122"/>
      <c r="G123" s="12" t="str">
        <f>Grille!J69</f>
        <v/>
      </c>
    </row>
    <row r="124" spans="2:7" ht="20.25" customHeight="1" x14ac:dyDescent="0.2">
      <c r="B124" s="112" t="str">
        <f>Grille!K125</f>
        <v>E2</v>
      </c>
      <c r="C124" s="122">
        <f>Grille!H125</f>
        <v>0</v>
      </c>
      <c r="D124" s="166"/>
      <c r="E124" s="166"/>
      <c r="F124" s="122"/>
      <c r="G124" s="12" t="str">
        <f>Grille!J70</f>
        <v/>
      </c>
    </row>
    <row r="125" spans="2:7" ht="20.25" customHeight="1" x14ac:dyDescent="0.2">
      <c r="B125" s="112" t="str">
        <f>Grille!K126</f>
        <v>E21</v>
      </c>
      <c r="C125" s="122">
        <f>Grille!H126</f>
        <v>0</v>
      </c>
      <c r="D125" s="166"/>
      <c r="E125" s="166"/>
      <c r="F125" s="122"/>
      <c r="G125" s="12" t="str">
        <f>Grille!J71</f>
        <v/>
      </c>
    </row>
    <row r="126" spans="2:7" ht="20.25" customHeight="1" x14ac:dyDescent="0.2">
      <c r="B126" s="112" t="str">
        <f>Grille!K127</f>
        <v>E22</v>
      </c>
      <c r="C126" s="122">
        <f>Grille!H127</f>
        <v>0</v>
      </c>
      <c r="D126" s="166"/>
      <c r="E126" s="166"/>
      <c r="F126" s="122"/>
      <c r="G126" s="12" t="str">
        <f>Grille!J72</f>
        <v/>
      </c>
    </row>
    <row r="127" spans="2:7" ht="20.25" customHeight="1" x14ac:dyDescent="0.2">
      <c r="B127" s="112" t="str">
        <f>Grille!K128</f>
        <v>E3</v>
      </c>
      <c r="C127" s="122">
        <f>Grille!H128</f>
        <v>0</v>
      </c>
      <c r="D127" s="166"/>
      <c r="E127" s="166"/>
      <c r="F127" s="122"/>
      <c r="G127" s="12" t="str">
        <f>Grille!J73</f>
        <v/>
      </c>
    </row>
    <row r="128" spans="2:7" ht="20.25" customHeight="1" x14ac:dyDescent="0.2">
      <c r="B128" s="112" t="str">
        <f>Grille!K129</f>
        <v>E31</v>
      </c>
      <c r="C128" s="122">
        <f>Grille!H129</f>
        <v>0</v>
      </c>
      <c r="D128" s="166"/>
      <c r="E128" s="166"/>
      <c r="F128" s="122"/>
      <c r="G128" s="12" t="str">
        <f>Grille!J74</f>
        <v/>
      </c>
    </row>
    <row r="129" spans="2:8" ht="20.25" customHeight="1" x14ac:dyDescent="0.2">
      <c r="B129" s="112" t="str">
        <f>Grille!K130</f>
        <v>E33</v>
      </c>
      <c r="C129" s="122">
        <f>Grille!H130</f>
        <v>0</v>
      </c>
      <c r="D129" s="166"/>
      <c r="E129" s="166"/>
      <c r="F129" s="122"/>
      <c r="G129" s="12" t="str">
        <f>Grille!J75</f>
        <v/>
      </c>
    </row>
    <row r="130" spans="2:8" ht="20.25" customHeight="1" x14ac:dyDescent="0.2">
      <c r="B130" s="121"/>
      <c r="C130" s="182" t="s">
        <v>431</v>
      </c>
      <c r="D130" s="41" t="s">
        <v>243</v>
      </c>
      <c r="E130" s="41" t="s">
        <v>258</v>
      </c>
      <c r="F130" s="112"/>
      <c r="G130" s="12" t="s">
        <v>237</v>
      </c>
    </row>
    <row r="131" spans="2:8" ht="27" customHeight="1" x14ac:dyDescent="0.2">
      <c r="B131" s="168"/>
      <c r="C131" s="181" t="s">
        <v>431</v>
      </c>
      <c r="D131" s="116"/>
      <c r="E131" s="117"/>
      <c r="F131" s="112"/>
      <c r="G131" s="12" t="s">
        <v>237</v>
      </c>
      <c r="H131" s="17" t="str">
        <f>IF($D$131=H4,"F",IF($D$131=H5,"FR",IF($D$131=H6,"D",IF($D$131=H7,"DI",""))))</f>
        <v/>
      </c>
    </row>
  </sheetData>
  <sheetProtection formatRows="0" selectLockedCells="1" sort="0" autoFilter="0"/>
  <autoFilter ref="B3:F3"/>
  <mergeCells count="3">
    <mergeCell ref="B1:C1"/>
    <mergeCell ref="D1:E1"/>
    <mergeCell ref="B2:C2"/>
  </mergeCells>
  <phoneticPr fontId="13" type="noConversion"/>
  <conditionalFormatting sqref="F3:G3 F132:G1048576 G4:G99 G130:G131">
    <cfRule type="cellIs" dxfId="37" priority="93" stopIfTrue="1" operator="equal">
      <formula>"A"</formula>
    </cfRule>
    <cfRule type="cellIs" dxfId="36" priority="94" stopIfTrue="1" operator="equal">
      <formula>"NC"</formula>
    </cfRule>
    <cfRule type="cellIs" dxfId="35" priority="95" stopIfTrue="1" operator="equal">
      <formula>"NR"</formula>
    </cfRule>
  </conditionalFormatting>
  <conditionalFormatting sqref="C130">
    <cfRule type="cellIs" dxfId="34" priority="87" stopIfTrue="1" operator="equal">
      <formula>"A"</formula>
    </cfRule>
    <cfRule type="cellIs" dxfId="33" priority="88" stopIfTrue="1" operator="equal">
      <formula>"NC"</formula>
    </cfRule>
    <cfRule type="cellIs" dxfId="32" priority="89" stopIfTrue="1" operator="equal">
      <formula>"NR"</formula>
    </cfRule>
  </conditionalFormatting>
  <conditionalFormatting sqref="G100:G125">
    <cfRule type="cellIs" dxfId="31" priority="51" stopIfTrue="1" operator="equal">
      <formula>"A"</formula>
    </cfRule>
    <cfRule type="cellIs" dxfId="30" priority="52" stopIfTrue="1" operator="equal">
      <formula>"NC"</formula>
    </cfRule>
    <cfRule type="cellIs" dxfId="29" priority="53" stopIfTrue="1" operator="equal">
      <formula>"NR"</formula>
    </cfRule>
  </conditionalFormatting>
  <conditionalFormatting sqref="G126:G129">
    <cfRule type="cellIs" dxfId="28" priority="48" stopIfTrue="1" operator="equal">
      <formula>"A"</formula>
    </cfRule>
    <cfRule type="cellIs" dxfId="27" priority="49" stopIfTrue="1" operator="equal">
      <formula>"NC"</formula>
    </cfRule>
    <cfRule type="cellIs" dxfId="26" priority="50" stopIfTrue="1" operator="equal">
      <formula>"NR"</formula>
    </cfRule>
  </conditionalFormatting>
  <conditionalFormatting sqref="F4">
    <cfRule type="expression" dxfId="25" priority="34">
      <formula>F4="E Critique"</formula>
    </cfRule>
    <cfRule type="expression" dxfId="24" priority="35">
      <formula>F4="E Majeur"</formula>
    </cfRule>
    <cfRule type="expression" dxfId="23" priority="37">
      <formula>F4="Ecart"</formula>
    </cfRule>
    <cfRule type="expression" dxfId="22" priority="38">
      <formula>F4="Non renseigné"</formula>
    </cfRule>
    <cfRule type="expression" dxfId="21" priority="39">
      <formula>F4="Rem."</formula>
    </cfRule>
    <cfRule type="expression" dxfId="20" priority="40">
      <formula>F4="Satisfaisant"</formula>
    </cfRule>
  </conditionalFormatting>
  <conditionalFormatting sqref="C4">
    <cfRule type="expression" dxfId="19" priority="20">
      <formula>C4="E Critique"</formula>
    </cfRule>
    <cfRule type="expression" dxfId="18" priority="21">
      <formula>C4="E Majeur"</formula>
    </cfRule>
    <cfRule type="expression" dxfId="17" priority="23">
      <formula>C4="Ecart"</formula>
    </cfRule>
    <cfRule type="expression" dxfId="16" priority="24">
      <formula>C4="Non renseigné"</formula>
    </cfRule>
    <cfRule type="expression" dxfId="15" priority="25">
      <formula>C4="Rem."</formula>
    </cfRule>
    <cfRule type="expression" dxfId="14" priority="26">
      <formula>C4="Satisfaisant"</formula>
    </cfRule>
  </conditionalFormatting>
  <conditionalFormatting sqref="C5:C129">
    <cfRule type="expression" dxfId="13" priority="7">
      <formula>C5="E Critique"</formula>
    </cfRule>
    <cfRule type="expression" dxfId="12" priority="8">
      <formula>C5="E Majeur"</formula>
    </cfRule>
    <cfRule type="expression" dxfId="11" priority="9">
      <formula>C5="Ecart"</formula>
    </cfRule>
    <cfRule type="expression" dxfId="10" priority="10">
      <formula>C5="Non renseigné"</formula>
    </cfRule>
    <cfRule type="expression" dxfId="9" priority="11">
      <formula>C5="Rem."</formula>
    </cfRule>
    <cfRule type="expression" dxfId="8" priority="12">
      <formula>C5="Satisfaisant"</formula>
    </cfRule>
  </conditionalFormatting>
  <conditionalFormatting sqref="F5:F129">
    <cfRule type="expression" dxfId="7" priority="1">
      <formula>F5="E Critique"</formula>
    </cfRule>
    <cfRule type="expression" dxfId="6" priority="2">
      <formula>F5="E Majeur"</formula>
    </cfRule>
    <cfRule type="expression" dxfId="5" priority="3">
      <formula>F5="Ecart"</formula>
    </cfRule>
    <cfRule type="expression" dxfId="4" priority="4">
      <formula>F5="Non renseigné"</formula>
    </cfRule>
    <cfRule type="expression" dxfId="3" priority="5">
      <formula>F5="Rem."</formula>
    </cfRule>
    <cfRule type="expression" dxfId="2" priority="6">
      <formula>F5="Satisfaisant"</formula>
    </cfRule>
  </conditionalFormatting>
  <dataValidations count="2">
    <dataValidation type="list" allowBlank="1" showInputMessage="1" showErrorMessage="1" sqref="D131">
      <formula1>$H$4:$H$7</formula1>
    </dataValidation>
    <dataValidation type="list" allowBlank="1" showInputMessage="1" showErrorMessage="1" sqref="F130">
      <formula1>$H$3:$M$3</formula1>
    </dataValidation>
  </dataValidations>
  <pageMargins left="0.17" right="0.16" top="0.56999999999999995" bottom="0.62" header="0.41" footer="0.16"/>
  <pageSetup paperSize="9" scale="97" fitToHeight="0" orientation="landscape" r:id="rId1"/>
  <headerFooter alignWithMargins="0">
    <oddFooter>&amp;R&amp;8page &amp;P sur &amp;N</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Liste!$A$1:$A$7</xm:f>
          </x14:formula1>
          <xm:sqref>F4:F129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0">
    <tabColor rgb="FFFF66FF"/>
  </sheetPr>
  <dimension ref="A1:G58"/>
  <sheetViews>
    <sheetView workbookViewId="0">
      <selection activeCell="C9" sqref="C9:G9"/>
    </sheetView>
  </sheetViews>
  <sheetFormatPr baseColWidth="10" defaultRowHeight="14.25" x14ac:dyDescent="0.2"/>
  <cols>
    <col min="1" max="1" width="15.28515625" style="7" customWidth="1"/>
    <col min="2" max="2" width="13.5703125" style="6" customWidth="1"/>
    <col min="3" max="3" width="13" style="6" customWidth="1"/>
    <col min="4" max="6" width="11.42578125" style="6"/>
    <col min="7" max="7" width="12.5703125" style="6" customWidth="1"/>
    <col min="8" max="16384" width="11.42578125" style="6"/>
  </cols>
  <sheetData>
    <row r="1" spans="1:7" s="5" customFormat="1" x14ac:dyDescent="0.2">
      <c r="A1" s="297" t="str">
        <f>"CONCLUSIONS FINALES - N° de mission : "&amp;Renseignements!B6</f>
        <v>CONCLUSIONS FINALES - N° de mission : M</v>
      </c>
      <c r="B1" s="186"/>
      <c r="C1" s="186"/>
      <c r="D1" s="186"/>
      <c r="E1" s="186"/>
      <c r="F1" s="186"/>
      <c r="G1" s="186"/>
    </row>
    <row r="2" spans="1:7" ht="20.25" customHeight="1" x14ac:dyDescent="0.2">
      <c r="A2" s="52" t="s">
        <v>231</v>
      </c>
      <c r="B2" s="300" t="str">
        <f>IF(Renseignements!B16="","",Renseignements!B16)</f>
        <v/>
      </c>
      <c r="C2" s="300"/>
      <c r="D2" s="300"/>
      <c r="E2" s="300"/>
      <c r="F2" s="300"/>
      <c r="G2" s="300"/>
    </row>
    <row r="3" spans="1:7" x14ac:dyDescent="0.2">
      <c r="A3" s="315" t="s">
        <v>232</v>
      </c>
      <c r="B3" s="309" t="str">
        <f>IF(Renseignements!B17="","",Renseignements!B17&amp;" - "&amp;Renseignements!B18&amp;" - "&amp;Renseignements!B19)</f>
        <v/>
      </c>
      <c r="C3" s="310"/>
      <c r="D3" s="310"/>
      <c r="E3" s="310"/>
      <c r="F3" s="310"/>
      <c r="G3" s="311"/>
    </row>
    <row r="4" spans="1:7" x14ac:dyDescent="0.2">
      <c r="A4" s="313"/>
      <c r="B4" s="312"/>
      <c r="C4" s="313"/>
      <c r="D4" s="313"/>
      <c r="E4" s="313"/>
      <c r="F4" s="313"/>
      <c r="G4" s="314"/>
    </row>
    <row r="5" spans="1:7" x14ac:dyDescent="0.2">
      <c r="A5" s="301" t="s">
        <v>248</v>
      </c>
      <c r="B5" s="269" t="str">
        <f>Renseignements!B1</f>
        <v>Demande d'autorisation de modification</v>
      </c>
      <c r="C5" s="269"/>
      <c r="D5" s="269"/>
      <c r="E5" s="269"/>
      <c r="F5" s="269"/>
      <c r="G5" s="269"/>
    </row>
    <row r="6" spans="1:7" x14ac:dyDescent="0.2">
      <c r="A6" s="291"/>
      <c r="B6" s="269"/>
      <c r="C6" s="269"/>
      <c r="D6" s="269"/>
      <c r="E6" s="269"/>
      <c r="F6" s="269"/>
      <c r="G6" s="269"/>
    </row>
    <row r="7" spans="1:7" x14ac:dyDescent="0.2">
      <c r="A7" s="34"/>
      <c r="B7" s="43"/>
      <c r="C7" s="43"/>
      <c r="D7" s="43"/>
      <c r="E7" s="43"/>
      <c r="F7" s="43"/>
      <c r="G7" s="43"/>
    </row>
    <row r="8" spans="1:7" x14ac:dyDescent="0.2">
      <c r="A8" s="301" t="s">
        <v>249</v>
      </c>
      <c r="B8" s="291"/>
      <c r="C8" s="302" t="str">
        <f>IF(Renseignements!B32="","",Renseignements!B32)</f>
        <v/>
      </c>
      <c r="D8" s="302"/>
      <c r="E8" s="302"/>
      <c r="F8" s="302"/>
      <c r="G8" s="302"/>
    </row>
    <row r="9" spans="1:7" x14ac:dyDescent="0.2">
      <c r="A9" s="317" t="s">
        <v>250</v>
      </c>
      <c r="B9" s="318"/>
      <c r="C9" s="319" t="str">
        <f>IF('Conclusions intermédiaires'!B39="","",'Conclusions intermédiaires'!B39)</f>
        <v/>
      </c>
      <c r="D9" s="319"/>
      <c r="E9" s="319"/>
      <c r="F9" s="319"/>
      <c r="G9" s="319"/>
    </row>
    <row r="10" spans="1:7" ht="24.75" customHeight="1" x14ac:dyDescent="0.2">
      <c r="A10" s="301" t="s">
        <v>252</v>
      </c>
      <c r="B10" s="291"/>
      <c r="C10" s="302" t="str">
        <f>IF(Réponses!D2="","",Réponses!D2)</f>
        <v/>
      </c>
      <c r="D10" s="302"/>
      <c r="E10" s="302"/>
      <c r="F10" s="302"/>
      <c r="G10" s="302"/>
    </row>
    <row r="11" spans="1:7" x14ac:dyDescent="0.2">
      <c r="A11" s="301" t="s">
        <v>258</v>
      </c>
      <c r="B11" s="291"/>
      <c r="C11" s="302" t="str">
        <f>IF(Réponses!E131="","",Réponses!E131)</f>
        <v/>
      </c>
      <c r="D11" s="302"/>
      <c r="E11" s="302"/>
      <c r="F11" s="302"/>
      <c r="G11" s="302"/>
    </row>
    <row r="12" spans="1:7" x14ac:dyDescent="0.2">
      <c r="A12" s="40"/>
      <c r="B12" s="34"/>
      <c r="C12" s="46"/>
      <c r="D12" s="47"/>
      <c r="E12" s="47"/>
      <c r="F12" s="47"/>
      <c r="G12" s="47"/>
    </row>
    <row r="13" spans="1:7" ht="17.25" customHeight="1" x14ac:dyDescent="0.2">
      <c r="A13" s="277"/>
      <c r="B13" s="277"/>
      <c r="C13" s="277"/>
      <c r="D13" s="277"/>
      <c r="E13" s="277"/>
      <c r="F13" s="277"/>
      <c r="G13" s="277"/>
    </row>
    <row r="14" spans="1:7" ht="60.75" customHeight="1" x14ac:dyDescent="0.2">
      <c r="A14" s="277" t="s">
        <v>263</v>
      </c>
      <c r="B14" s="278"/>
      <c r="C14" s="278"/>
      <c r="D14" s="278"/>
      <c r="E14" s="278"/>
      <c r="F14" s="278"/>
      <c r="G14" s="278"/>
    </row>
    <row r="15" spans="1:7" ht="14.25" customHeight="1" x14ac:dyDescent="0.2">
      <c r="A15" s="277" t="s">
        <v>395</v>
      </c>
      <c r="B15" s="278"/>
      <c r="C15" s="278"/>
      <c r="D15" s="278"/>
      <c r="E15" s="278"/>
      <c r="F15" s="278"/>
      <c r="G15" s="278"/>
    </row>
    <row r="16" spans="1:7" ht="33.75" customHeight="1" x14ac:dyDescent="0.2">
      <c r="A16" s="185" t="str">
        <f>IF(Réponses!H131="F",Liste!C29,IF(Réponses!H131="FR",Liste!C30,IF(Réponses!H131="DI",Liste!C31,IF(Réponses!H131="D",Liste!C32,""))))</f>
        <v/>
      </c>
      <c r="B16" s="186"/>
      <c r="C16" s="186"/>
      <c r="D16" s="186"/>
      <c r="E16" s="186"/>
      <c r="F16" s="186"/>
      <c r="G16" s="186"/>
    </row>
    <row r="17" spans="1:7" ht="20.25" customHeight="1" x14ac:dyDescent="0.2">
      <c r="A17" s="48"/>
      <c r="B17" s="49"/>
      <c r="C17" s="49"/>
      <c r="D17" s="49"/>
      <c r="E17" s="49"/>
      <c r="F17" s="49"/>
      <c r="G17" s="49"/>
    </row>
    <row r="18" spans="1:7" ht="26.25" customHeight="1" x14ac:dyDescent="0.2">
      <c r="A18" s="109" t="s">
        <v>251</v>
      </c>
      <c r="B18" s="257"/>
      <c r="C18" s="257"/>
      <c r="D18" s="257"/>
      <c r="E18" s="257"/>
      <c r="F18" s="49"/>
      <c r="G18" s="49"/>
    </row>
    <row r="19" spans="1:7" ht="21.75" customHeight="1" x14ac:dyDescent="0.2">
      <c r="A19" s="273" t="str">
        <f>'Conclusions intermédiaires'!A40</f>
        <v>Le pharmacien inspecteur de santé publique</v>
      </c>
      <c r="B19" s="250"/>
      <c r="C19" s="250"/>
      <c r="D19" s="250"/>
      <c r="E19" s="250"/>
      <c r="F19" s="250"/>
      <c r="G19" s="250"/>
    </row>
    <row r="20" spans="1:7" ht="21.75" customHeight="1" x14ac:dyDescent="0.2">
      <c r="A20" s="277"/>
      <c r="B20" s="278"/>
      <c r="C20" s="278"/>
      <c r="D20" s="278"/>
      <c r="E20" s="278"/>
      <c r="F20" s="278"/>
      <c r="G20" s="278"/>
    </row>
    <row r="21" spans="1:7" ht="21.75" customHeight="1" x14ac:dyDescent="0.2">
      <c r="A21" s="279"/>
      <c r="B21" s="279"/>
      <c r="C21" s="279"/>
      <c r="D21" s="279"/>
      <c r="E21" s="279"/>
      <c r="F21" s="279"/>
      <c r="G21" s="279"/>
    </row>
    <row r="22" spans="1:7" x14ac:dyDescent="0.2">
      <c r="A22" s="279"/>
      <c r="B22" s="279"/>
      <c r="C22" s="279"/>
      <c r="D22" s="279"/>
      <c r="E22" s="279"/>
      <c r="F22" s="279"/>
      <c r="G22" s="279"/>
    </row>
    <row r="23" spans="1:7" x14ac:dyDescent="0.2">
      <c r="A23" s="279"/>
      <c r="B23" s="279"/>
      <c r="C23" s="279"/>
      <c r="D23" s="279"/>
      <c r="E23" s="279"/>
      <c r="F23" s="279"/>
      <c r="G23" s="279"/>
    </row>
    <row r="24" spans="1:7" x14ac:dyDescent="0.2">
      <c r="A24" s="273" t="str">
        <f>IF('Conclusions intermédiaires'!A43="","",'Conclusions intermédiaires'!A43)</f>
        <v xml:space="preserve"> - </v>
      </c>
      <c r="B24" s="250"/>
      <c r="C24" s="250"/>
      <c r="D24" s="250"/>
      <c r="E24" s="250"/>
      <c r="F24" s="250"/>
      <c r="G24" s="250"/>
    </row>
    <row r="25" spans="1:7" ht="11.25" customHeight="1" x14ac:dyDescent="0.2">
      <c r="A25" s="185"/>
      <c r="B25" s="218"/>
      <c r="C25" s="218"/>
      <c r="D25" s="218"/>
      <c r="E25" s="218"/>
      <c r="F25" s="218"/>
      <c r="G25" s="218"/>
    </row>
    <row r="26" spans="1:7" ht="20.25" customHeight="1" x14ac:dyDescent="0.2">
      <c r="A26" s="303" t="s">
        <v>289</v>
      </c>
      <c r="B26" s="303"/>
      <c r="C26" s="303"/>
      <c r="D26" s="303"/>
      <c r="E26" s="303"/>
      <c r="F26" s="303"/>
      <c r="G26" s="303"/>
    </row>
    <row r="27" spans="1:7" ht="26.25" customHeight="1" x14ac:dyDescent="0.2">
      <c r="A27" s="283" t="s">
        <v>321</v>
      </c>
      <c r="B27" s="218"/>
      <c r="C27" s="218"/>
      <c r="D27" s="316"/>
      <c r="E27" s="316"/>
      <c r="F27" s="316"/>
      <c r="G27" s="316"/>
    </row>
    <row r="28" spans="1:7" ht="20.25" customHeight="1" x14ac:dyDescent="0.2">
      <c r="A28" s="285" t="str">
        <f>IF(Renseignements!B35="","",Renseignements!B35)</f>
        <v/>
      </c>
      <c r="B28" s="304"/>
      <c r="C28" s="304"/>
      <c r="D28" s="304"/>
      <c r="E28" s="304"/>
      <c r="F28" s="304"/>
      <c r="G28" s="304"/>
    </row>
    <row r="29" spans="1:7" ht="26.25" customHeight="1" x14ac:dyDescent="0.2">
      <c r="A29" s="283" t="s">
        <v>358</v>
      </c>
      <c r="B29" s="284"/>
      <c r="C29" s="284"/>
      <c r="D29" s="284"/>
      <c r="E29" s="284"/>
      <c r="F29" s="284"/>
      <c r="G29" s="284"/>
    </row>
    <row r="30" spans="1:7" ht="20.25" customHeight="1" x14ac:dyDescent="0.2">
      <c r="A30" s="285" t="str">
        <f>IF(Renseignements!B40="","",Renseignements!B40)</f>
        <v/>
      </c>
      <c r="B30" s="285"/>
      <c r="C30" s="285"/>
      <c r="D30" s="285"/>
      <c r="E30" s="285"/>
      <c r="F30" s="285"/>
      <c r="G30" s="285"/>
    </row>
    <row r="31" spans="1:7" ht="26.25" customHeight="1" x14ac:dyDescent="0.2">
      <c r="A31" s="283" t="s">
        <v>359</v>
      </c>
      <c r="B31" s="284"/>
      <c r="C31" s="284"/>
      <c r="D31" s="284"/>
      <c r="E31" s="284"/>
      <c r="F31" s="284"/>
      <c r="G31" s="284"/>
    </row>
    <row r="32" spans="1:7" ht="37.5" customHeight="1" x14ac:dyDescent="0.2">
      <c r="A32" s="285" t="str">
        <f>IF(Renseignements!B41="","",Renseignements!B41)</f>
        <v/>
      </c>
      <c r="B32" s="285"/>
      <c r="C32" s="285"/>
      <c r="D32" s="285"/>
      <c r="E32" s="285"/>
      <c r="F32" s="285"/>
      <c r="G32" s="285"/>
    </row>
    <row r="33" spans="1:7" ht="20.25" customHeight="1" x14ac:dyDescent="0.2">
      <c r="A33" s="298" t="s">
        <v>305</v>
      </c>
      <c r="B33" s="299"/>
      <c r="C33" s="299"/>
      <c r="D33" s="299"/>
      <c r="E33" s="299"/>
      <c r="F33" s="299"/>
      <c r="G33" s="299"/>
    </row>
    <row r="34" spans="1:7" ht="25.5" customHeight="1" x14ac:dyDescent="0.2">
      <c r="A34" s="306" t="s">
        <v>304</v>
      </c>
      <c r="B34" s="307"/>
      <c r="C34" s="307"/>
      <c r="D34" s="74" t="s">
        <v>265</v>
      </c>
      <c r="E34" s="271" t="s">
        <v>325</v>
      </c>
      <c r="F34" s="272"/>
      <c r="G34" s="272"/>
    </row>
    <row r="35" spans="1:7" ht="25.5" customHeight="1" x14ac:dyDescent="0.2">
      <c r="A35" s="274" t="s">
        <v>306</v>
      </c>
      <c r="B35" s="249"/>
      <c r="C35" s="209"/>
      <c r="D35" s="102" t="str">
        <f>IF(Renseignements!B54="","",Renseignements!B54)</f>
        <v/>
      </c>
      <c r="E35" s="280" t="str">
        <f>IF(Renseignements!C54="","",Renseignements!C54)</f>
        <v/>
      </c>
      <c r="F35" s="281" t="str">
        <f>IF(Renseignements!D54="","",Renseignements!D54)</f>
        <v/>
      </c>
      <c r="G35" s="282" t="str">
        <f>IF(Renseignements!E54="","",Renseignements!E54)</f>
        <v/>
      </c>
    </row>
    <row r="36" spans="1:7" ht="25.5" customHeight="1" x14ac:dyDescent="0.2">
      <c r="A36" s="274" t="s">
        <v>307</v>
      </c>
      <c r="B36" s="275"/>
      <c r="C36" s="276"/>
      <c r="D36" s="102" t="str">
        <f>IF(Renseignements!B55="","",Renseignements!B55)</f>
        <v/>
      </c>
      <c r="E36" s="280" t="str">
        <f>IF(Renseignements!C55="","",Renseignements!C55)</f>
        <v/>
      </c>
      <c r="F36" s="281" t="str">
        <f>IF(Renseignements!D55="","",Renseignements!D55)</f>
        <v/>
      </c>
      <c r="G36" s="282" t="str">
        <f>IF(Renseignements!E55="","",Renseignements!E55)</f>
        <v/>
      </c>
    </row>
    <row r="37" spans="1:7" ht="25.5" customHeight="1" x14ac:dyDescent="0.2">
      <c r="A37" s="274" t="s">
        <v>308</v>
      </c>
      <c r="B37" s="275"/>
      <c r="C37" s="276"/>
      <c r="D37" s="102" t="str">
        <f>IF(Renseignements!B56="","",Renseignements!B56)</f>
        <v/>
      </c>
      <c r="E37" s="280" t="str">
        <f>IF(Renseignements!C56="","",Renseignements!C56)</f>
        <v/>
      </c>
      <c r="F37" s="281" t="str">
        <f>IF(Renseignements!D56="","",Renseignements!D56)</f>
        <v/>
      </c>
      <c r="G37" s="282" t="str">
        <f>IF(Renseignements!E56="","",Renseignements!E56)</f>
        <v/>
      </c>
    </row>
    <row r="38" spans="1:7" ht="29.25" customHeight="1" x14ac:dyDescent="0.2">
      <c r="A38" s="274" t="s">
        <v>309</v>
      </c>
      <c r="B38" s="249"/>
      <c r="C38" s="209"/>
      <c r="D38" s="102" t="str">
        <f>IF(Renseignements!B57="","",Renseignements!B57)</f>
        <v/>
      </c>
      <c r="E38" s="280" t="str">
        <f>IF(Renseignements!C57="","",Renseignements!C57)</f>
        <v/>
      </c>
      <c r="F38" s="281" t="str">
        <f>IF(Renseignements!D57="","",Renseignements!D57)</f>
        <v/>
      </c>
      <c r="G38" s="282" t="str">
        <f>IF(Renseignements!E57="","",Renseignements!E57)</f>
        <v/>
      </c>
    </row>
    <row r="39" spans="1:7" ht="28.5" customHeight="1" x14ac:dyDescent="0.2">
      <c r="A39" s="294" t="s">
        <v>323</v>
      </c>
      <c r="B39" s="295"/>
      <c r="C39" s="296"/>
      <c r="D39" s="102" t="str">
        <f>IF(Renseignements!B59="","",Renseignements!B59)</f>
        <v/>
      </c>
      <c r="E39" s="280" t="str">
        <f>IF(Renseignements!C59="","",Renseignements!C59)</f>
        <v/>
      </c>
      <c r="F39" s="281" t="str">
        <f>IF(Renseignements!D58="","",Renseignements!D58)</f>
        <v/>
      </c>
      <c r="G39" s="282" t="str">
        <f>IF(Renseignements!E58="","",Renseignements!E58)</f>
        <v/>
      </c>
    </row>
    <row r="40" spans="1:7" ht="25.5" customHeight="1" x14ac:dyDescent="0.2">
      <c r="A40" s="306" t="s">
        <v>264</v>
      </c>
      <c r="B40" s="307"/>
      <c r="C40" s="307"/>
      <c r="D40" s="51" t="s">
        <v>265</v>
      </c>
      <c r="E40" s="271" t="s">
        <v>326</v>
      </c>
      <c r="F40" s="272"/>
      <c r="G40" s="272"/>
    </row>
    <row r="41" spans="1:7" ht="27" customHeight="1" x14ac:dyDescent="0.2">
      <c r="A41" s="290" t="s">
        <v>311</v>
      </c>
      <c r="B41" s="291"/>
      <c r="C41" s="291"/>
      <c r="D41" s="50" t="str">
        <f>IF(Renseignements!B61="","",Renseignements!B61)</f>
        <v/>
      </c>
      <c r="E41" s="293" t="str">
        <f>IF(Renseignements!C61="","",Renseignements!C61)</f>
        <v/>
      </c>
      <c r="F41" s="249" t="str">
        <f>IF(Renseignements!D61="","",Renseignements!D61)</f>
        <v/>
      </c>
      <c r="G41" s="209" t="str">
        <f>IF(Renseignements!E61="","",Renseignements!E61)</f>
        <v/>
      </c>
    </row>
    <row r="42" spans="1:7" ht="23.25" customHeight="1" x14ac:dyDescent="0.2">
      <c r="A42" s="290" t="s">
        <v>312</v>
      </c>
      <c r="B42" s="292"/>
      <c r="C42" s="292"/>
      <c r="D42" s="50" t="str">
        <f>IF(Renseignements!B62="","",Renseignements!B62)</f>
        <v/>
      </c>
      <c r="E42" s="293"/>
      <c r="F42" s="249"/>
      <c r="G42" s="209"/>
    </row>
    <row r="43" spans="1:7" ht="20.25" customHeight="1" x14ac:dyDescent="0.2">
      <c r="A43" s="288" t="s">
        <v>313</v>
      </c>
      <c r="B43" s="272"/>
      <c r="C43" s="272"/>
      <c r="D43" s="50" t="str">
        <f>IF(Renseignements!B65="","",Renseignements!B65)</f>
        <v/>
      </c>
      <c r="E43" s="293"/>
      <c r="F43" s="249"/>
      <c r="G43" s="209"/>
    </row>
    <row r="44" spans="1:7" ht="27.75" customHeight="1" x14ac:dyDescent="0.2">
      <c r="A44" s="288" t="s">
        <v>314</v>
      </c>
      <c r="B44" s="272"/>
      <c r="C44" s="272"/>
      <c r="D44" s="50" t="str">
        <f>IF(Renseignements!B66="","",Renseignements!B66)</f>
        <v/>
      </c>
      <c r="E44" s="293"/>
      <c r="F44" s="249"/>
      <c r="G44" s="209"/>
    </row>
    <row r="45" spans="1:7" ht="37.5" customHeight="1" x14ac:dyDescent="0.2">
      <c r="A45" s="288" t="s">
        <v>315</v>
      </c>
      <c r="B45" s="272"/>
      <c r="C45" s="272"/>
      <c r="D45" s="50" t="str">
        <f>IF(Renseignements!B67="","",Renseignements!B67)</f>
        <v/>
      </c>
      <c r="E45" s="293"/>
      <c r="F45" s="249"/>
      <c r="G45" s="209"/>
    </row>
    <row r="46" spans="1:7" ht="27" customHeight="1" x14ac:dyDescent="0.2">
      <c r="A46" s="288" t="s">
        <v>317</v>
      </c>
      <c r="B46" s="272"/>
      <c r="C46" s="272"/>
      <c r="D46" s="50" t="str">
        <f>IF(Renseignements!B68="","",Renseignements!B68)</f>
        <v/>
      </c>
      <c r="E46" s="293"/>
      <c r="F46" s="249"/>
      <c r="G46" s="209"/>
    </row>
    <row r="47" spans="1:7" ht="26.25" customHeight="1" x14ac:dyDescent="0.2">
      <c r="A47" s="288" t="s">
        <v>316</v>
      </c>
      <c r="B47" s="272"/>
      <c r="C47" s="272"/>
      <c r="D47" s="50" t="str">
        <f>IF(Renseignements!B69="","",Renseignements!B69)</f>
        <v/>
      </c>
      <c r="E47" s="293"/>
      <c r="F47" s="249"/>
      <c r="G47" s="209"/>
    </row>
    <row r="48" spans="1:7" ht="26.25" customHeight="1" x14ac:dyDescent="0.2">
      <c r="A48" s="288" t="s">
        <v>318</v>
      </c>
      <c r="B48" s="272"/>
      <c r="C48" s="272"/>
      <c r="D48" s="50" t="str">
        <f>IF(Renseignements!B70="","",Renseignements!B70)</f>
        <v/>
      </c>
      <c r="E48" s="293"/>
      <c r="F48" s="249"/>
      <c r="G48" s="209"/>
    </row>
    <row r="49" spans="1:7" ht="38.25" customHeight="1" x14ac:dyDescent="0.2">
      <c r="A49" s="288" t="s">
        <v>319</v>
      </c>
      <c r="B49" s="272"/>
      <c r="C49" s="272"/>
      <c r="D49" s="50" t="str">
        <f>IF(Renseignements!B71="","",Renseignements!B71)</f>
        <v/>
      </c>
      <c r="E49" s="293"/>
      <c r="F49" s="249"/>
      <c r="G49" s="209"/>
    </row>
    <row r="50" spans="1:7" ht="25.5" customHeight="1" x14ac:dyDescent="0.2">
      <c r="A50" s="288" t="s">
        <v>320</v>
      </c>
      <c r="B50" s="272"/>
      <c r="C50" s="272"/>
      <c r="D50" s="50" t="str">
        <f>IF(Renseignements!B72="","",Renseignements!B72)</f>
        <v/>
      </c>
      <c r="E50" s="293" t="str">
        <f>IF(Renseignements!C72="","",Renseignements!C72)</f>
        <v/>
      </c>
      <c r="F50" s="249"/>
      <c r="G50" s="209"/>
    </row>
    <row r="51" spans="1:7" ht="25.5" customHeight="1" x14ac:dyDescent="0.2">
      <c r="A51" s="308" t="s">
        <v>354</v>
      </c>
      <c r="B51" s="249"/>
      <c r="C51" s="209"/>
      <c r="D51" s="50" t="str">
        <f>IF(Renseignements!B73="","",Renseignements!B73)</f>
        <v/>
      </c>
      <c r="E51" s="289" t="str">
        <f>IF(Renseignements!C73="","",Renseignements!C73)</f>
        <v/>
      </c>
      <c r="F51" s="289"/>
      <c r="G51" s="289"/>
    </row>
    <row r="52" spans="1:7" ht="25.5" customHeight="1" x14ac:dyDescent="0.2">
      <c r="A52" s="308" t="s">
        <v>355</v>
      </c>
      <c r="B52" s="249"/>
      <c r="C52" s="209"/>
      <c r="D52" s="50" t="str">
        <f>IF(Renseignements!B74="","",Renseignements!B74)</f>
        <v/>
      </c>
      <c r="E52" s="289" t="str">
        <f>IF(Renseignements!C74="","",Renseignements!C74)</f>
        <v/>
      </c>
      <c r="F52" s="289"/>
      <c r="G52" s="289"/>
    </row>
    <row r="53" spans="1:7" ht="25.5" customHeight="1" x14ac:dyDescent="0.2">
      <c r="A53" s="305" t="s">
        <v>353</v>
      </c>
      <c r="B53" s="249"/>
      <c r="C53" s="209"/>
      <c r="D53" s="50" t="str">
        <f>IF(Renseignements!B86="","",Renseignements!B86)</f>
        <v/>
      </c>
      <c r="E53" s="289" t="str">
        <f>IF(Renseignements!C86="","",Renseignements!C86)</f>
        <v/>
      </c>
      <c r="F53" s="289"/>
      <c r="G53" s="289"/>
    </row>
    <row r="54" spans="1:7" ht="36" customHeight="1" x14ac:dyDescent="0.2">
      <c r="A54" s="305" t="s">
        <v>351</v>
      </c>
      <c r="B54" s="249"/>
      <c r="C54" s="209"/>
      <c r="D54" s="50" t="str">
        <f>IF(Renseignements!B87="","",Renseignements!B87)</f>
        <v/>
      </c>
      <c r="E54" s="289" t="str">
        <f>IF(Renseignements!C87="","",Renseignements!C87)</f>
        <v/>
      </c>
      <c r="F54" s="289"/>
      <c r="G54" s="289"/>
    </row>
    <row r="55" spans="1:7" ht="31.5" customHeight="1" x14ac:dyDescent="0.2">
      <c r="A55" s="305" t="s">
        <v>352</v>
      </c>
      <c r="B55" s="249"/>
      <c r="C55" s="209"/>
      <c r="D55" s="50" t="str">
        <f>IF(Renseignements!B88="","",Renseignements!B88)</f>
        <v/>
      </c>
      <c r="E55" s="289" t="str">
        <f>IF(Renseignements!C88="","",Renseignements!C88)</f>
        <v/>
      </c>
      <c r="F55" s="289"/>
      <c r="G55" s="289"/>
    </row>
    <row r="56" spans="1:7" x14ac:dyDescent="0.2">
      <c r="A56" s="286" t="s">
        <v>266</v>
      </c>
      <c r="B56" s="287"/>
      <c r="C56" s="287"/>
      <c r="D56" s="287"/>
      <c r="E56" s="287"/>
      <c r="F56" s="287"/>
      <c r="G56" s="108">
        <f>Renseignements!B90</f>
        <v>0</v>
      </c>
    </row>
    <row r="57" spans="1:7" x14ac:dyDescent="0.2">
      <c r="G57" s="106"/>
    </row>
    <row r="58" spans="1:7" x14ac:dyDescent="0.2">
      <c r="G58" s="107"/>
    </row>
  </sheetData>
  <sheetProtection formatRows="0" selectLockedCells="1"/>
  <mergeCells count="77">
    <mergeCell ref="A53:C53"/>
    <mergeCell ref="A54:C54"/>
    <mergeCell ref="A48:C48"/>
    <mergeCell ref="A46:C46"/>
    <mergeCell ref="B3:G4"/>
    <mergeCell ref="A3:A4"/>
    <mergeCell ref="A5:A6"/>
    <mergeCell ref="B5:G6"/>
    <mergeCell ref="E39:G39"/>
    <mergeCell ref="D27:G27"/>
    <mergeCell ref="C8:G8"/>
    <mergeCell ref="A9:B9"/>
    <mergeCell ref="C9:G9"/>
    <mergeCell ref="C10:G10"/>
    <mergeCell ref="A10:B10"/>
    <mergeCell ref="A34:C34"/>
    <mergeCell ref="A55:C55"/>
    <mergeCell ref="E40:G40"/>
    <mergeCell ref="E43:G43"/>
    <mergeCell ref="E45:G45"/>
    <mergeCell ref="A40:C40"/>
    <mergeCell ref="A44:C44"/>
    <mergeCell ref="E44:G44"/>
    <mergeCell ref="E54:G54"/>
    <mergeCell ref="E53:G53"/>
    <mergeCell ref="E50:G50"/>
    <mergeCell ref="A51:C51"/>
    <mergeCell ref="A52:C52"/>
    <mergeCell ref="E46:G46"/>
    <mergeCell ref="E47:G47"/>
    <mergeCell ref="E48:G48"/>
    <mergeCell ref="E49:G49"/>
    <mergeCell ref="A1:G1"/>
    <mergeCell ref="A15:G15"/>
    <mergeCell ref="A14:G14"/>
    <mergeCell ref="A33:G33"/>
    <mergeCell ref="A25:G25"/>
    <mergeCell ref="A16:G16"/>
    <mergeCell ref="A13:G13"/>
    <mergeCell ref="B2:G2"/>
    <mergeCell ref="A11:B11"/>
    <mergeCell ref="C11:G11"/>
    <mergeCell ref="A26:G26"/>
    <mergeCell ref="A29:G29"/>
    <mergeCell ref="A8:B8"/>
    <mergeCell ref="A30:G30"/>
    <mergeCell ref="A28:G28"/>
    <mergeCell ref="A27:C27"/>
    <mergeCell ref="A56:F56"/>
    <mergeCell ref="A43:C43"/>
    <mergeCell ref="A45:C45"/>
    <mergeCell ref="E38:G38"/>
    <mergeCell ref="E55:G55"/>
    <mergeCell ref="E51:G51"/>
    <mergeCell ref="E52:G52"/>
    <mergeCell ref="A41:C41"/>
    <mergeCell ref="A42:C42"/>
    <mergeCell ref="E41:G41"/>
    <mergeCell ref="E42:G42"/>
    <mergeCell ref="A39:C39"/>
    <mergeCell ref="A50:C50"/>
    <mergeCell ref="A38:C38"/>
    <mergeCell ref="A47:C47"/>
    <mergeCell ref="A49:C49"/>
    <mergeCell ref="E34:G34"/>
    <mergeCell ref="B18:E18"/>
    <mergeCell ref="A19:G19"/>
    <mergeCell ref="A37:C37"/>
    <mergeCell ref="A20:G23"/>
    <mergeCell ref="A35:C35"/>
    <mergeCell ref="A36:C36"/>
    <mergeCell ref="E36:G36"/>
    <mergeCell ref="E37:G37"/>
    <mergeCell ref="A31:G31"/>
    <mergeCell ref="A32:G32"/>
    <mergeCell ref="E35:G35"/>
    <mergeCell ref="A24:G24"/>
  </mergeCells>
  <phoneticPr fontId="13" type="noConversion"/>
  <printOptions horizontalCentered="1"/>
  <pageMargins left="0.63" right="0.59" top="0.98425196850393704" bottom="0.98425196850393704" header="0.51181102362204722" footer="0.51181102362204722"/>
  <pageSetup paperSize="9" scale="99" orientation="portrait" horizontalDpi="1200" verticalDpi="1200" r:id="rId1"/>
  <headerFooter alignWithMargins="0">
    <oddFooter>&amp;C&amp;8FR/PUI/709 - Version 5
Applicable le : 1 juin 2010&amp;R&amp;8Page &amp;N</oddFooter>
  </headerFooter>
  <rowBreaks count="1" manualBreakCount="1">
    <brk id="25" max="6"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026B0454-FDBE-4F5E-B20C-A046DD176C1D}">
            <xm:f>Réponses!$D$131="différé pour complément d'informations"</xm:f>
            <x14:dxf>
              <font>
                <b/>
                <i val="0"/>
                <color rgb="FFFF0000"/>
              </font>
            </x14:dxf>
          </x14:cfRule>
          <x14:cfRule type="expression" priority="2" id="{BA672CB5-732A-4180-949B-D0961BCC5592}">
            <xm:f>Réponses!$D$131="défavorable"</xm:f>
            <x14:dxf>
              <font>
                <b/>
                <i val="0"/>
                <color rgb="FFFF0000"/>
              </font>
            </x14:dxf>
          </x14:cfRule>
          <xm:sqref>A16:G16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18</vt:i4>
      </vt:variant>
    </vt:vector>
  </HeadingPairs>
  <TitlesOfParts>
    <vt:vector size="24" baseType="lpstr">
      <vt:lpstr>Liste</vt:lpstr>
      <vt:lpstr>Renseignements</vt:lpstr>
      <vt:lpstr>Grille</vt:lpstr>
      <vt:lpstr>Conclusions intermédiaires</vt:lpstr>
      <vt:lpstr>Réponses</vt:lpstr>
      <vt:lpstr>Conclusions finales </vt:lpstr>
      <vt:lpstr>Grille!Impression_des_titres</vt:lpstr>
      <vt:lpstr>Réponses!Impression_des_titres</vt:lpstr>
      <vt:lpstr>Initiales</vt:lpstr>
      <vt:lpstr>Inspecteur</vt:lpstr>
      <vt:lpstr>liste3</vt:lpstr>
      <vt:lpstr>Logiciel</vt:lpstr>
      <vt:lpstr>Mail</vt:lpstr>
      <vt:lpstr>Presence</vt:lpstr>
      <vt:lpstr>Qualification</vt:lpstr>
      <vt:lpstr>Sexe</vt:lpstr>
      <vt:lpstr>sexebis</vt:lpstr>
      <vt:lpstr>telephone</vt:lpstr>
      <vt:lpstr>Téléphone</vt:lpstr>
      <vt:lpstr>'Conclusions finales '!Zone_d_impression</vt:lpstr>
      <vt:lpstr>'Conclusions intermédiaires'!Zone_d_impression</vt:lpstr>
      <vt:lpstr>Grille!Zone_d_impression</vt:lpstr>
      <vt:lpstr>Renseignements!Zone_d_impression</vt:lpstr>
      <vt:lpstr>Réponses!Zone_d_impression</vt:lpstr>
    </vt:vector>
  </TitlesOfParts>
  <Company>cromi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CONSTANTIN Pierre</dc:creator>
  <cp:lastModifiedBy>*</cp:lastModifiedBy>
  <cp:lastPrinted>2018-04-19T07:23:24Z</cp:lastPrinted>
  <dcterms:created xsi:type="dcterms:W3CDTF">2003-02-03T14:32:36Z</dcterms:created>
  <dcterms:modified xsi:type="dcterms:W3CDTF">2019-12-20T09:24:38Z</dcterms:modified>
</cp:coreProperties>
</file>