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DOSA\QPE\01_QUALITE\INDICATEURS_FLASH\PH\2024\2_FORMULAIRES\"/>
    </mc:Choice>
  </mc:AlternateContent>
  <bookViews>
    <workbookView xWindow="0" yWindow="0" windowWidth="23040" windowHeight="9192" activeTab="1"/>
  </bookViews>
  <sheets>
    <sheet name="Accueil" sheetId="2" r:id="rId1"/>
    <sheet name="Enquête Flash" sheetId="1" r:id="rId2"/>
    <sheet name="Guide des indicateurs" sheetId="7" r:id="rId3"/>
    <sheet name="Liste ESMS" sheetId="6" r:id="rId4"/>
  </sheets>
  <externalReferences>
    <externalReference r:id="rId5"/>
  </externalReferences>
  <definedNames>
    <definedName name="_xlnm._FilterDatabase" localSheetId="1" hidden="1">'Enquête Flash'!#REF!</definedName>
    <definedName name="_xlnm._FilterDatabase" localSheetId="3" hidden="1">'Liste ESMS'!$A$2:$K$529</definedName>
    <definedName name="chapitre">#REF!</definedName>
    <definedName name="code">#REF!</definedName>
    <definedName name="departement">#REF!</definedName>
    <definedName name="etat_avancement">#REF!</definedName>
    <definedName name="finess_juridique">#REF!</definedName>
    <definedName name="ListeFiness">[1]ListeRegionaleEHPAD!$B$3:$B$585</definedName>
    <definedName name="niveau_validation">#REF!</definedName>
    <definedName name="parent">#REF!</definedName>
    <definedName name="question">#REF!</definedName>
    <definedName name="QUESTION_DATA">#REF!</definedName>
    <definedName name="QUESTION_HEADERS">#REF!</definedName>
    <definedName name="question_id">#REF!</definedName>
    <definedName name="raison_sociale">#REF!</definedName>
    <definedName name="region">#REF!</definedName>
    <definedName name="statut_juridique">#REF!</definedName>
    <definedName name="STRUCT_DATA">#REF!</definedName>
    <definedName name="STRUCT_HEADERS">#REF!</definedName>
    <definedName name="structuration">#REF!</definedName>
    <definedName name="TITLE">#REF!</definedName>
    <definedName name="vil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G12" i="1"/>
  <c r="C13" i="1"/>
  <c r="E60" i="1" l="1"/>
  <c r="E65" i="1"/>
  <c r="E64" i="1"/>
  <c r="E62" i="1"/>
  <c r="E63" i="1" s="1"/>
  <c r="E58" i="1"/>
  <c r="E57" i="1"/>
  <c r="E52" i="1"/>
  <c r="E48" i="1"/>
  <c r="E27" i="1"/>
  <c r="E66" i="1"/>
  <c r="E30" i="1"/>
  <c r="E29" i="1"/>
  <c r="E72" i="1"/>
  <c r="E70" i="1"/>
  <c r="E68" i="1"/>
  <c r="E69" i="1" s="1"/>
  <c r="E40" i="1"/>
  <c r="E71" i="1"/>
  <c r="E39" i="1"/>
  <c r="E41" i="1" s="1"/>
  <c r="E44" i="1"/>
  <c r="E45" i="1"/>
  <c r="E53" i="1"/>
  <c r="E21" i="1"/>
  <c r="E49" i="1"/>
  <c r="E51" i="1"/>
  <c r="E50" i="1"/>
  <c r="E47" i="1"/>
  <c r="E37" i="1"/>
  <c r="E36" i="1"/>
  <c r="E35" i="1"/>
  <c r="E34" i="1"/>
  <c r="E38" i="1"/>
  <c r="E61" i="1"/>
  <c r="E67" i="1"/>
  <c r="E46" i="1"/>
  <c r="C10" i="1"/>
  <c r="C11" i="1"/>
</calcChain>
</file>

<file path=xl/sharedStrings.xml><?xml version="1.0" encoding="utf-8"?>
<sst xmlns="http://schemas.openxmlformats.org/spreadsheetml/2006/main" count="5362" uniqueCount="2684">
  <si>
    <t>PRESENTATION GENERALE DE L'ETABLISSEMENT</t>
  </si>
  <si>
    <t xml:space="preserve">N°FINESS (géographique) : </t>
  </si>
  <si>
    <t xml:space="preserve">Nom de l'établissement : </t>
  </si>
  <si>
    <t xml:space="preserve">Commune de l'établissement : </t>
  </si>
  <si>
    <r>
      <rPr>
        <b/>
        <sz val="11"/>
        <rFont val="Calibri"/>
        <family val="2"/>
      </rPr>
      <t>Adresse mail</t>
    </r>
    <r>
      <rPr>
        <sz val="11"/>
        <rFont val="Calibri"/>
        <family val="2"/>
      </rPr>
      <t xml:space="preserve"> </t>
    </r>
    <r>
      <rPr>
        <i/>
        <sz val="10"/>
        <rFont val="Calibri"/>
        <family val="2"/>
      </rPr>
      <t>(pour réception de votre fiche individuelle de résultat)</t>
    </r>
    <r>
      <rPr>
        <b/>
        <sz val="10"/>
        <rFont val="Calibri"/>
        <family val="2"/>
      </rPr>
      <t>:</t>
    </r>
  </si>
  <si>
    <t>Glossaire indicateurs</t>
  </si>
  <si>
    <t>DONNEES A RENSEIGNER</t>
  </si>
  <si>
    <t>I</t>
  </si>
  <si>
    <t>ACTIVITE DE L'ETABLISSEMENT :</t>
  </si>
  <si>
    <t>II</t>
  </si>
  <si>
    <t>QUALITE DE L'ACCOMPAGNEMENT :</t>
  </si>
  <si>
    <t>III</t>
  </si>
  <si>
    <t>SECURITE DE L'ACCOMPAGNEMENT :</t>
  </si>
  <si>
    <t>IV</t>
  </si>
  <si>
    <t>V</t>
  </si>
  <si>
    <t>Afin de faciliter et guider le remplissage de ce formulaire :</t>
  </si>
  <si>
    <t>→ Une alimentation automatique des données de présentation générale de la structure est assurée dès la saisie du numéro Finess géographique</t>
  </si>
  <si>
    <t>→ Des listes déroulantes et des messages d'information ont été insérés autant que possible.</t>
  </si>
  <si>
    <t>→ Une zone de saisie libre (colonne "commentaires") est à votre disposition si vous souhaitez apporter des précisions.</t>
  </si>
  <si>
    <t xml:space="preserve">→ Vous renseignez uniquement les données qui correspondent soit à un dénominateur, soit à un numérateur. _x000D_
L’ARS se charge du calcul de l’indicateur. </t>
  </si>
  <si>
    <t>DEP</t>
  </si>
  <si>
    <t>Utiliser les filtres pour rechercher votre établissement</t>
  </si>
  <si>
    <r>
      <rPr>
        <sz val="10"/>
        <rFont val="Calibri"/>
        <family val="2"/>
        <scheme val="minor"/>
      </rPr>
      <t>C'est un</t>
    </r>
    <r>
      <rPr>
        <b/>
        <sz val="10"/>
        <rFont val="Calibri"/>
        <family val="2"/>
        <scheme val="minor"/>
      </rPr>
      <t xml:space="preserve"> formulaire dynamique </t>
    </r>
    <r>
      <rPr>
        <sz val="10"/>
        <rFont val="Calibri"/>
        <family val="2"/>
        <scheme val="minor"/>
      </rPr>
      <t>(réagissant en fonction des réponses que vous apportez), il est donc</t>
    </r>
    <r>
      <rPr>
        <b/>
        <sz val="10"/>
        <rFont val="Calibri"/>
        <family val="2"/>
        <scheme val="minor"/>
      </rPr>
      <t xml:space="preserve"> nécessaire de suivre l'ordre des questions.</t>
    </r>
  </si>
  <si>
    <t>hopital@hopital-sevre-loire.fr</t>
  </si>
  <si>
    <t>administration@girouardiere.fr</t>
  </si>
  <si>
    <t>sgirault@girouardiere.fr</t>
  </si>
  <si>
    <t>institutionnels.pdl@fassic.org</t>
  </si>
  <si>
    <t>polemedicosocial@polepaph.fr</t>
  </si>
  <si>
    <t>direction@ch-saintcalais.fr</t>
  </si>
  <si>
    <t>info@cmsbm.org</t>
  </si>
  <si>
    <t>direction@ch-laferte-bernard.fr</t>
  </si>
  <si>
    <t>direction@fondation-gcoulon.fr</t>
  </si>
  <si>
    <t>direction@pole-pssl.fr</t>
  </si>
  <si>
    <t>direction@ch-mazurelle.fr</t>
  </si>
  <si>
    <t>contact@residencesmortagne.fr</t>
  </si>
  <si>
    <t xml:space="preserve">Automatique </t>
  </si>
  <si>
    <t xml:space="preserve">Etablissement </t>
  </si>
  <si>
    <t>secretariat.direction@hopital-sevre-loire.fr</t>
  </si>
  <si>
    <t>b.mauget@fassic.org</t>
  </si>
  <si>
    <t>administration.gouvernance@fondation-anais.org</t>
  </si>
  <si>
    <t>franck.bougeant@fondation-gcoulon.fr</t>
  </si>
  <si>
    <t>direction@cmsbm.org</t>
  </si>
  <si>
    <t>direction@ch-chataigneraie.fr</t>
  </si>
  <si>
    <t>secretariat.hebergement@ch-cotedelumiere.fr</t>
  </si>
  <si>
    <t>eric.bodin@ght85.fr</t>
  </si>
  <si>
    <t xml:space="preserve">Thématiques </t>
  </si>
  <si>
    <t>OBSERVATIONS ÉVENTUELLES 
(zone de libre saisie)</t>
  </si>
  <si>
    <t>ENQUÊTE FLASH PH 2024 (SUR LES DONNEES 2023)</t>
  </si>
  <si>
    <t>2a</t>
  </si>
  <si>
    <t>3a</t>
  </si>
  <si>
    <t>3b</t>
  </si>
  <si>
    <t>3c</t>
  </si>
  <si>
    <t>3d</t>
  </si>
  <si>
    <t>3e</t>
  </si>
  <si>
    <t>3f</t>
  </si>
  <si>
    <t>3g</t>
  </si>
  <si>
    <t>3h</t>
  </si>
  <si>
    <t>SECURITE DU CIRCUIT DU MEDICAMENT</t>
  </si>
  <si>
    <t>4a</t>
  </si>
  <si>
    <t>4b</t>
  </si>
  <si>
    <t>4c</t>
  </si>
  <si>
    <t>4e</t>
  </si>
  <si>
    <t>Mise en place d'un lieu de questionnement éthique autour de la notion du respect de la liberté d'aller et venir</t>
  </si>
  <si>
    <t>Les EI (événements indésirables) associés aux soins et à l'accompagnement font-il l'objet d'une analyse collective ?</t>
  </si>
  <si>
    <t>Avez-vous mis en place un protocole encadrant les contentions ?</t>
  </si>
  <si>
    <t>Les EI en lien avec la prise en charge médicamenteuse font-ils l'objet d'une analyse systématique ?</t>
  </si>
  <si>
    <t>Mise en place des retours d'expérience suite à une crise</t>
  </si>
  <si>
    <t>Mise en place d'une réponse spécifique apportée dans le cadre des violences faites aux femmes en situation de handicap</t>
  </si>
  <si>
    <t>4d</t>
  </si>
  <si>
    <t>Nombre d'usagers dont la prescription de médicaments a été réévaluée au cours de l'année par le médecin traitant</t>
  </si>
  <si>
    <t>4f</t>
  </si>
  <si>
    <t>4g</t>
  </si>
  <si>
    <t>Mise en place d'un plan d'actions formalisé de sécurisation du circuit du médicament</t>
  </si>
  <si>
    <t>5a</t>
  </si>
  <si>
    <t>Nombre de personnes ayant un médecin traitant identifié et ayant vu leur médecin au moins une fois dans l'année</t>
  </si>
  <si>
    <t>ACCES AUX SOINS ET A LA PREVENTION</t>
  </si>
  <si>
    <t>5b</t>
  </si>
  <si>
    <t>5c</t>
  </si>
  <si>
    <t>Nombre de femmes ayant bénéficié d'un suivi gynécologique au cours de l'année</t>
  </si>
  <si>
    <t>5d</t>
  </si>
  <si>
    <t>5e</t>
  </si>
  <si>
    <t>5f</t>
  </si>
  <si>
    <t>5g</t>
  </si>
  <si>
    <t>Nombre de personnes handicapées disposant d'un dossier de liaison d'urgence ou d'une fiche de liaison</t>
  </si>
  <si>
    <t>Avez-vous organisé un repérage régulier des besoins de bilan auditif au moins une fois tous les 2 ans ?</t>
  </si>
  <si>
    <t>Avez-vous organisé un repérage régulier des besoins de bilan visuel au moins une fois tous les 2 ans ?</t>
  </si>
  <si>
    <t xml:space="preserve">Avez-vous organisé un repérage régulier sur les problèmes nutritionnels au moins une fois par an ?
</t>
  </si>
  <si>
    <t>5h</t>
  </si>
  <si>
    <t>Convention avec un établissement sanitaire permettant un accès facilité à l'hospitalisation sans passage par les urgences</t>
  </si>
  <si>
    <t>5i</t>
  </si>
  <si>
    <t>Convention avec le dispositif territorial de consultations dédiées "Handisoins"</t>
  </si>
  <si>
    <t>5j</t>
  </si>
  <si>
    <t>5k</t>
  </si>
  <si>
    <t>5l</t>
  </si>
  <si>
    <t>Nombre de femmes (50-74 ans) ayant bénéficié de leur mammographie de dépistage (cancer sein)</t>
  </si>
  <si>
    <t>5m</t>
  </si>
  <si>
    <t>Nombre de résidents (50-74 ans) ayant bénéficié du dépistage du cancer colorectal</t>
  </si>
  <si>
    <t>VI</t>
  </si>
  <si>
    <t>VIRAGE INCLUSIF</t>
  </si>
  <si>
    <t>6a</t>
  </si>
  <si>
    <t>6b</t>
  </si>
  <si>
    <t>Nombre de jeunes de 3 à 18 ans bénéficiant d'un accompagnement partagé entre le secteur médico-social et l'établissement scolaire sur un temps de plus de 12h</t>
  </si>
  <si>
    <t>6c</t>
  </si>
  <si>
    <t>Nombre de jeunes de 3 à 18 ans ne bénéficiant d'aucune scolarisation</t>
  </si>
  <si>
    <t>6d</t>
  </si>
  <si>
    <t>Nombre de jeunes de 3 à 18 ans bénéficiant d'une réunion annuelle d'ESS</t>
  </si>
  <si>
    <t>6e</t>
  </si>
  <si>
    <t>Nombre de travailleurs en Milieu Ordinaire (MO) de travail</t>
  </si>
  <si>
    <t>6f</t>
  </si>
  <si>
    <t>6g</t>
  </si>
  <si>
    <t>Nombre de travailleurs handicapés travaillant en temps partagés entre l'ESAT et le milieu ordinaire de travail</t>
  </si>
  <si>
    <t>6h</t>
  </si>
  <si>
    <t>Nombre de travailleurs handicapés ayant bénéficié d'une formation professionnelle au cours des 2 dernières années</t>
  </si>
  <si>
    <t>6i</t>
  </si>
  <si>
    <t>Nombre de travailleurs handicapés ayant bénéficié du droit au retour sur les 2 dernières années après une expérience en MO de travail</t>
  </si>
  <si>
    <t>Nombre total de personnes accompagnées en 2023</t>
  </si>
  <si>
    <t>Nombres d'événements indésirables associés aux soins et à l'accompagnement (grave et/ou réccurents) déclarés en interne</t>
  </si>
  <si>
    <t>Nombre d'enfants de 3 à 18 ans accompagnés en 2023</t>
  </si>
  <si>
    <t>Nombre de femmes</t>
  </si>
  <si>
    <t>Nombre de femmes de 50 à 74 ans</t>
  </si>
  <si>
    <t>Nombre de résidents de 50 à 74 ans</t>
  </si>
  <si>
    <t>Catégorie de l'établissement :</t>
  </si>
  <si>
    <t xml:space="preserve">Mobilisation de l'outil EPP "Projet Personnalisé" </t>
  </si>
  <si>
    <t>Avez-vous intégré les principes de l'autodétermination dans votre accompagnement ?</t>
  </si>
  <si>
    <t>Avez-vous un dispositif spécifique pour la gestion des situations de maltraitance du fait du personnel ?</t>
  </si>
  <si>
    <t>Avez-vous conventionné avec une ou plusieurs officines</t>
  </si>
  <si>
    <t>Utilisation de l'e-learning</t>
  </si>
  <si>
    <t>Nombre de personnes ayant bénéficié d'un bilan bucco-dentaire entre 2022 et 2023</t>
  </si>
  <si>
    <t xml:space="preserve">Mobilisation des outils permettant une compréhension facile à lire et à comprendre </t>
  </si>
  <si>
    <t>finessgeo</t>
  </si>
  <si>
    <t>raison_sociale</t>
  </si>
  <si>
    <t>categorie</t>
  </si>
  <si>
    <t>Categorie_simpl</t>
  </si>
  <si>
    <t>adr1</t>
  </si>
  <si>
    <t>adr2</t>
  </si>
  <si>
    <t>intitule</t>
  </si>
  <si>
    <t>code_postal</t>
  </si>
  <si>
    <t>mel1</t>
  </si>
  <si>
    <t>mel2</t>
  </si>
  <si>
    <t>ANNEXE IME VALLET</t>
  </si>
  <si>
    <t>Institut Médico-Educatif (I.M.E.)</t>
  </si>
  <si>
    <t>IME</t>
  </si>
  <si>
    <t>3 RUE BERTIN</t>
  </si>
  <si>
    <t>CLISSON</t>
  </si>
  <si>
    <t>imevallet@adapei44.asso.fr</t>
  </si>
  <si>
    <t>ANNEXE INSTITUT LAMORICIERE (44000)</t>
  </si>
  <si>
    <t>Institut Thérapeutique Éducatif et Pédagogique (I.T.E.P.)</t>
  </si>
  <si>
    <t>ITEP</t>
  </si>
  <si>
    <t>33 RUE GUILLAUME TOUCHY</t>
  </si>
  <si>
    <t>NANTES</t>
  </si>
  <si>
    <t>contact@fondation-ove.fr</t>
  </si>
  <si>
    <t>ANNEXE INSTITUT LAMORICIERE (44300)</t>
  </si>
  <si>
    <t>65 RUE DU LANDREAU</t>
  </si>
  <si>
    <t>ANNEXE INSTITUT LAMORICIERE - INTERNAT</t>
  </si>
  <si>
    <t>32 RUE DES PAYS DE LA LOIRE</t>
  </si>
  <si>
    <t>ANTENNE CAMSP HENRI WALLON BLAIN</t>
  </si>
  <si>
    <t>Centre Action Médico-Sociale Précoce (C.A.M.S.P.)</t>
  </si>
  <si>
    <t>CAMSP</t>
  </si>
  <si>
    <t>17 RUE WALDECK ROUSSEAU</t>
  </si>
  <si>
    <t>BLAIN</t>
  </si>
  <si>
    <t>accueil@chw44.fr</t>
  </si>
  <si>
    <t>b.ley@chw44.fr</t>
  </si>
  <si>
    <t>ANTENNE CAMSP HENRI WALLON CARQUEFOU</t>
  </si>
  <si>
    <t>2 RUE VICTOR HUGO</t>
  </si>
  <si>
    <t>CARQUEFOU</t>
  </si>
  <si>
    <t>CAFS  APAJH44</t>
  </si>
  <si>
    <t>Centre d'Accueil Familial Spécialisé</t>
  </si>
  <si>
    <t>CAFS</t>
  </si>
  <si>
    <t>1 RUE VIGIER</t>
  </si>
  <si>
    <t>contact.hebergement@apajh44.org</t>
  </si>
  <si>
    <t>d.langa-mora@apajh44.org</t>
  </si>
  <si>
    <t>CAFS  D'ANCENIS</t>
  </si>
  <si>
    <t>100 IMPASSE PAUL ELUARD</t>
  </si>
  <si>
    <t>ANCENIS</t>
  </si>
  <si>
    <t>imeancenis@adapei44.asso.fr</t>
  </si>
  <si>
    <t>p.lebihan@adapei44.asso.fr</t>
  </si>
  <si>
    <t>CAFS - IME  JB MESSAGER</t>
  </si>
  <si>
    <t>17 RUE LEONCE MALECOT</t>
  </si>
  <si>
    <t>LAVAL</t>
  </si>
  <si>
    <t>institutjbmessager.secretariat@adapei53.fr</t>
  </si>
  <si>
    <t>accueil@adapei53.fr</t>
  </si>
  <si>
    <t>CAFS ARRIA</t>
  </si>
  <si>
    <t>13 BD DES POILUS</t>
  </si>
  <si>
    <t>secretariat.casim@arria.asso.fr</t>
  </si>
  <si>
    <t>secretariat.direction@arria.asso.fr</t>
  </si>
  <si>
    <t>CAFS DU CENRO</t>
  </si>
  <si>
    <t>40 RUE DES FRAICHES</t>
  </si>
  <si>
    <t>VERTOU</t>
  </si>
  <si>
    <t>ime.lecenro@cenro.fr</t>
  </si>
  <si>
    <t>CAFS JEUNESSE ET AVENIR</t>
  </si>
  <si>
    <t>17 RUE STE ANNE</t>
  </si>
  <si>
    <t>GUENOUVRY</t>
  </si>
  <si>
    <t>GUEMENE-PENFAO</t>
  </si>
  <si>
    <t>centre.guenouvry@aja44.fr</t>
  </si>
  <si>
    <t>CAFS LES PERRIERES CHATEAUBRIANT</t>
  </si>
  <si>
    <t>25 RUE HENRY DE MONTHERLAND</t>
  </si>
  <si>
    <t>CHATEAUBRIANT</t>
  </si>
  <si>
    <t>imelesperrieres@adapei44.asso.fr</t>
  </si>
  <si>
    <t>CAFS LES SORINIERES</t>
  </si>
  <si>
    <t>41 TER RUE DES PAPILLONS</t>
  </si>
  <si>
    <t>LES SORINIERES</t>
  </si>
  <si>
    <t>hebergementenfance@adapei44.asso.fr</t>
  </si>
  <si>
    <t>CAFS SARTHE ET LOIR</t>
  </si>
  <si>
    <t>ROUTE DE LA CHAPELLE D'ALIGNÉ</t>
  </si>
  <si>
    <t>BAZOUGES CRE SUR LOIR</t>
  </si>
  <si>
    <t>cafs@adapei72.asso.fr</t>
  </si>
  <si>
    <t>viot.marlene@adapei72.asso.fr</t>
  </si>
  <si>
    <t>CAMSP ANTENNE OCENS</t>
  </si>
  <si>
    <t>2 RUE COGNAC JAY</t>
  </si>
  <si>
    <t>NORT-SUR-ERDRE</t>
  </si>
  <si>
    <t>camsp@ocens.fr</t>
  </si>
  <si>
    <t>CAMSP APF</t>
  </si>
  <si>
    <t>13 RUE ALBERT BLANCHARD</t>
  </si>
  <si>
    <t>camsp.laval@apf.asso.fr</t>
  </si>
  <si>
    <t>dd.53@apf.asso.fr</t>
  </si>
  <si>
    <t>CAMSP ASEA</t>
  </si>
  <si>
    <t>43 AVENUE YOLANDE D'ARAGON</t>
  </si>
  <si>
    <t>CENTRE FRANCOISE DOLTO</t>
  </si>
  <si>
    <t>ANGERS</t>
  </si>
  <si>
    <t>centrefdolto@asea49.asso.fr</t>
  </si>
  <si>
    <t>CAMSP CENTRE HOSPITALIER DE NANTES</t>
  </si>
  <si>
    <t>1 PLACE ALEXIS RICORDEAU</t>
  </si>
  <si>
    <t>HOTEL DIEU</t>
  </si>
  <si>
    <t>bp-secretariat-camsp-audition@chu-nantes.fr</t>
  </si>
  <si>
    <t>CAMSP DE KERBRUN</t>
  </si>
  <si>
    <t>51 RUE DE CHATEAUBRIAND</t>
  </si>
  <si>
    <t>SAINT-NAZAIRE</t>
  </si>
  <si>
    <t>contact.kerbrun@apajh44.org</t>
  </si>
  <si>
    <t>mb.desmonts@apajh44.org</t>
  </si>
  <si>
    <t>CAMSP DEPARTEMENTAL</t>
  </si>
  <si>
    <t>194 AVENUE RUBILLARD</t>
  </si>
  <si>
    <t>LE MANS</t>
  </si>
  <si>
    <t>secretariat.lemans@camsp72.fr</t>
  </si>
  <si>
    <t>r.guadagnin@camsp72.fr</t>
  </si>
  <si>
    <t>CAMSP HENRI WALLON</t>
  </si>
  <si>
    <t>63 RUE MARZELLE DE GRILLAUD</t>
  </si>
  <si>
    <t>BP  18502</t>
  </si>
  <si>
    <t>CAMSP OCENS</t>
  </si>
  <si>
    <t>11 ROUTE DE CLISSON</t>
  </si>
  <si>
    <t>CS 26310</t>
  </si>
  <si>
    <t>s.rodier@ocens.fr</t>
  </si>
  <si>
    <t>CAMSP POLYVALENT</t>
  </si>
  <si>
    <t>CHD LES OUDAIRIES</t>
  </si>
  <si>
    <t>LA ROCHE-SUR-YON</t>
  </si>
  <si>
    <t>contact@avdipe.fr</t>
  </si>
  <si>
    <t>s.blanchard@avdipe.fr</t>
  </si>
  <si>
    <t>CAMSP POLYVALENT DEPARTEMENTAL</t>
  </si>
  <si>
    <t>CHU - CENTRE ROBERT DEBRE</t>
  </si>
  <si>
    <t>4 RUE LARREY</t>
  </si>
  <si>
    <t>camsp.polyvalent49@vyv3.fr</t>
  </si>
  <si>
    <t>CASIM ARRIA</t>
  </si>
  <si>
    <t>CENTRE ACCUEIL FAMILIAL SPECIALISE</t>
  </si>
  <si>
    <t>11 RUE D'ERNEE</t>
  </si>
  <si>
    <t>BP 7</t>
  </si>
  <si>
    <t>MONTAUDIN</t>
  </si>
  <si>
    <t>poleressources@ekla-asso.fr</t>
  </si>
  <si>
    <t>eric.journault@ekla-asso.fr</t>
  </si>
  <si>
    <t>CENTRE ACCUEIL FAMILIAL SPECIALISE LA GUIBERDIERE</t>
  </si>
  <si>
    <t>8 RUE MARGUERITE YOURCENAR</t>
  </si>
  <si>
    <t>cafs@handicap-anjou.fr</t>
  </si>
  <si>
    <t>benoit.lacourt@handicap-anjou.fr</t>
  </si>
  <si>
    <t>CENTRE ACCUEIL FAMILIAL SPECIALISE THERAPEUTIQUE EXPERIMENTAL</t>
  </si>
  <si>
    <t>5 RUE DES CHESNAIES</t>
  </si>
  <si>
    <t>itepleschesnaies@asso-leschesnaies.com</t>
  </si>
  <si>
    <t>CENTRE CHARLOTTE BLOUIN</t>
  </si>
  <si>
    <t>Institut pour Déficients Auditifs Inst.Déf.Auditifs</t>
  </si>
  <si>
    <t>IDA</t>
  </si>
  <si>
    <t>4 RUE DE LABBE FREMOND</t>
  </si>
  <si>
    <t>centre.charlotteblouin@vyv3.fr</t>
  </si>
  <si>
    <t>CENTRE D'ACCUEIL FAMILIAL SPECIALISE</t>
  </si>
  <si>
    <t>8 BD ROBERT BURON</t>
  </si>
  <si>
    <t>BP 40289</t>
  </si>
  <si>
    <t>CHATEAU-GONTIER</t>
  </si>
  <si>
    <t>imelamaillardiere.accueil@adapei53.fr</t>
  </si>
  <si>
    <t>michele.kopitsch@adapei53.fr</t>
  </si>
  <si>
    <t>CENTRE D'ACCUEIL FAMILIAL SPECIALISE LAMORICIERE</t>
  </si>
  <si>
    <t>7 RUE ARSENE LELOUP</t>
  </si>
  <si>
    <t>CENTRE MEDICO PSYCHO PEDAGOGIQUE DE KERBRUN</t>
  </si>
  <si>
    <t>Centre Médico-Psycho-Pédagogique (C.M.P.P.)</t>
  </si>
  <si>
    <t>CMPP</t>
  </si>
  <si>
    <t>CMPP ANDRES PONTOIZEAU</t>
  </si>
  <si>
    <t>110 BD D'ANGLETRRE</t>
  </si>
  <si>
    <t>cmpp-larochesuryon@arpep-pdl.fr</t>
  </si>
  <si>
    <t>ouria.ziadi@arpep-pdl.fr</t>
  </si>
  <si>
    <t>CMPP ARPEP ANTENNE</t>
  </si>
  <si>
    <t>CMPP DE MAMERS 2 PLACE DE LA RÉPUBLIQUE</t>
  </si>
  <si>
    <t>MAMERS</t>
  </si>
  <si>
    <t>cmpp-mamers@arpep-pdl.fr</t>
  </si>
  <si>
    <t>CMPP ASEA</t>
  </si>
  <si>
    <t>CMPP ESPACE FRANCOISE DOLTO</t>
  </si>
  <si>
    <t>ESPACE FRANÇOISE DOLTO</t>
  </si>
  <si>
    <t>32 RUE D'AUSTRALIE</t>
  </si>
  <si>
    <t>cmpp-lemans@arpep-pdl.fr</t>
  </si>
  <si>
    <t>CMPP HENRI WALLON</t>
  </si>
  <si>
    <t>BP 18502</t>
  </si>
  <si>
    <t>CMPP INALTA</t>
  </si>
  <si>
    <t>17 RUE EUGENE MESSMER</t>
  </si>
  <si>
    <t>cmpp@inalta.fr</t>
  </si>
  <si>
    <t>dg@inalta.fr</t>
  </si>
  <si>
    <t>CMPP SASAD CANCER ET ENFANCE</t>
  </si>
  <si>
    <t>58 RUE HAUTE DE RECULEE</t>
  </si>
  <si>
    <t>sasadcancerenfance@wanadoo.fr</t>
  </si>
  <si>
    <t>ditep@aja44.fr</t>
  </si>
  <si>
    <t>Etablissement Expérimental pour Enfance Handicapée</t>
  </si>
  <si>
    <t>EEEH</t>
  </si>
  <si>
    <t>39 ALLEE DE LA CIVELIERE</t>
  </si>
  <si>
    <t>thetis.nantes@orange.fr</t>
  </si>
  <si>
    <t>DITEP L'ALOUETTE</t>
  </si>
  <si>
    <t>9 AVENUE JEAN ETOUBLEAU</t>
  </si>
  <si>
    <t>direction.alouette@ugecam.assurance-maladie.fr</t>
  </si>
  <si>
    <t>elodie.chiron@ugecam.assurance-maladie.fr</t>
  </si>
  <si>
    <t>DITEP LES AUBRYS</t>
  </si>
  <si>
    <t>ROUTE DE REVEILLON</t>
  </si>
  <si>
    <t>BP 21</t>
  </si>
  <si>
    <t>CHAMPAGNE</t>
  </si>
  <si>
    <t>secretariat.itep@lesaubrys.fr</t>
  </si>
  <si>
    <t>directeur.itep@lesaubrys.fr</t>
  </si>
  <si>
    <t>DITEP PRO LE JALLU</t>
  </si>
  <si>
    <t>1 RUE JULIEN FORTIN</t>
  </si>
  <si>
    <t>SAINT-COSME-EN-VAIRAIS</t>
  </si>
  <si>
    <t>secretariat.iteppro@lesaubrys.fr</t>
  </si>
  <si>
    <t>DITEP UGECAM</t>
  </si>
  <si>
    <t>19 RUE DE LA BIENFAISANCE</t>
  </si>
  <si>
    <t>LES HERBIERS</t>
  </si>
  <si>
    <t>ECOLE ABA LES PETITS MALINS</t>
  </si>
  <si>
    <t>3 RUE LOUIS BRISSET</t>
  </si>
  <si>
    <t>erwan.nogues@agir-vivre-autisme.org</t>
  </si>
  <si>
    <t>EEAP INSTITUT CALYPSO</t>
  </si>
  <si>
    <t>Etablissement pour Enfants ou Adolescents Polyhandicapés</t>
  </si>
  <si>
    <t>EEAP</t>
  </si>
  <si>
    <t>40 RUE DE PICARDIE</t>
  </si>
  <si>
    <t>iem.laval.2@apf.asso.fr</t>
  </si>
  <si>
    <t>EEAP LA TREMBLAYE</t>
  </si>
  <si>
    <t>11 BOULEVARD JEAN SAUVAGE</t>
  </si>
  <si>
    <t>CS 40329</t>
  </si>
  <si>
    <t>ta-pms-alerte@fondation-sjd.fr</t>
  </si>
  <si>
    <t>EEAP LE BOCAGE</t>
  </si>
  <si>
    <t>ETAB ENFANTS ADOS POLYHANDICAPES ZI DU B</t>
  </si>
  <si>
    <t>AVRILLE</t>
  </si>
  <si>
    <t>eeap.bocage@handicap-anjou.fr</t>
  </si>
  <si>
    <t>EEAP PARC DE LA BLORDIERE</t>
  </si>
  <si>
    <t>1 BD MENDES FRANCE</t>
  </si>
  <si>
    <t>REZE</t>
  </si>
  <si>
    <t>contact.eeap@apajh44.org</t>
  </si>
  <si>
    <t>FOYER DE SEMAINE GRANDE NOUE</t>
  </si>
  <si>
    <t>Etablissement pour Déficient Moteur</t>
  </si>
  <si>
    <t>ANNEXE IME MARRIERE</t>
  </si>
  <si>
    <t>9 AVENUE DES AMANDINES</t>
  </si>
  <si>
    <t>iem.nantes@apf.asso.fr</t>
  </si>
  <si>
    <t>FOYER DE SEMAINE LA HALVEQUE</t>
  </si>
  <si>
    <t>12 RUE DU CHAMP DE TIR</t>
  </si>
  <si>
    <t>IEM - INSTITUT D'EDUCATION MOTRICE JEAN YVES GUITTON</t>
  </si>
  <si>
    <t>RUE DE LA DIVISION</t>
  </si>
  <si>
    <t>SAVIGNE-L'EVEQUE</t>
  </si>
  <si>
    <t>iem@adimc72.org</t>
  </si>
  <si>
    <t>adjointdir.iem@adimc72.org</t>
  </si>
  <si>
    <t>IEM DE JOUR</t>
  </si>
  <si>
    <t>6 RUE DES PUYS</t>
  </si>
  <si>
    <t>iem@adapei-aria.com</t>
  </si>
  <si>
    <t>IEM IPEAP LESTRAN</t>
  </si>
  <si>
    <t>2 RUE EUGÈNE CORNET</t>
  </si>
  <si>
    <t>BP 40122</t>
  </si>
  <si>
    <t>iem@association-penbron.fr</t>
  </si>
  <si>
    <t>IEM LA BUISSONNIERE</t>
  </si>
  <si>
    <t>28 RUE DU GENERAL DE GAULLE</t>
  </si>
  <si>
    <t>BP 4315</t>
  </si>
  <si>
    <t>LA CHAPELLE-SUR-ERDRE</t>
  </si>
  <si>
    <t>iem.la-chapelle-sur-erdre@apf.asso.fr</t>
  </si>
  <si>
    <t>IEM LA DURANTIERE APAHJ 44</t>
  </si>
  <si>
    <t>17 RUE BAPTISTE MARCET</t>
  </si>
  <si>
    <t>iem.durantiere@apajh44.org</t>
  </si>
  <si>
    <t>c.malle@apajh44.org</t>
  </si>
  <si>
    <t>IEM LA GRILLONNAIS</t>
  </si>
  <si>
    <t>2 RUE DE LA CROIX DES FOSSES</t>
  </si>
  <si>
    <t>BASSE-GOULAINE</t>
  </si>
  <si>
    <t>iem.basse-goulaine@apf.asso.fr</t>
  </si>
  <si>
    <t>IEM LA GUIBERDIERE</t>
  </si>
  <si>
    <t>8 ALLEE DU CHATEAU</t>
  </si>
  <si>
    <t>BP 50033</t>
  </si>
  <si>
    <t>TRELAZE</t>
  </si>
  <si>
    <t>iem.guiberdiere@handicap-anjou.fr</t>
  </si>
  <si>
    <t>IEM LA MARRIERE</t>
  </si>
  <si>
    <t>94 RUE DE LA MARRIERE</t>
  </si>
  <si>
    <t>BP 51919</t>
  </si>
  <si>
    <t>dr.pdl@apf.asso.fr</t>
  </si>
  <si>
    <t>IEM LES TOURNESOLS</t>
  </si>
  <si>
    <t>114 RUE DE LA CHALOUERE</t>
  </si>
  <si>
    <t>BP 3114</t>
  </si>
  <si>
    <t>secretariat.bocage-tournesols@handicap-anjou.fr</t>
  </si>
  <si>
    <t>IES DA OCENS</t>
  </si>
  <si>
    <t>2 RUE RENE DUNAN</t>
  </si>
  <si>
    <t>CS 66216</t>
  </si>
  <si>
    <t>contact@ocens.fr</t>
  </si>
  <si>
    <t>IES DV OCENS</t>
  </si>
  <si>
    <t>Institut pour Déficients Visuels Inst.Déf.Visuels</t>
  </si>
  <si>
    <t>IDV</t>
  </si>
  <si>
    <t>ROUTE DE ST FIACRE</t>
  </si>
  <si>
    <t>BP 2229</t>
  </si>
  <si>
    <t>IME  L'ENFANT SOLEIL</t>
  </si>
  <si>
    <t>ROUTE DE SABLE</t>
  </si>
  <si>
    <t>SOLESMES</t>
  </si>
  <si>
    <t>ime-sessad@apei-sable-solesmes.com</t>
  </si>
  <si>
    <t>e.grosse@apei-sable-solesmes.com</t>
  </si>
  <si>
    <t>IME  LEON DOUDARD</t>
  </si>
  <si>
    <t>IME ALEXIS RICORDEAU - SITE DE VARADES</t>
  </si>
  <si>
    <t>ROUTE DE NANTES</t>
  </si>
  <si>
    <t>BP 80017</t>
  </si>
  <si>
    <t>LOIREAUXENCE</t>
  </si>
  <si>
    <t>ime-ar.sessad@association-penbron.fr</t>
  </si>
  <si>
    <t>IME AR MOR</t>
  </si>
  <si>
    <t>20 RUE JEAN-JACQUES ROUSSEAU</t>
  </si>
  <si>
    <t>SAINT-HERBLAIN</t>
  </si>
  <si>
    <t>imearmor@adapei44.asso.fr</t>
  </si>
  <si>
    <t>d.marchand@adapei44.asso.fr</t>
  </si>
  <si>
    <t>IME AREAMS AIZENAY</t>
  </si>
  <si>
    <t>4 RUE ALBERT CAMUS</t>
  </si>
  <si>
    <t>AIZENAY</t>
  </si>
  <si>
    <t>imeaizenay@areams.fr</t>
  </si>
  <si>
    <t>contact@areams.fr</t>
  </si>
  <si>
    <t>IME AREAMS LA ROCHE</t>
  </si>
  <si>
    <t>73 IMPASSE JEAN MOUILLADE</t>
  </si>
  <si>
    <t>imelaroche@areams.fr</t>
  </si>
  <si>
    <t>IME AREAMS RIVES DE L'YON</t>
  </si>
  <si>
    <t>825 ROUTE DE LA ROCHE</t>
  </si>
  <si>
    <t>SAINT FLORENT DES BOIS</t>
  </si>
  <si>
    <t>RIVES DE L'YON</t>
  </si>
  <si>
    <t>imerivesdelyon@areams.fr</t>
  </si>
  <si>
    <t>IME BORDAGE FONTAINE</t>
  </si>
  <si>
    <t>2 RUE DES ECUREUILS</t>
  </si>
  <si>
    <t>CHOLET</t>
  </si>
  <si>
    <t>ime-bordage-fontaine@adapei49.asso.fr</t>
  </si>
  <si>
    <t>IME CENRO</t>
  </si>
  <si>
    <t>40 RUE  DES FRAICHES</t>
  </si>
  <si>
    <t>IME CHAMPFLEURY</t>
  </si>
  <si>
    <t>2 CHEMIN DE RIGNE</t>
  </si>
  <si>
    <t>BAUGE-EN-ANJOU</t>
  </si>
  <si>
    <t>ime-champfleury@adapei49.asso.fr</t>
  </si>
  <si>
    <t>ccarion@adapei49.asso.fr</t>
  </si>
  <si>
    <t>IME CHANTEMERLE</t>
  </si>
  <si>
    <t>2 RUE LEONCE MALECOT</t>
  </si>
  <si>
    <t>BAGNEUX  BP 2701</t>
  </si>
  <si>
    <t>SAUMUR</t>
  </si>
  <si>
    <t>ime-chantemerle@adapei49.asso.fr</t>
  </si>
  <si>
    <t>IME CHANZY</t>
  </si>
  <si>
    <t>15 AVENUE CHANZY</t>
  </si>
  <si>
    <t>imechanzy@adapei44.asso.fr</t>
  </si>
  <si>
    <t>IME CLAIRVAL</t>
  </si>
  <si>
    <t>9 RUE DU CHAMP DE FOIRE</t>
  </si>
  <si>
    <t>SEGRE-EN-ANJOU BLEU</t>
  </si>
  <si>
    <t>ime-clairval@adapei49.asso.fr</t>
  </si>
  <si>
    <t>aavignon@adapei49.asso.fr</t>
  </si>
  <si>
    <t>IME CLAIRVAL -  SEES/SEHA</t>
  </si>
  <si>
    <t>9 rue du Champ de Foire</t>
  </si>
  <si>
    <t>ime.clairval@adapei49.asso.fr</t>
  </si>
  <si>
    <t>IME CLEMENCE ROYER</t>
  </si>
  <si>
    <t>89 RUE DE TRIGNAC</t>
  </si>
  <si>
    <t>contact.royer@apajh44.org</t>
  </si>
  <si>
    <t>a.barthelemy@apajh44.org</t>
  </si>
  <si>
    <t>IME D'ANCENIS</t>
  </si>
  <si>
    <t>IME DE BLAIN</t>
  </si>
  <si>
    <t>30 RUE DE LA GOUPILLAIS</t>
  </si>
  <si>
    <t>BP 74</t>
  </si>
  <si>
    <t>imeblain@adapei44.asso.fr</t>
  </si>
  <si>
    <t>IME DE BRIANCON</t>
  </si>
  <si>
    <t>1869 ROUTE DE SARRIGNÉ CHATEAU DE BRIANC</t>
  </si>
  <si>
    <t>LOIRE-AUTHION</t>
  </si>
  <si>
    <t>secretariat.briancon@lrs49.fr</t>
  </si>
  <si>
    <t>f.legal@laresidencesociale.org</t>
  </si>
  <si>
    <t>IME EPIONE</t>
  </si>
  <si>
    <t>1 ROUTE DE CONNERRE</t>
  </si>
  <si>
    <t>THORIGNE-SUR-DUE</t>
  </si>
  <si>
    <t>contacts.ime-epione@arpep-pdl.fr</t>
  </si>
  <si>
    <t>jean-louis.munier@arpep-pdl.fr</t>
  </si>
  <si>
    <t>IME EUROPE</t>
  </si>
  <si>
    <t>54 AVENUE DE L'EUROPE</t>
  </si>
  <si>
    <t>LES PONTS-DE-CE</t>
  </si>
  <si>
    <t>ime.europe@adapei49.asso.fr</t>
  </si>
  <si>
    <t>IME GUENOUVRY</t>
  </si>
  <si>
    <t>IME HORS LES MURS ARRIA</t>
  </si>
  <si>
    <t>Institut Médico-Educatif (I.M.E.),Etablissement Expérimental pour Enfance Handicapée</t>
  </si>
  <si>
    <t>4 RUE LOUIS BLERIOT</t>
  </si>
  <si>
    <t>ORVAULT</t>
  </si>
  <si>
    <t>IME JB MESSAGER</t>
  </si>
  <si>
    <t>BP 2217</t>
  </si>
  <si>
    <t>IME JEUNESSE ET AVENIR</t>
  </si>
  <si>
    <t>21 AVENUE DE LATTRE TASSIGNY</t>
  </si>
  <si>
    <t>LA BAULE-ESCOUBLAC</t>
  </si>
  <si>
    <t>sees@aja44.fr</t>
  </si>
  <si>
    <t>IME L'ASTROLABE</t>
  </si>
  <si>
    <t>ROUTE DE CHANGE</t>
  </si>
  <si>
    <t>PARIGNE-L'EVEQUE</t>
  </si>
  <si>
    <t>astrolabe@ahs-sarthe.asso.fr</t>
  </si>
  <si>
    <t>ime.cds@ahs-sarthe.asso.fr</t>
  </si>
  <si>
    <t>IME L'ESTUAIRE</t>
  </si>
  <si>
    <t>60 AVENUE DE BODON</t>
  </si>
  <si>
    <t>SAINT-BREVIN-LES-PINS</t>
  </si>
  <si>
    <t>contact.ime@imelestuaire.fr</t>
  </si>
  <si>
    <t>directeur@imelestuaire.fr</t>
  </si>
  <si>
    <t>IME L'HARDANGERE</t>
  </si>
  <si>
    <t>17 BOULEVARD D'ANJOU</t>
  </si>
  <si>
    <t>ALLONNES</t>
  </si>
  <si>
    <t>ime@apajh72-53.fr</t>
  </si>
  <si>
    <t>IME LA CHALOUERE</t>
  </si>
  <si>
    <t>ime.chalouere@handicap-anjou.fr</t>
  </si>
  <si>
    <t>michel.forgeau@handicap-anjou.fr</t>
  </si>
  <si>
    <t>IME LA FLEURIAYE</t>
  </si>
  <si>
    <t>7 Rue Thomas Edison</t>
  </si>
  <si>
    <t>ime-lf.sessad@association-penbron.fr</t>
  </si>
  <si>
    <t>IME LA GUYONNIERE TERRES DE MONTAIGU</t>
  </si>
  <si>
    <t>18 RUE DU FROMENTEAU</t>
  </si>
  <si>
    <t>LA GUYONNIERE</t>
  </si>
  <si>
    <t>ime.montaigu@adapei-aria.com</t>
  </si>
  <si>
    <t>l.leliboux@adapei-aria.com</t>
  </si>
  <si>
    <t>IME LA MAILLARDIERE</t>
  </si>
  <si>
    <t>8 BOULEVARD ROBERT BURON</t>
  </si>
  <si>
    <t>imelamaillardiere.secretariat@adapei53.fr</t>
  </si>
  <si>
    <t>IME LA MONNERAIE</t>
  </si>
  <si>
    <t>ROUTE DE CHALONNES</t>
  </si>
  <si>
    <t>BP 80045</t>
  </si>
  <si>
    <t>CHEMILLE-EN-ANJOU</t>
  </si>
  <si>
    <t>ime.la.monneraie@alahmi.fr</t>
  </si>
  <si>
    <t>denis.martin@alahmi.fr</t>
  </si>
  <si>
    <t>IME LA RIVIERE</t>
  </si>
  <si>
    <t>18 RUE DU CHAMP NOIR</t>
  </si>
  <si>
    <t>ime-la-riviere@adapei49.asso.fr</t>
  </si>
  <si>
    <t>IME LE COTEAU</t>
  </si>
  <si>
    <t>2 RUE DE LA SENATORERIE - BP 77</t>
  </si>
  <si>
    <t>SAINT-HILAIRE-SAINT-FLORENT</t>
  </si>
  <si>
    <t>coteau@asea49.asso.fr</t>
  </si>
  <si>
    <t>c.regnier@asea49.asso.fr</t>
  </si>
  <si>
    <t>IME LE GRACALOU</t>
  </si>
  <si>
    <t>2 RUE DES MOULINS</t>
  </si>
  <si>
    <t>PRUNIERS</t>
  </si>
  <si>
    <t>BOUCHEMAINE</t>
  </si>
  <si>
    <t>imelegracalou@asso-leschesnaies.com</t>
  </si>
  <si>
    <t>IME LE GUE BRAUD</t>
  </si>
  <si>
    <t>47 RUE DES GRAVANTS</t>
  </si>
  <si>
    <t>BP 234</t>
  </si>
  <si>
    <t>FONTENAY-LE-COMTE</t>
  </si>
  <si>
    <t>ime.fontenay@adapei-aria.com</t>
  </si>
  <si>
    <t>e.cereijo@adapei-aria.com</t>
  </si>
  <si>
    <t>IME LE HAMEAU DU GRAND FIEF</t>
  </si>
  <si>
    <t>39 RUE DE LA DEMOISELLE</t>
  </si>
  <si>
    <t>ime.lesherbiers@adapei-aria.com</t>
  </si>
  <si>
    <t>IME LE MARAIS</t>
  </si>
  <si>
    <t>13 RUE ST DOMINIQUE</t>
  </si>
  <si>
    <t>CHALLANS</t>
  </si>
  <si>
    <t>ime.challans@adapei-aria.com</t>
  </si>
  <si>
    <t>m.sionneau@adapei-aria.com</t>
  </si>
  <si>
    <t>IME LE TILLAY</t>
  </si>
  <si>
    <t>8 ALLEE JACQUES BRISSOT</t>
  </si>
  <si>
    <t>plateforme0-6agglonantes@adapei44.asso.fr</t>
  </si>
  <si>
    <t>g.lesage@adapei44.asso.fr</t>
  </si>
  <si>
    <t>IME LE VAL DE SEVRE</t>
  </si>
  <si>
    <t>ROUTE DE SAINT-FIACRE</t>
  </si>
  <si>
    <t>BP 42303</t>
  </si>
  <si>
    <t>ime-vs@association-penbron.fr</t>
  </si>
  <si>
    <t>pascale.bosque@association-penbron.fr</t>
  </si>
  <si>
    <t>IME LE VAUROUZE</t>
  </si>
  <si>
    <t>2 RUE DE RIBAY</t>
  </si>
  <si>
    <t>ime.vaurouze@adapei72.asso.fr</t>
  </si>
  <si>
    <t>IME LEONCE MALECOT</t>
  </si>
  <si>
    <t>71 RUE DE BONNETABLE</t>
  </si>
  <si>
    <t>ime.malecot@adapei72.asso.fr</t>
  </si>
  <si>
    <t>IME LES BARBUSSIERES</t>
  </si>
  <si>
    <t>22 RUE DES BARBUSSIERES</t>
  </si>
  <si>
    <t>SAINT-HILAIRE-DE-CHALEONS</t>
  </si>
  <si>
    <t>imesessadsthilaire@adapei44.asso.fr</t>
  </si>
  <si>
    <t>IME LES DORICES</t>
  </si>
  <si>
    <t>AVENUE DES PAPILLONS BLANCS</t>
  </si>
  <si>
    <t>VALLET</t>
  </si>
  <si>
    <t>IME LES OCEANIDES-SITE BELIERE</t>
  </si>
  <si>
    <t>BOULEVARD DE LA CHANTERIE</t>
  </si>
  <si>
    <t>SAINT-BARTHELEMY-D'ANJOU</t>
  </si>
  <si>
    <t>daniel.allano@arpep-pdl.fr</t>
  </si>
  <si>
    <t>IME LES OCEANIDES-SITE PROVINS</t>
  </si>
  <si>
    <t>RUE DE L'HIPPODROME</t>
  </si>
  <si>
    <t>ECOUFLANT</t>
  </si>
  <si>
    <t>IME LES PERRIERES</t>
  </si>
  <si>
    <t>25 RUE HENRY DE MONTHERLANT</t>
  </si>
  <si>
    <t>a.dosso@adapei44.asso.fr</t>
  </si>
  <si>
    <t>IME LES TERRES NOIRES</t>
  </si>
  <si>
    <t>ROUTE DE MOUILLERON</t>
  </si>
  <si>
    <t>BP 744</t>
  </si>
  <si>
    <t>ime.terresnoires@adapei-aria.com</t>
  </si>
  <si>
    <t>ime.larochesuryon@adapei-aria.com</t>
  </si>
  <si>
    <t>IME LES TROIS MOULINS</t>
  </si>
  <si>
    <t>59 BIS RUE DE LA CAPITALE DU BAS POITOU</t>
  </si>
  <si>
    <t>c.poitevineau@adapei-aria.com</t>
  </si>
  <si>
    <t>accueil@adapei-aria.com</t>
  </si>
  <si>
    <t>IME LUCIEN DESMONTS</t>
  </si>
  <si>
    <t>8 RUE  EUGENE CORNET</t>
  </si>
  <si>
    <t>secretariat.asso@apeiouest44.fr</t>
  </si>
  <si>
    <t>IME MARIE MOREAU</t>
  </si>
  <si>
    <t>40 RUE DU DR SCHWEITZER</t>
  </si>
  <si>
    <t>CS 70107</t>
  </si>
  <si>
    <t>ime@marie-moreau.fr</t>
  </si>
  <si>
    <t>dg@marie-moreau.fr</t>
  </si>
  <si>
    <t>IME MONPLAISIR</t>
  </si>
  <si>
    <t>32 BD MONPLAISIR</t>
  </si>
  <si>
    <t>BP 3033</t>
  </si>
  <si>
    <t>ime.monplaisir@handicap-anjou.fr</t>
  </si>
  <si>
    <t>IME MONTVAL SUR LOIR</t>
  </si>
  <si>
    <t>RUE MONT SUR LOIR</t>
  </si>
  <si>
    <t>MONTVAL-SUR-LOIR</t>
  </si>
  <si>
    <t>ime.valdeloir@adapei72.asso.fr</t>
  </si>
  <si>
    <t>IME OLONNE SUR MER LA GUERINIERE</t>
  </si>
  <si>
    <t>80 RUE DE LA BELLE OLONNAISE</t>
  </si>
  <si>
    <t>OLONNE-SUR-MER</t>
  </si>
  <si>
    <t>ime.olonne@adapei-aria.com</t>
  </si>
  <si>
    <t>IME PAUL GAUGUIN</t>
  </si>
  <si>
    <t>83 ROUTE DE L'HERMITAGE</t>
  </si>
  <si>
    <t>EMPIRE</t>
  </si>
  <si>
    <t>SAINTE-GEMMES-SUR-LOIRE</t>
  </si>
  <si>
    <t>ime.gauguin@handicap-anjou.fr</t>
  </si>
  <si>
    <t>direction.gauguin@handicap-anjou.fr</t>
  </si>
  <si>
    <t>IME PERRAY JOUANNET</t>
  </si>
  <si>
    <t>ROUTE DE THOUARCE MARTIGNE-BRIAND</t>
  </si>
  <si>
    <t>TERRANJOU</t>
  </si>
  <si>
    <t>ime.martignebriand@croix-rouge.fr</t>
  </si>
  <si>
    <t>mikael.cloarec@croix-rouge.fr</t>
  </si>
  <si>
    <t>IME PIERRE DE LUNE</t>
  </si>
  <si>
    <t>RUE PIERRE DE GILLES DE GENES</t>
  </si>
  <si>
    <t>SAINT-JEAN-DE-BOISEAU</t>
  </si>
  <si>
    <t>IME POLE NANTAIS - SITE SECONDAIRE ILE DE NANTES</t>
  </si>
  <si>
    <t>13 BD VINCENT GACHE</t>
  </si>
  <si>
    <t>imeiledenantes@adapei44.asso.fr</t>
  </si>
  <si>
    <t>IME POLE NANTAIS - SITE SECONDAIRE LA BAUCHE DU ROUET</t>
  </si>
  <si>
    <t>33 RUE DES PAPILLONS</t>
  </si>
  <si>
    <t>imelessorinieres@adapei44.asso.fr</t>
  </si>
  <si>
    <t>v.andriamisy@adapei44.asso.fr</t>
  </si>
  <si>
    <t>IME POLE NANTAIS - SITE SECONDAIRE LA CLOSILLE</t>
  </si>
  <si>
    <t>63 ROUTE DE ST SEBASTIEN</t>
  </si>
  <si>
    <t>imeletillay@adapei44.asso.fr</t>
  </si>
  <si>
    <t>IME VAL DE LOIR</t>
  </si>
  <si>
    <t>ROUTE DE LA CHAPELLE D'ALIGNE</t>
  </si>
  <si>
    <t>courtois.patrick@adapei72.asso.fr</t>
  </si>
  <si>
    <t>IME VAL LORIE</t>
  </si>
  <si>
    <t>8 RUE JAN PALACH - ZAC DE LA LORIE</t>
  </si>
  <si>
    <t>CP 5005</t>
  </si>
  <si>
    <t>contact.val-lorie@apajh44.org</t>
  </si>
  <si>
    <t>e.martins@apajh44.org</t>
  </si>
  <si>
    <t>IME VALLEE DE L'ANJOU</t>
  </si>
  <si>
    <t>19 RUE DE LA GRELLIERE</t>
  </si>
  <si>
    <t>VERNANTES</t>
  </si>
  <si>
    <t>valleedelanjou@alahmi.fr</t>
  </si>
  <si>
    <t>direction.vda@alahmi.fr</t>
  </si>
  <si>
    <t>IMEP LES SABLES</t>
  </si>
  <si>
    <t>RUE DES AIRAULTS-BP 41</t>
  </si>
  <si>
    <t>BEAUFORT-EN-ANJOU</t>
  </si>
  <si>
    <t>secretariat.general@edla.fr</t>
  </si>
  <si>
    <t>s.mansouri@edla.fr</t>
  </si>
  <si>
    <t>INSTITUT EDUCATION SENSORIELLE DEFICIENTS VISUELS DURANTIERE</t>
  </si>
  <si>
    <t>contact.passerelles@apajh44.org</t>
  </si>
  <si>
    <t>INSTITUT MONTECLAIR</t>
  </si>
  <si>
    <t>51 RUE DU VALLON</t>
  </si>
  <si>
    <t>institut.monteclair@vyv3.fr</t>
  </si>
  <si>
    <t>sylvaine.moreau@vyv3.fr</t>
  </si>
  <si>
    <t>ISSE PATRICK GUILLON VERNE</t>
  </si>
  <si>
    <t>ITEP AZUR TREPIED</t>
  </si>
  <si>
    <t>9 RUE DES COTEAUX DES ETANGS</t>
  </si>
  <si>
    <t>TREPIED</t>
  </si>
  <si>
    <t>GUERANDE</t>
  </si>
  <si>
    <t>ITEP CELESTIN FREINET</t>
  </si>
  <si>
    <t>655 BOULEVARD PIERRE ET MARIE CURIE</t>
  </si>
  <si>
    <t>itep@arpep-pdl.fr</t>
  </si>
  <si>
    <t>ITEP FELIX JEAN MARCHAIS</t>
  </si>
  <si>
    <t>22 RUE ULSACE BENOIST</t>
  </si>
  <si>
    <t>ANDOUILLE</t>
  </si>
  <si>
    <t>ditep.pro@fjmarchais.com</t>
  </si>
  <si>
    <t>s.ragot@fjmarchais.com</t>
  </si>
  <si>
    <t>ITEP GESVRES</t>
  </si>
  <si>
    <t>4 RUE DES COTEAUX</t>
  </si>
  <si>
    <t>GESVRES</t>
  </si>
  <si>
    <t>TREILLIERES</t>
  </si>
  <si>
    <t>accueil.itepgesvres@moissonsnouvelles.fr</t>
  </si>
  <si>
    <t>christophe.malinge@moissonsnouvelles.fr</t>
  </si>
  <si>
    <t>ITEP HENRI WALLON</t>
  </si>
  <si>
    <t>56 BOULEVARD DE LA VIE</t>
  </si>
  <si>
    <t>BELLEVIGNY</t>
  </si>
  <si>
    <t>itepsessadvendee@alefpa.asso.fr</t>
  </si>
  <si>
    <t>contact.henri-wallon@alefpa.fr</t>
  </si>
  <si>
    <t>ITEP KER RIVAUD</t>
  </si>
  <si>
    <t>30 ROUTE DE KER RIVAUD</t>
  </si>
  <si>
    <t>ITEP LA PAPOTIERE</t>
  </si>
  <si>
    <t>56 RUE DE LA PAPOTIERE</t>
  </si>
  <si>
    <t>BP 81601</t>
  </si>
  <si>
    <t>accueil.iteppapotiere@moissonsnouvelles.fr</t>
  </si>
  <si>
    <t>ITEP LA PERDRIERE</t>
  </si>
  <si>
    <t>91 RUE DE GRENOUX</t>
  </si>
  <si>
    <t>ditep.laval@perdriere.com</t>
  </si>
  <si>
    <t>ITEP LA TREMBLAIE</t>
  </si>
  <si>
    <t>RUE DES RUISSEAUX</t>
  </si>
  <si>
    <t>contact.tremblaie@institutinnovationetparcours.fr</t>
  </si>
  <si>
    <t>natacha.codevelle@institutinnovationetparcours.fr</t>
  </si>
  <si>
    <t>ITEP LAMORICIERE</t>
  </si>
  <si>
    <t>audrey.legall@fondation-ove.fr</t>
  </si>
  <si>
    <t>virginie.oliviero@fondation-ove.fr</t>
  </si>
  <si>
    <t>ITEP LE CARDO</t>
  </si>
  <si>
    <t>5 RUE DU PRINTEMPS</t>
  </si>
  <si>
    <t>secretariat.cardo@arria.asso.fr</t>
  </si>
  <si>
    <t>ITEP LE COLOMBIER</t>
  </si>
  <si>
    <t>19 CHEMIN DU COLOMBIER</t>
  </si>
  <si>
    <t>B.P. 20051</t>
  </si>
  <si>
    <t>itep.colombier@asea49.asso.fr</t>
  </si>
  <si>
    <t>ITEP LE THOUET</t>
  </si>
  <si>
    <t>19 RUE DE LA POTERNE</t>
  </si>
  <si>
    <t>SAINT HILAIRE SAINT FLORENT</t>
  </si>
  <si>
    <t>iteplethouet@asso-leschesnaies.com</t>
  </si>
  <si>
    <t>ITEP LES CHESNAIES</t>
  </si>
  <si>
    <t>sylvie.duperron@asso-leschesnaies.com</t>
  </si>
  <si>
    <t>ITEP LES OLIVIERS</t>
  </si>
  <si>
    <t>5 RUE FERNAND FOREST</t>
  </si>
  <si>
    <t>ZAC DES JUSTICES</t>
  </si>
  <si>
    <t>ITEP LES PERRINES</t>
  </si>
  <si>
    <t>41 BOULEVARD AUGUSTE PENEAU</t>
  </si>
  <si>
    <t>secretariat.perrines@arria.asso.fr</t>
  </si>
  <si>
    <t>ITEP MARIE MOREAU</t>
  </si>
  <si>
    <t>40 RUE DU DR ALBERT SCHWEITZER</t>
  </si>
  <si>
    <t>itep@marie-moreau.fr</t>
  </si>
  <si>
    <t>ITEP PAYS DE RETZ</t>
  </si>
  <si>
    <t>16 RUE DES CORDIERS</t>
  </si>
  <si>
    <t>PAIMBOEUF</t>
  </si>
  <si>
    <t>LISEC ITEP ARRIA</t>
  </si>
  <si>
    <t>MAT JARDIN D'ALEXANDRE</t>
  </si>
  <si>
    <t>Etablissement d'Accueil Temporaire d'Enfants Handicapés</t>
  </si>
  <si>
    <t>EATEH</t>
  </si>
  <si>
    <t>LA FRESNAYE SUR CHEDOUET</t>
  </si>
  <si>
    <t>2 RUE DE SAINT PAUL</t>
  </si>
  <si>
    <t>VILLENEUVE-EN-PERSEIGNE</t>
  </si>
  <si>
    <t>mat@adimc72.org</t>
  </si>
  <si>
    <t>resp.mat@adimc72.org</t>
  </si>
  <si>
    <t>S.E.S.S.A.D. LES PIROGUES ATTACHE A L'ITEP ALOUETTE</t>
  </si>
  <si>
    <t>Service d'Éducation Spéciale et de Soins à Domicile</t>
  </si>
  <si>
    <t>46 AVENUE JEAN ÉTOUBLEAU</t>
  </si>
  <si>
    <t>SAAAIS</t>
  </si>
  <si>
    <t>1 RUE DU MONT DES ALOUETTES</t>
  </si>
  <si>
    <t>saaais@adapei-aria.com</t>
  </si>
  <si>
    <t>sessad.dpt@adapei-aria.com</t>
  </si>
  <si>
    <t>SAAAIS APAJH 44</t>
  </si>
  <si>
    <t>PARC SOLARIS - LE BELNA</t>
  </si>
  <si>
    <t>CHEMIN DU VIGNEAU</t>
  </si>
  <si>
    <t>contact.poleenfance@apajh44.org</t>
  </si>
  <si>
    <t>SAAAIS LE FIL D'ARIANE S3AS 72</t>
  </si>
  <si>
    <t>CENTRE GENOUEL</t>
  </si>
  <si>
    <t>52 RUE PUITS DE LA CHAINE</t>
  </si>
  <si>
    <t>centregenouel@apajh72-53.fr</t>
  </si>
  <si>
    <t>florencearsanger@apajh72-53.fr</t>
  </si>
  <si>
    <t>SAFEP SSEFS DA OCENS</t>
  </si>
  <si>
    <t>CS  66216</t>
  </si>
  <si>
    <t>SAFEP-SAAAIS INSTITUT MONTECLAIR</t>
  </si>
  <si>
    <t>accueil.monteclair@mfam49-53.fr</t>
  </si>
  <si>
    <t>SAS HANDICAPS RARES</t>
  </si>
  <si>
    <t>14 BOULEVARD WINSTON CHURCHILL</t>
  </si>
  <si>
    <t>contact.sas@apajh44.org</t>
  </si>
  <si>
    <t>SATED LES CERISIERS</t>
  </si>
  <si>
    <t>2, RUE JACQUES DE LA VIGNOLE</t>
  </si>
  <si>
    <t>sated.secretariat@adapei53.fr</t>
  </si>
  <si>
    <t>SATVA_E LA CHAPELLE</t>
  </si>
  <si>
    <t>evasion@apf.asso.fr</t>
  </si>
  <si>
    <t>SECTION D'EDUCATION MOTRICE LAVAL</t>
  </si>
  <si>
    <t>46 RUE DE LA FUYE</t>
  </si>
  <si>
    <t>apf.sem.53@wanadoo.fr</t>
  </si>
  <si>
    <t>SECTION POLYHANDICAPES - IME LE HAMEAU DU GRAND FIEF</t>
  </si>
  <si>
    <t>SECTION POLYHANDICAPES LE GUE BRAUD</t>
  </si>
  <si>
    <t>SECTION POLYHANDICAPES LEONCE MALECOT</t>
  </si>
  <si>
    <t>SECTION POUR AUTISTES - IME LA GUERINIERE</t>
  </si>
  <si>
    <t>SECTION POUR AUTISTES - IME LE GUE BRAUD</t>
  </si>
  <si>
    <t>SECTION POUR AUTISTES - IME LE HAMEAU DU GRAND FIEF</t>
  </si>
  <si>
    <t>SECTION POUR AUTISTES - IME LE MOULIN ST JACQUES</t>
  </si>
  <si>
    <t>12 BD AUGUSTE DURAND</t>
  </si>
  <si>
    <t>MONTAIGU</t>
  </si>
  <si>
    <t>SECTION POUR AUTISTES - IME LES TERRES NOIRES</t>
  </si>
  <si>
    <t>SECTION POUR POLYHANDICAPES - IME LE MOULIN ST JACQUES</t>
  </si>
  <si>
    <t>SECTION POUR POLYHANDICAPES - IME LES TERRES NOIRES</t>
  </si>
  <si>
    <t>SERDAA</t>
  </si>
  <si>
    <t>3 RUE ST ANDRE</t>
  </si>
  <si>
    <t>serdaa@voirensemble.asso.fr</t>
  </si>
  <si>
    <t>g.mayenne@voirensemble.asso.fr</t>
  </si>
  <si>
    <t>SERVICE D'ACCUEIL LA PASSERELLE</t>
  </si>
  <si>
    <t>36 ALLEE DE LA CIVELIERE</t>
  </si>
  <si>
    <t>contact.passerelle@apajh44.org</t>
  </si>
  <si>
    <t>SESSAD  APIC'S 85</t>
  </si>
  <si>
    <t>58 Résidence Le Grand Pavois</t>
  </si>
  <si>
    <t>Rue de Friedland</t>
  </si>
  <si>
    <t>na.renard@adapei-aria.com</t>
  </si>
  <si>
    <t>p.soria@adapei-aria.com</t>
  </si>
  <si>
    <t>SESSAD  TRIMARAN L ESCALE</t>
  </si>
  <si>
    <t>60 BOULEVARD PIERRE LEFAUCHEUX</t>
  </si>
  <si>
    <t>sessad.trimaran.escale@adapei72.asso.fr</t>
  </si>
  <si>
    <t>SESSAD ALEXIS RICORDEAU - SITE DE VARADES</t>
  </si>
  <si>
    <t>SESSAD APAJH 44</t>
  </si>
  <si>
    <t>SESSAD APF</t>
  </si>
  <si>
    <t>50 RUE BUSSON BILLAULT</t>
  </si>
  <si>
    <t>sessad.basse-goulaine@apf.asso.fr</t>
  </si>
  <si>
    <t>55 RUE JEAN JAURÈS</t>
  </si>
  <si>
    <t>sessad.saint-barthelemy-danjou@apf.asso.fr</t>
  </si>
  <si>
    <t>SESSAD APIC'S</t>
  </si>
  <si>
    <t>2 avenue Pierre Piffault</t>
  </si>
  <si>
    <t>Espace Boissin - Porte B -</t>
  </si>
  <si>
    <t>apics@adapei72.asso.fr</t>
  </si>
  <si>
    <t>info@adapei72.asso.fr</t>
  </si>
  <si>
    <t>SESSAD APIC'S 44</t>
  </si>
  <si>
    <t>siege@adapei44.asso.fr</t>
  </si>
  <si>
    <t>SESSAD APIC'S 49</t>
  </si>
  <si>
    <t>126 RUE ST LEONARD</t>
  </si>
  <si>
    <t>BP 71857</t>
  </si>
  <si>
    <t>oseguin@adapei49.asso.fr</t>
  </si>
  <si>
    <t>SESSAD AREAMS - ANTENNE DE BOUFFERE</t>
  </si>
  <si>
    <t>POLE D'ACTIVITE DE LA BRETONNIERE</t>
  </si>
  <si>
    <t>9 RUE RENE DESCARTES</t>
  </si>
  <si>
    <t>BOUFFERE</t>
  </si>
  <si>
    <t>sessadbouffere@areams.fr</t>
  </si>
  <si>
    <t>SESSAD AREAMS - ANTENNE LES HERBIERS</t>
  </si>
  <si>
    <t>45 RUE DE LA DEMOISELLE</t>
  </si>
  <si>
    <t>sessadlesherbiers@areams.fr</t>
  </si>
  <si>
    <t>SESSAD AREAMS - ANTENNELES SABLES D'OLONNE</t>
  </si>
  <si>
    <t>9 RUE AMIRAL VAUGIRARD</t>
  </si>
  <si>
    <t>RÉSIDENCE L'ARMOISE</t>
  </si>
  <si>
    <t>LES SABLES-D'OLONNE</t>
  </si>
  <si>
    <t>sessadlessables@areams.fr</t>
  </si>
  <si>
    <t>SESSAD AREAMS - ST PHILBERT DE GRAND LIEU</t>
  </si>
  <si>
    <t>1 RUE DES ETAMINES</t>
  </si>
  <si>
    <t>SAINT-PHILBERT-DE-GRAND-LIEU</t>
  </si>
  <si>
    <t>sessadstphilbert@areams.fr</t>
  </si>
  <si>
    <t>SESSAD AREAMS ANTENNE DE LA ROCHE-SUR-YON</t>
  </si>
  <si>
    <t>9 RUE AMPÈRE</t>
  </si>
  <si>
    <t>sessadlarochesud@areams.fr</t>
  </si>
  <si>
    <t>SESSAD BAGNEUX</t>
  </si>
  <si>
    <t>SESSAD CHOLET</t>
  </si>
  <si>
    <t>59 RUE BARJOT</t>
  </si>
  <si>
    <t>SESSAD CLEMENCE ROYER</t>
  </si>
  <si>
    <t>SESSAD DE BAGNEUX</t>
  </si>
  <si>
    <t>110 RUE A L'ANE</t>
  </si>
  <si>
    <t>BAGNEUX</t>
  </si>
  <si>
    <t>sessad-bagneux@adapei49.asso.fr</t>
  </si>
  <si>
    <t>cjavelle@adapei49.asso.fr</t>
  </si>
  <si>
    <t>SESSAD DE BRIANCON</t>
  </si>
  <si>
    <t>CHATEAU DE BRIANCON</t>
  </si>
  <si>
    <t>BAUNE</t>
  </si>
  <si>
    <t>SESSAD DE CHALLANS</t>
  </si>
  <si>
    <t>1 RUE DE LA POCTIERE</t>
  </si>
  <si>
    <t>sessad.challans@adapei-aria.com</t>
  </si>
  <si>
    <t>SESSAD DE FONTENAY LE COMTE</t>
  </si>
  <si>
    <t>57 RUE TIRAQUEAU</t>
  </si>
  <si>
    <t>sessad.fontenay@adapei-aria.com</t>
  </si>
  <si>
    <t>SESSAD DE L'ARCHE</t>
  </si>
  <si>
    <t>BOULEVARD MAULE</t>
  </si>
  <si>
    <t>SAINT-SATURNIN</t>
  </si>
  <si>
    <t>secretariat.sessad@asso-prh.fr</t>
  </si>
  <si>
    <t>direction.generale@asso-prh.fr</t>
  </si>
  <si>
    <t>SESSAD DE LA PERDRIERE</t>
  </si>
  <si>
    <t>c.veillepeau@fjmarchais.com</t>
  </si>
  <si>
    <t>SESSAD DE LUCON</t>
  </si>
  <si>
    <t>26 IMPASSE DU PRE DES MAUVES</t>
  </si>
  <si>
    <t>LOT DES ORMEAUX</t>
  </si>
  <si>
    <t>LUCON</t>
  </si>
  <si>
    <t>sessad.lucon@adapei-aria.com</t>
  </si>
  <si>
    <t>SESSAD DES 2 RIVES</t>
  </si>
  <si>
    <t>B.P. 70047</t>
  </si>
  <si>
    <t>sessadasea.angers@asea49.asso.fr</t>
  </si>
  <si>
    <t>SESSAD DI TC LES CHESNAIES</t>
  </si>
  <si>
    <t>SESSAD DI-TSA</t>
  </si>
  <si>
    <t>18 RUE DE L'INDUSTRIE</t>
  </si>
  <si>
    <t>CHANTONNAY</t>
  </si>
  <si>
    <t>m.chatelier@adapei-aria.com</t>
  </si>
  <si>
    <t>SESSAD DJINH</t>
  </si>
  <si>
    <t>36 RUE ALBERT EINSTEIN</t>
  </si>
  <si>
    <t>accueil@geistmayenne.fr</t>
  </si>
  <si>
    <t>SESSAD DOUE LA FONTAINE</t>
  </si>
  <si>
    <t>32 AVENUE DU GENERAL LECLERC</t>
  </si>
  <si>
    <t>DOUE-EN-ANJOU</t>
  </si>
  <si>
    <t>sessad.doue@croix-rouge.fr</t>
  </si>
  <si>
    <t>SESSAD DU CENRO</t>
  </si>
  <si>
    <t>secretariat-sessad@cenro.fr</t>
  </si>
  <si>
    <t>SESSAD DU VAL DE LOIR</t>
  </si>
  <si>
    <t>10 RUE TOUTAIN</t>
  </si>
  <si>
    <t>LA FLECHE</t>
  </si>
  <si>
    <t>sessad.valdeloir@adapei72.asso.fr</t>
  </si>
  <si>
    <t>SESSAD ERNEST RENAN</t>
  </si>
  <si>
    <t>6 RUE ERNEST RENAN</t>
  </si>
  <si>
    <t>sessad.saint-nazaire@apf.asso.fr</t>
  </si>
  <si>
    <t>SESSAD GALILEE</t>
  </si>
  <si>
    <t>16 RUE GALLIENI</t>
  </si>
  <si>
    <t>stephanie.danieau@fondation-ove.fr</t>
  </si>
  <si>
    <t>alerte85@fondation-ove.fr</t>
  </si>
  <si>
    <t>SESSAD GEIST</t>
  </si>
  <si>
    <t>21 RUE FERDINAND BUISSON</t>
  </si>
  <si>
    <t>PARC CERES - BAT.Q</t>
  </si>
  <si>
    <t>CHANGE</t>
  </si>
  <si>
    <t>sessad@geistmayenne.fr</t>
  </si>
  <si>
    <t>SESSAD HENRI WALLON</t>
  </si>
  <si>
    <t>Service d'Éducation Spéciale et de Soins à Domicile ,Etablissement Expérimental pour Enfance Handicapée</t>
  </si>
  <si>
    <t>jeanchristophe.cavan@alefpa.asso.fr</t>
  </si>
  <si>
    <t>SESSAD IME LEON DOUDARD</t>
  </si>
  <si>
    <t>10 AVENUE PAUL GUYARD</t>
  </si>
  <si>
    <t>MAYENNE</t>
  </si>
  <si>
    <t>SESSAD ITEP ARRIA</t>
  </si>
  <si>
    <t>secretariat.sessaditep@arria.asso.fr</t>
  </si>
  <si>
    <t>SESSAD JB MESSAGER</t>
  </si>
  <si>
    <t>SESSAD JEAN DURET</t>
  </si>
  <si>
    <t>SESSAD JEUNES ADULTES</t>
  </si>
  <si>
    <t>39 RUE GOSCINNY</t>
  </si>
  <si>
    <t>sessadpro@areams.fr</t>
  </si>
  <si>
    <t>SESSAD JEUNESSE ET AVENIR</t>
  </si>
  <si>
    <t>PLACE DE LA GARE</t>
  </si>
  <si>
    <t>NOZAY</t>
  </si>
  <si>
    <t>sessad.nozay@aja44.fr</t>
  </si>
  <si>
    <t>15 ROUTE DE LA CROIX MORIAU</t>
  </si>
  <si>
    <t>LE CLOS MORIO</t>
  </si>
  <si>
    <t>sessad.guerande@aja44.fr</t>
  </si>
  <si>
    <t>SESSAD L'ARBORETUM</t>
  </si>
  <si>
    <t>74 RUE DES PONTS DE CE</t>
  </si>
  <si>
    <t>sessad.arboretum@handicap-anjou.fr</t>
  </si>
  <si>
    <t>SESSAD L'ENVOL</t>
  </si>
  <si>
    <t>L'HARDANGERE</t>
  </si>
  <si>
    <t>BP 60005</t>
  </si>
  <si>
    <t>envol@apajh72-53.fr</t>
  </si>
  <si>
    <t>katiarichard@apajh72-53.fr</t>
  </si>
  <si>
    <t>1 IMPASSE ROBERT GARNIER</t>
  </si>
  <si>
    <t>LE LUART</t>
  </si>
  <si>
    <t>sessad-envol@arpep-pdl.fr</t>
  </si>
  <si>
    <t>SESSAD L'ENVOL - ANTENNE LE MANS</t>
  </si>
  <si>
    <t>SESSAD L'ENVOL - ECOMMOY</t>
  </si>
  <si>
    <t>ALLEE DES FONTENAILLES</t>
  </si>
  <si>
    <t>ECOMMOY</t>
  </si>
  <si>
    <t>SESSAD L'ENVOL - MAMERS</t>
  </si>
  <si>
    <t>SESSAD L'ESTUAIRE</t>
  </si>
  <si>
    <t>66 AVENUE DE BODON</t>
  </si>
  <si>
    <t>SESSAD L'OISEAU BLEU</t>
  </si>
  <si>
    <t>92-94 RUE MOLIERE</t>
  </si>
  <si>
    <t>oiseaubleu@ahs-sarthe.asso.fr</t>
  </si>
  <si>
    <t>anne.gaume@ahs-sarthe.asso.fr</t>
  </si>
  <si>
    <t>SESSAD LA CHALOUERE</t>
  </si>
  <si>
    <t>114, rue de la Chalouère</t>
  </si>
  <si>
    <t>sessad.chalouere@handicap-anjou.fr</t>
  </si>
  <si>
    <t>SESSAD LA COURTE ECHELLE</t>
  </si>
  <si>
    <t>219 RUE DE LA BERTNIERE</t>
  </si>
  <si>
    <t>sessad.t21.direction@orange.fr</t>
  </si>
  <si>
    <t>SESSAD LA FLEURIAYE</t>
  </si>
  <si>
    <t>7 RUE THOMAS EDISON</t>
  </si>
  <si>
    <t>THOUARE-SUR-LOIRE</t>
  </si>
  <si>
    <t>eric.baudry@association-penbron.fr</t>
  </si>
  <si>
    <t>SESSAD LA GUERINIERE</t>
  </si>
  <si>
    <t>55 ROUTE DES MARAICHERS</t>
  </si>
  <si>
    <t>BP 1</t>
  </si>
  <si>
    <t>SESSAD LA MAILLARDIERE</t>
  </si>
  <si>
    <t>BP 289</t>
  </si>
  <si>
    <t>SESSAD LA PASSERELLE</t>
  </si>
  <si>
    <t>IMPro Monplaisir</t>
  </si>
  <si>
    <t>32, boulevard Monplaisir - BP 3033</t>
  </si>
  <si>
    <t>SESSAD LA TREMBLAIE</t>
  </si>
  <si>
    <t>RUE RUE DES RUISSEAUX</t>
  </si>
  <si>
    <t>nadia.gmar@institutinnovationetparcours.fr</t>
  </si>
  <si>
    <t>SESSAD LE GRAÇALOU</t>
  </si>
  <si>
    <t>2, RUE DES MOULINS</t>
  </si>
  <si>
    <t>SESSAD LE PAYS D'OZ</t>
  </si>
  <si>
    <t>SESSAD LES BARBUSSIERES</t>
  </si>
  <si>
    <t>SESSAD LES FRIMOUSSES</t>
  </si>
  <si>
    <t>23 RUE DU CHEVREFEUILLE</t>
  </si>
  <si>
    <t>SESSAD LES OLIVIERS</t>
  </si>
  <si>
    <t>contact.oliviers@institutinnovationetparcours.fr</t>
  </si>
  <si>
    <t>SESSAD LES PITCHOUNS</t>
  </si>
  <si>
    <t>2 RUE EUGENE CORNET</t>
  </si>
  <si>
    <t>SESSAD LES SABLES</t>
  </si>
  <si>
    <t>152 AVENUE DE LA REPUBLIQUE</t>
  </si>
  <si>
    <t>SESSAD LES TILLEULS</t>
  </si>
  <si>
    <t>32 BOULEVARD DE LA GARE</t>
  </si>
  <si>
    <t>SESSAD LES VENTS D'OUEST</t>
  </si>
  <si>
    <t>PARC LA TURMELIERE</t>
  </si>
  <si>
    <t>LIRE</t>
  </si>
  <si>
    <t>OREE D'ANJOU</t>
  </si>
  <si>
    <t>sessad@arpep-pdl.fr</t>
  </si>
  <si>
    <t>SESSAD LES VENTS D'OUEST - ANENNE VALLET</t>
  </si>
  <si>
    <t>9 RUE DE L'INDUSTRIE</t>
  </si>
  <si>
    <t>ZA LES DORICES</t>
  </si>
  <si>
    <t>SESSAD LES VENTS D'OUEST - ANTENNE D'ANGERS</t>
  </si>
  <si>
    <t>19 RUE DE LA GAGNERIE</t>
  </si>
  <si>
    <t>SESSAD LES VENTS D'OUEST - ANTENNE DE ST GEORGES</t>
  </si>
  <si>
    <t>4 RUE DU GRAND MOULIN</t>
  </si>
  <si>
    <t>SAINT-GEORGES-SUR-LOIRE</t>
  </si>
  <si>
    <t>SESSAD LUCIEN DESMONTS</t>
  </si>
  <si>
    <t>8 RUE E.CORNET</t>
  </si>
  <si>
    <t>SESSAD MARIE MOREAU</t>
  </si>
  <si>
    <t>69 RUE ANDRE CHENIER</t>
  </si>
  <si>
    <t>BP 107</t>
  </si>
  <si>
    <t>sessad@marie-moreau.fr</t>
  </si>
  <si>
    <t>SESSAD MOTEUR APAJH44</t>
  </si>
  <si>
    <t>SESSAD NORD ANTENNE DE BLAIN</t>
  </si>
  <si>
    <t>12 rue de la Frelaudais</t>
  </si>
  <si>
    <t>sessadnord@adapei44.asso.fr</t>
  </si>
  <si>
    <t>n.mottes@adapei44.asso.fr</t>
  </si>
  <si>
    <t>SESSAD NORD ANTENNE DE CHATEAUBRIANT</t>
  </si>
  <si>
    <t>4 RUE DE VERDUN</t>
  </si>
  <si>
    <t>SESSAD PETIT POUCET</t>
  </si>
  <si>
    <t>1 RUE FLANDRES DUNKERQUE</t>
  </si>
  <si>
    <t>SESSAD POLE NANTAIS - ANTENNE NORD</t>
  </si>
  <si>
    <t>20 AVENUE JEAN-JACQUES ROUSSEAU</t>
  </si>
  <si>
    <t>BP 10172</t>
  </si>
  <si>
    <t>sessadnantes@adapei44.asso.fr</t>
  </si>
  <si>
    <t>e.renaud@adapei44.asso.fr</t>
  </si>
  <si>
    <t>SESSAD POLE NANTAIS - ANTENNE SUD</t>
  </si>
  <si>
    <t>63 ROUTE DE SAINT SEBASTIEN SUR LOIRE</t>
  </si>
  <si>
    <t>SESSAD SAFEP S3AS DV OCENS</t>
  </si>
  <si>
    <t>SESSAD SAPFI</t>
  </si>
  <si>
    <t>25 IMPASSE ARMAND SAFFRAY</t>
  </si>
  <si>
    <t>secretariatsapfi-tsl@apajh72-53.fr</t>
  </si>
  <si>
    <t>gaellegrenouilloux@apajh72-53.fr</t>
  </si>
  <si>
    <t>SESSAD SAUMUROIS</t>
  </si>
  <si>
    <t>19, RUE DE LA POTERNE</t>
  </si>
  <si>
    <t>ST HILAIRE ST FLORENT</t>
  </si>
  <si>
    <t>SESSAD SEGRE</t>
  </si>
  <si>
    <t>12 ALLEE DES CHENES</t>
  </si>
  <si>
    <t>BP 50335</t>
  </si>
  <si>
    <t>SESSAD TDI-TSA ARRIA</t>
  </si>
  <si>
    <t>secretariat.sessadime@arria.asso.fr</t>
  </si>
  <si>
    <t>SESSAD TRAIT D'UNION</t>
  </si>
  <si>
    <t>BP 5</t>
  </si>
  <si>
    <t>SESSAD TRES PECOCE DU FIGUIER</t>
  </si>
  <si>
    <t>12 rue du Figuier</t>
  </si>
  <si>
    <t>accueil-sessadfiguier@mfam-enfancefamille.fr</t>
  </si>
  <si>
    <t>SESSAD TSL SIRIUS</t>
  </si>
  <si>
    <t>secretariat-tsl@apajh72-53.fr</t>
  </si>
  <si>
    <t>SESSAD VALLEE DE L'ANJOU</t>
  </si>
  <si>
    <t>5 PLACE DE L'EPINAY</t>
  </si>
  <si>
    <t>SESSAD VENTS D'OUEST</t>
  </si>
  <si>
    <t>ANCENIS SAINT GEREON</t>
  </si>
  <si>
    <t>SESSAD VENTS D'OUEST - ANTENNE DE BEAUPREAU</t>
  </si>
  <si>
    <t>275 RUE DES FORGES</t>
  </si>
  <si>
    <t>ZI EVRE ET LOIRE</t>
  </si>
  <si>
    <t>BEAUPREAU-EN-MAUGES</t>
  </si>
  <si>
    <t>sessad.beaupreau@arpep-pdl.fr</t>
  </si>
  <si>
    <t>veronique.trotreau@arpep-pdl.fr</t>
  </si>
  <si>
    <t>SESSAD YOURCENAR</t>
  </si>
  <si>
    <t>sessad.yourcenar@handicap-anjou.fr</t>
  </si>
  <si>
    <t>34 RUE PIEDNOIR</t>
  </si>
  <si>
    <t>apf.sessd.53@wanadoo.fr</t>
  </si>
  <si>
    <t>SIPFP IME JB  MESSAGER</t>
  </si>
  <si>
    <t>BD LUCIEN DANIEL</t>
  </si>
  <si>
    <t>sipfp.secretariat@adapei53.fr</t>
  </si>
  <si>
    <t>SIPFP JEUNESSE ET AVENIR</t>
  </si>
  <si>
    <t>7 RUE DE CORNEN</t>
  </si>
  <si>
    <t>LE POULIGUEN</t>
  </si>
  <si>
    <t>sipfp@aja44.fr</t>
  </si>
  <si>
    <t>SITE MAS LES ROMANS</t>
  </si>
  <si>
    <t>6 RUE ROGER TARJON</t>
  </si>
  <si>
    <t>SSAD TOURNESOL</t>
  </si>
  <si>
    <t>SSEFIS</t>
  </si>
  <si>
    <t>136 BOULEVARD RIVOLI</t>
  </si>
  <si>
    <t>ssefis@adapei-aria.com</t>
  </si>
  <si>
    <t>SSEFIS APAJH</t>
  </si>
  <si>
    <t>10 RUE FERNAND SOULET</t>
  </si>
  <si>
    <t>1er Etage</t>
  </si>
  <si>
    <t>ssefs53@apajh72-53.fr</t>
  </si>
  <si>
    <t>direction.generale@apajh72-53.fr</t>
  </si>
  <si>
    <t>SSEFIS LONGUEUR D'ONDE</t>
  </si>
  <si>
    <t>SSEFIS-SAFEP CHARLOTTE BLOUIN</t>
  </si>
  <si>
    <t>4 RUE DE L'ABBE FREMOND</t>
  </si>
  <si>
    <t>BP 20505</t>
  </si>
  <si>
    <t>accueil.ccb@mfam49-53.fr</t>
  </si>
  <si>
    <t>SSEFS NANTAIS APAJH 44</t>
  </si>
  <si>
    <t>SSEFS NAZAIRIEN APAJH44</t>
  </si>
  <si>
    <t>ECOLE JEAN-JAURES</t>
  </si>
  <si>
    <t>14 BOULEVARD GAMBETTA</t>
  </si>
  <si>
    <t>contact.jean-jaures@apajh44.org</t>
  </si>
  <si>
    <t>SSESD LA ROCHE SUR YON</t>
  </si>
  <si>
    <t>ssesd@adapei-aria.com</t>
  </si>
  <si>
    <t>UEM AUTISME</t>
  </si>
  <si>
    <t>85000</t>
  </si>
  <si>
    <t>UEMA STEPHANE HESSEL</t>
  </si>
  <si>
    <t>2 RUE DU DOCTEUR ALFRED CORLAY</t>
  </si>
  <si>
    <t>VRF LA SALAMANDRE - ENFANTS</t>
  </si>
  <si>
    <t>PÔLE YOLAINE DE KEPPER BOIS DE ROCHEFOUC</t>
  </si>
  <si>
    <t>lasalamandre.ydekepper@afm-telethon.fr</t>
  </si>
  <si>
    <t>ACCUEIL DE JOUR SAJE</t>
  </si>
  <si>
    <t>Service d'accueil de jour éducatif</t>
  </si>
  <si>
    <t>SAJE</t>
  </si>
  <si>
    <t>6 SQUARE DUMONT DURVILLE</t>
  </si>
  <si>
    <t>jlusson@adapei49.asso.fr</t>
  </si>
  <si>
    <t>ACCUEIL TEMPORAIRE DE RESSOURCEMENT</t>
  </si>
  <si>
    <t>Etablissement d'Accueil Temporaire pour Adultes Handicapés</t>
  </si>
  <si>
    <t>EATAH</t>
  </si>
  <si>
    <t>HAUTE FONTAINE</t>
  </si>
  <si>
    <t>RUILLE-LE-GRAVELAIS</t>
  </si>
  <si>
    <t>LOIRON-RUILLE</t>
  </si>
  <si>
    <t>ressourcement.alisa@orange.fr</t>
  </si>
  <si>
    <t>directriceadjointe@afsevigne.fr</t>
  </si>
  <si>
    <t>alerte@cap-lan.fr</t>
  </si>
  <si>
    <t>contact@cap-lan.fr</t>
  </si>
  <si>
    <t>ANNEXE ESAT ARC EN CIEL</t>
  </si>
  <si>
    <t>Etablissement et Service d'Aide par le Travail (E.S.A.T.)</t>
  </si>
  <si>
    <t>ESAT</t>
  </si>
  <si>
    <t>ZA DYNA OUEST 2 RUE DU CERISIER</t>
  </si>
  <si>
    <t>contact@esataec.fr</t>
  </si>
  <si>
    <t>ANNEXE ESAT PAYS D'ANCENIS</t>
  </si>
  <si>
    <t>RUE DE MADRID ZI DE LA FERTE</t>
  </si>
  <si>
    <t>catdupaysdancenis@hotmail.fr</t>
  </si>
  <si>
    <t>ANTENNE CPO EVOR</t>
  </si>
  <si>
    <t>Centre de Pré orientation pour Handicapés</t>
  </si>
  <si>
    <t>CPOH</t>
  </si>
  <si>
    <t>8 RUE MESSIAN</t>
  </si>
  <si>
    <t>direction-crp.tourmaline@ugecam.assurance-maladie.fr</t>
  </si>
  <si>
    <t>sebastien.baudet@adapei53.fr</t>
  </si>
  <si>
    <t>89 RUE DE NANTES</t>
  </si>
  <si>
    <t>10 RUE DE LA GRANGE</t>
  </si>
  <si>
    <t>PONTMAIN</t>
  </si>
  <si>
    <t>pontmain@ladapt.net</t>
  </si>
  <si>
    <t>OMBREE D'ANJOU</t>
  </si>
  <si>
    <t>PORT-BRILLET</t>
  </si>
  <si>
    <t>asso.robida.direction@orange.fr</t>
  </si>
  <si>
    <t>asso.robida@orange.fr</t>
  </si>
  <si>
    <t>PRECIGNE</t>
  </si>
  <si>
    <t>37 RUE HAUTE ROCHE</t>
  </si>
  <si>
    <t>CENTRE D'HABITAT LA LARGERE</t>
  </si>
  <si>
    <t>Foyer d'Accueil Médicalisé pour Adultes Handicapés (F.A.M.)</t>
  </si>
  <si>
    <t>FAM</t>
  </si>
  <si>
    <t>CENTRE D'HABITAT  LA LARGERE</t>
  </si>
  <si>
    <t>THOUARSAIS-BOUILDROUX</t>
  </si>
  <si>
    <t>ch.lalargere@adapei-aria.com</t>
  </si>
  <si>
    <t>p.vitrac@adapei-aria.com</t>
  </si>
  <si>
    <t>CENTRE DHABITAT LA GUYONNIERE  PIERRE MICHENAUD</t>
  </si>
  <si>
    <t>16 RUE FROMENTEAU</t>
  </si>
  <si>
    <t>ch.maisondulac@adapei-aria.com</t>
  </si>
  <si>
    <t>m.corveleyn@adapei-aria.com</t>
  </si>
  <si>
    <t>CENTRE HABITAT LE VILLAGE DU POIRE</t>
  </si>
  <si>
    <t>6 IMPASSE ST JOSEPH</t>
  </si>
  <si>
    <t>BP 23</t>
  </si>
  <si>
    <t>LE POIRE-SUR-VIE</t>
  </si>
  <si>
    <t>ch.lepoire@adapei-aria.com</t>
  </si>
  <si>
    <t>CPO/CRP</t>
  </si>
  <si>
    <t>Centre Rééducation Professionnelle</t>
  </si>
  <si>
    <t>CRP</t>
  </si>
  <si>
    <t>CHEMIN DE MONTREUX</t>
  </si>
  <si>
    <t>BP 167</t>
  </si>
  <si>
    <t>SABLE-SUR-SARTHE</t>
  </si>
  <si>
    <t>contacts@arps-sable.fr</t>
  </si>
  <si>
    <t>CPO/CRP ARPS</t>
  </si>
  <si>
    <t>CRP/CPO LA TOURMALINE</t>
  </si>
  <si>
    <t>Centre de Pré orientation pour Handicapés,Centre Rééducation Professionnelle</t>
  </si>
  <si>
    <t>31 BOULEVARD ALLENDE</t>
  </si>
  <si>
    <t>direction.tourmaline@ugecam.assurance-maladie.fr</t>
  </si>
  <si>
    <t>DMSHP UHTT</t>
  </si>
  <si>
    <t>18 RUE RENE MASSON</t>
  </si>
  <si>
    <t>uhtt@adapei-aria.com</t>
  </si>
  <si>
    <t>CS 10007</t>
  </si>
  <si>
    <t>NOYANT-LA-GRAVOYERE</t>
  </si>
  <si>
    <t>esatanjou@aahaha.fr</t>
  </si>
  <si>
    <t>EAM CAA NORT SUR ERDRE</t>
  </si>
  <si>
    <t>Foyer de Vie pour Adultes Handicapés,Foyer d'Accueil Médicalisé pour Adultes Handicapés (F.A.M.)</t>
  </si>
  <si>
    <t>CHEMIN DE NOZEA</t>
  </si>
  <si>
    <t>FOYER LE CHEMIN DE L'ERDRE</t>
  </si>
  <si>
    <t>fdvchemindelerdre@adapei44.asso.fr</t>
  </si>
  <si>
    <t>b.fourny@adapei44.asso.fr</t>
  </si>
  <si>
    <t>EAM EPMS LE LITTORAL</t>
  </si>
  <si>
    <t>EPMS LE LITTORAL 55 AVENUE DE BODON</t>
  </si>
  <si>
    <t>directeur@epmslelittoral.fr</t>
  </si>
  <si>
    <t>kevin.legrand@epmslelittoral.fr</t>
  </si>
  <si>
    <t>EAM LA MAISON DU VENT D'ESPOIR</t>
  </si>
  <si>
    <t>47 RUE DE ST JEAN</t>
  </si>
  <si>
    <t>BP 17</t>
  </si>
  <si>
    <t>NOTRE-DAME-DE-MONTS</t>
  </si>
  <si>
    <t>secretariat.vde@handiespoir.fr</t>
  </si>
  <si>
    <t>accueil.vde@handiespoir.fr</t>
  </si>
  <si>
    <t>EAM LE BOISTISSANDEAU</t>
  </si>
  <si>
    <t>LE BOIS TISSENDEAU</t>
  </si>
  <si>
    <t>leboistissandeau@handiespoir.fr</t>
  </si>
  <si>
    <t>EAM LE POINT DU JOUR</t>
  </si>
  <si>
    <t>49 RUE LOUISE VOISINE</t>
  </si>
  <si>
    <t>BP 40056</t>
  </si>
  <si>
    <t>a.debeukelaer@fassic.org</t>
  </si>
  <si>
    <t>EAM PERCE NEIGE CHAUCHE</t>
  </si>
  <si>
    <t>VOIE LINO VENURA</t>
  </si>
  <si>
    <t>CHAUCHE</t>
  </si>
  <si>
    <t>vincent.soulard@perce-neige.org</t>
  </si>
  <si>
    <t>maison.chauche@perce-neige.org</t>
  </si>
  <si>
    <t>EAMN LES CERISIERS</t>
  </si>
  <si>
    <t>Etablissement Expérimental pour Adultes Handicapés</t>
  </si>
  <si>
    <t>EEAH</t>
  </si>
  <si>
    <t>85 RUE EMILE BAUMANN</t>
  </si>
  <si>
    <t>accueilphr@handiespoir.fr</t>
  </si>
  <si>
    <t>EANM GRAINES DES VENTS</t>
  </si>
  <si>
    <t>2 PLACE DES OISEAUX</t>
  </si>
  <si>
    <t>MOUILLERON-LE-CAPTIF</t>
  </si>
  <si>
    <t>accueil.adj@handiespoir.fr</t>
  </si>
  <si>
    <t>EANM L'OCEAN</t>
  </si>
  <si>
    <t>RUE DU PAS DU BOIS CHATEAU-D'OLONNE</t>
  </si>
  <si>
    <t>EANM LA CHAUMIERE</t>
  </si>
  <si>
    <t>9 RUE DE LA CHAPELLERIE</t>
  </si>
  <si>
    <t>lachaumiere@admr85.org</t>
  </si>
  <si>
    <t>EANM LA MAISONNEE</t>
  </si>
  <si>
    <t>27 RUE DES ARTISANS</t>
  </si>
  <si>
    <t>lamaisonnee@admr85.org</t>
  </si>
  <si>
    <t>EANM LA PLAINE</t>
  </si>
  <si>
    <t>16 RUE DE L AUMONERIE</t>
  </si>
  <si>
    <t>EANM LE BOIS MARIE</t>
  </si>
  <si>
    <t>29 RUE DES ARTISANS</t>
  </si>
  <si>
    <t>leboismarie@admr85.org</t>
  </si>
  <si>
    <t>EANM LE POINT DU JOUR</t>
  </si>
  <si>
    <t>EANM LES MESANGES</t>
  </si>
  <si>
    <t>30 RUE FRANCINE ROBERT</t>
  </si>
  <si>
    <t>accueil.savs@handiespoir.fr</t>
  </si>
  <si>
    <t>EANM RAVANELA</t>
  </si>
  <si>
    <t>RUE DES PRIMEVERES</t>
  </si>
  <si>
    <t>COEX</t>
  </si>
  <si>
    <t>EANM VILLA COTTAGE</t>
  </si>
  <si>
    <t>3-5 RUE GASTON CHAISSAC</t>
  </si>
  <si>
    <t>SAINT-DENIS-LA-CHEVASSE</t>
  </si>
  <si>
    <t>lecottage@admr85.org</t>
  </si>
  <si>
    <t>EANM VILLAGE SANTE SAINT JOSEPH</t>
  </si>
  <si>
    <t>18 AVENUE DU PLESSIS BP 80005</t>
  </si>
  <si>
    <t>CHAUDRON-EN-MAUGES</t>
  </si>
  <si>
    <t>MONTREVAULT-SUR-EVRE</t>
  </si>
  <si>
    <t>ECOLE ABA SITE SAINT NAZAIRE</t>
  </si>
  <si>
    <t>4 ALLEE DES STERNES</t>
  </si>
  <si>
    <t>EPSO OCENS</t>
  </si>
  <si>
    <t>ESAT  L'ARGERIE</t>
  </si>
  <si>
    <t>L'ARGERIE</t>
  </si>
  <si>
    <t>LE LOUROUX-BECONNAIS</t>
  </si>
  <si>
    <t>VAL D'ERDRE-AUXENCE</t>
  </si>
  <si>
    <t>icormier@adapei49.asso.fr</t>
  </si>
  <si>
    <t>cbaudin@adapei49.asso.fr</t>
  </si>
  <si>
    <t>ESAT ACTI SUD</t>
  </si>
  <si>
    <t>6 RUE RENE COTY</t>
  </si>
  <si>
    <t>esat.laroche@adapei-aria.com</t>
  </si>
  <si>
    <t>ESAT ADAPEI</t>
  </si>
  <si>
    <t>8 RUE DE SABLE</t>
  </si>
  <si>
    <t>esat@adapei49.asso.fr</t>
  </si>
  <si>
    <t>ESAT ANAIS</t>
  </si>
  <si>
    <t>24 RUE DE BELLE ILE</t>
  </si>
  <si>
    <t>COULAINES</t>
  </si>
  <si>
    <t>coulaines.esat.secretariat@fondation-anais.org</t>
  </si>
  <si>
    <t>ESAT APF LE CORMIER</t>
  </si>
  <si>
    <t>1 RUE FRESNEL</t>
  </si>
  <si>
    <t>ZA DU CORMIER</t>
  </si>
  <si>
    <t>esat.cholet@apf.asso.fr</t>
  </si>
  <si>
    <t>kevin.bataille@apf.asso.fr</t>
  </si>
  <si>
    <t>ESAT ARC EN CIEL</t>
  </si>
  <si>
    <t>9 RUE DE TOURS</t>
  </si>
  <si>
    <t>ESAT ARCEAU ANJOU</t>
  </si>
  <si>
    <t>27 BOULEVARD DE LA CHANTRERIE</t>
  </si>
  <si>
    <t>VERRIERES EN ANJOU</t>
  </si>
  <si>
    <t>VERRIERES-EN-ANJOU</t>
  </si>
  <si>
    <t>contact.esat49@vyv3.fr</t>
  </si>
  <si>
    <t>ESAT ARTA</t>
  </si>
  <si>
    <t>20 AVENUE JEAN JAURES</t>
  </si>
  <si>
    <t>BP 33 517</t>
  </si>
  <si>
    <t>SAINT-SEBASTIEN-SUR-LOIRE</t>
  </si>
  <si>
    <t>veronique.boissel@vyv3.fr</t>
  </si>
  <si>
    <t>antoine.decre@vyv3.fr</t>
  </si>
  <si>
    <t>ESAT ATELIERS DE LA COLMONT</t>
  </si>
  <si>
    <t>ROUTE DE BRECE</t>
  </si>
  <si>
    <t>GORRON</t>
  </si>
  <si>
    <t>ESAT ATIS</t>
  </si>
  <si>
    <t>445 BOULEVARD DU QUEBEC</t>
  </si>
  <si>
    <t>esatlafleche@apajh72-53.fr</t>
  </si>
  <si>
    <t>didiergaudin@apajh72-53.fr</t>
  </si>
  <si>
    <t>ESAT AVRILLE</t>
  </si>
  <si>
    <t>ZI LES LANDES II</t>
  </si>
  <si>
    <t>8 RUE RENE DESCARTES</t>
  </si>
  <si>
    <t>ESAT BIOCAT</t>
  </si>
  <si>
    <t>3 CHEMIN DES HAIES</t>
  </si>
  <si>
    <t>GETIGNE</t>
  </si>
  <si>
    <t>esatbiocat@adapei44.asso.fr</t>
  </si>
  <si>
    <t>r.kervadec@adapei44.asso.fr</t>
  </si>
  <si>
    <t>ESAT CAT OUEST</t>
  </si>
  <si>
    <t>12 RUE BOBBY SANDS</t>
  </si>
  <si>
    <t>CP3213</t>
  </si>
  <si>
    <t>esatcatouest@adapei44.asso.fr</t>
  </si>
  <si>
    <t>ESAT CATAMANOR</t>
  </si>
  <si>
    <t>21 RUE ALBERT EINSTEIN</t>
  </si>
  <si>
    <t>LA CHAPELLE-SAINT-AUBIN</t>
  </si>
  <si>
    <t>direction@adgesti.fr</t>
  </si>
  <si>
    <t>ESAT D'AIZENAY (ANTENNE ESAT LA ROCHE SUR YON)</t>
  </si>
  <si>
    <t>ROUTE DU POIRE SUR VIE</t>
  </si>
  <si>
    <t>ESAT DE CHALLANS</t>
  </si>
  <si>
    <t>15 RUE DE VILLENEUVE</t>
  </si>
  <si>
    <t>esat.challans@adapei-aria.com</t>
  </si>
  <si>
    <t>ESAT DE CHANTONNAY</t>
  </si>
  <si>
    <t>ZI POLARIS NORD</t>
  </si>
  <si>
    <t>RUE DES MINEES</t>
  </si>
  <si>
    <t>esat.chantonnay@adapei-aria.com</t>
  </si>
  <si>
    <t>ESAT DE LA VERTONNE</t>
  </si>
  <si>
    <t>2 RUE DU BOIS DE MALADRIE</t>
  </si>
  <si>
    <t>BP 2122</t>
  </si>
  <si>
    <t>contact@esatvertonne.fr</t>
  </si>
  <si>
    <t>ESAT DE LEGE</t>
  </si>
  <si>
    <t>28 RUE DU PUITS NEUF</t>
  </si>
  <si>
    <t>LEGE</t>
  </si>
  <si>
    <t>esatlege@adapei44.asso.fr</t>
  </si>
  <si>
    <t>ESAT DE PESCHERAY</t>
  </si>
  <si>
    <t>DOMAINE DE PESCHERAY</t>
  </si>
  <si>
    <t>LE BREIL-SUR-MERIZE</t>
  </si>
  <si>
    <t>arabelle.touchard@citescaritas.fr</t>
  </si>
  <si>
    <t>myriam.zimmermann@citescaritas.fr</t>
  </si>
  <si>
    <t>ESAT DE SAILLE</t>
  </si>
  <si>
    <t>37 RUE DU BER SAILLE</t>
  </si>
  <si>
    <t>accueil.saille@apeiouest44.fr</t>
  </si>
  <si>
    <t>ESAT DE SAINTE GEMME LA PLAINE</t>
  </si>
  <si>
    <t>CHAMPROVENT</t>
  </si>
  <si>
    <t>LA BREMAUDIERE</t>
  </si>
  <si>
    <t>SAINTE-GEMME-LA-PLAINE</t>
  </si>
  <si>
    <t>esat.saintegemme@adapei-aria.com</t>
  </si>
  <si>
    <t>ESAT DU BORD DE LOIRE</t>
  </si>
  <si>
    <t>PASSAGE DE LA GRATELLERIE</t>
  </si>
  <si>
    <t>ESAT DU BRIVET</t>
  </si>
  <si>
    <t>11 RUE LAVOISIER</t>
  </si>
  <si>
    <t>PONTCHATEAU</t>
  </si>
  <si>
    <t>accueil.brivet@apeiouest44.fr</t>
  </si>
  <si>
    <t>ESAT DU CIRCUIT</t>
  </si>
  <si>
    <t>45 RUE EDME BOUCHARDON</t>
  </si>
  <si>
    <t>esat.circuit@adapei72.asso.fr</t>
  </si>
  <si>
    <t>ESAT DU HAUT ANJOU</t>
  </si>
  <si>
    <t>ZA DE LA MAISON NEUVE</t>
  </si>
  <si>
    <t>BP 80105</t>
  </si>
  <si>
    <t>sk@aahaha.fr</t>
  </si>
  <si>
    <t>ESAT DU PAYS D'ANCENIS</t>
  </si>
  <si>
    <t>440 RUE LAVOISIER</t>
  </si>
  <si>
    <t>BP40113</t>
  </si>
  <si>
    <t>esatdupaysdancenis@adapei44.asso.fr</t>
  </si>
  <si>
    <t>ESAT FONTENAY LE COMTE</t>
  </si>
  <si>
    <t>ZONE INDUSTRIELLE</t>
  </si>
  <si>
    <t>22, ALLEE DU PUITS</t>
  </si>
  <si>
    <t>esat.fontenay@adapei-aria.com</t>
  </si>
  <si>
    <t>ESAT GERMAINE CHERBONNIER</t>
  </si>
  <si>
    <t>ZA LES SOURCES - BP 41</t>
  </si>
  <si>
    <t>MELAY</t>
  </si>
  <si>
    <t>blais.esat-ea@melay.org</t>
  </si>
  <si>
    <t>ESAT HANDIPEPITE</t>
  </si>
  <si>
    <t>RESIDENCE LE GRAND PAVOIS</t>
  </si>
  <si>
    <t>58 RUE FRIEDLAND</t>
  </si>
  <si>
    <t>accueil.apics@adapei-aria.com</t>
  </si>
  <si>
    <t>ESAT HORS LES MURS</t>
  </si>
  <si>
    <t>LA HARDANGERE</t>
  </si>
  <si>
    <t>esatlemansmetropole@apajh72-53.fr</t>
  </si>
  <si>
    <t>ESAT HORTICAT</t>
  </si>
  <si>
    <t>24 RUE DU PAS DE LA HAIE</t>
  </si>
  <si>
    <t>CHAUMES-EN-RETZ</t>
  </si>
  <si>
    <t>esathorticat@adapei44.asso.fr</t>
  </si>
  <si>
    <t>ESAT IONESCO</t>
  </si>
  <si>
    <t>18 RUE DE CHALONS</t>
  </si>
  <si>
    <t>LA CHAPELLE-ANTHENAISE</t>
  </si>
  <si>
    <t>ESAT IPOLAIS ANGERS</t>
  </si>
  <si>
    <t>34 RUE DU HAUT CHENE</t>
  </si>
  <si>
    <t>alerte-esms@ipolais.fr</t>
  </si>
  <si>
    <t>charles.parnet@ipolais.fr</t>
  </si>
  <si>
    <t>ESAT IPOLAIS HAUTS D ANJOU</t>
  </si>
  <si>
    <t>LE HAUT JONCHERAY</t>
  </si>
  <si>
    <t>HAUTS D'ANJOU (LES)</t>
  </si>
  <si>
    <t>ESAT JARDIN DES PLANTES</t>
  </si>
  <si>
    <t>9 RUE DU PAVE</t>
  </si>
  <si>
    <t>BP 30055</t>
  </si>
  <si>
    <t>esat.douelafontaine@croix-rouge.fr</t>
  </si>
  <si>
    <t>ESAT JEUNESSE ET AVENIR</t>
  </si>
  <si>
    <t>LENIPHEN</t>
  </si>
  <si>
    <t>esat@aja44.fr</t>
  </si>
  <si>
    <t>ESAT KYPSELI ANGERS</t>
  </si>
  <si>
    <t>20 RUE BOUCHE THOMAS</t>
  </si>
  <si>
    <t>p.goiset@kypseli.co</t>
  </si>
  <si>
    <t>e.poutrel@kypseli.co</t>
  </si>
  <si>
    <t>ESAT KYPSELI BOUCHEMAINE</t>
  </si>
  <si>
    <t>12 RUE CHAMP DE MONTIGNY</t>
  </si>
  <si>
    <t>esat.bouchemaine@kypseli.co</t>
  </si>
  <si>
    <t>h.remy@kypseli.co</t>
  </si>
  <si>
    <t>ESAT KYPSELI SAINT BARTHELEMY</t>
  </si>
  <si>
    <t>26 RUE DE LA GIBAUDIERE</t>
  </si>
  <si>
    <t>esat.barth@kypseli.co</t>
  </si>
  <si>
    <t>ESAT KYPSELI VERRIERES-EN-ANJOU</t>
  </si>
  <si>
    <t>7 RUE DU DERY</t>
  </si>
  <si>
    <t>BP 10173</t>
  </si>
  <si>
    <t>esat.verrieres@kypseli.co</t>
  </si>
  <si>
    <t>ESAT L'ETAPE TOURNIERE</t>
  </si>
  <si>
    <t>CHEMIN DE GIROUARD</t>
  </si>
  <si>
    <t>BP70523</t>
  </si>
  <si>
    <t>tourniere@letape-association.fr</t>
  </si>
  <si>
    <t>siege@letape-association.fr</t>
  </si>
  <si>
    <t>ESAT LA BELLE OUVRAGE</t>
  </si>
  <si>
    <t>belleouvrage@wanadoo.fr</t>
  </si>
  <si>
    <t>ESAT LA BREOTIERE</t>
  </si>
  <si>
    <t>ROUTE DE VAULANDRY</t>
  </si>
  <si>
    <t>SAINT-MARTIN-D'ARCE</t>
  </si>
  <si>
    <t>ESAT LA GUYONNIERE</t>
  </si>
  <si>
    <t>ZI DU PLANTY</t>
  </si>
  <si>
    <t>BOULEVARD LOUIS PASTEUR</t>
  </si>
  <si>
    <t>esat.montaigu@adapei-aria.com</t>
  </si>
  <si>
    <t>ESAT LA LARGERE</t>
  </si>
  <si>
    <t>LA LARGERE</t>
  </si>
  <si>
    <t>esat.lalargere@adapei-aria.com</t>
  </si>
  <si>
    <t>ESAT LA MADELEINE</t>
  </si>
  <si>
    <t>RESIDENCE DE LA FILOUSIERE</t>
  </si>
  <si>
    <t>BP 411</t>
  </si>
  <si>
    <t>epsms.contact@lafilousiere.fr</t>
  </si>
  <si>
    <t>epsms.direction@lafilousiere.fr</t>
  </si>
  <si>
    <t>ESAT LA MOTHE ACHARD</t>
  </si>
  <si>
    <t>2 RUE DE LA TOUR</t>
  </si>
  <si>
    <t>ACHARDS (LES)</t>
  </si>
  <si>
    <t>esat.lamothe@adapei-aria.com</t>
  </si>
  <si>
    <t>ESAT LA REBELLERIE</t>
  </si>
  <si>
    <t>LA REBELLERIE</t>
  </si>
  <si>
    <t>COMMUNAUTE DE L'ARCHE</t>
  </si>
  <si>
    <t>NUEIL-SUR-LAYON</t>
  </si>
  <si>
    <t>esat@arche-anjou.org</t>
  </si>
  <si>
    <t>ESAT LA SOUBRETIERE</t>
  </si>
  <si>
    <t>3 ALLEE DES MARRONNIERS</t>
  </si>
  <si>
    <t>SAVENAY</t>
  </si>
  <si>
    <t>ESAT LA VERZEE</t>
  </si>
  <si>
    <t>ZONE ARTISANALE DE LA GRAND PREE</t>
  </si>
  <si>
    <t>ESAT LANCHENEIL</t>
  </si>
  <si>
    <t>DOMAINE DE LANCHENEIL</t>
  </si>
  <si>
    <t>NUILLE-SUR-VICOIN</t>
  </si>
  <si>
    <t>ESAT LE BOIS JOLI</t>
  </si>
  <si>
    <t>ROUTE DE SPAY</t>
  </si>
  <si>
    <t>BP 25</t>
  </si>
  <si>
    <t>esat.boisjoli@adapei72.asso.fr</t>
  </si>
  <si>
    <t>ESAT LE GENETEIL</t>
  </si>
  <si>
    <t>15 RUE DE ROMAINVILLE</t>
  </si>
  <si>
    <t>esat.geneteil@adapei53.fr</t>
  </si>
  <si>
    <t>ESAT LE GUETTE MIDI</t>
  </si>
  <si>
    <t>ZA ROUTE DE MONTFORT</t>
  </si>
  <si>
    <t>BALLON-SAINT MARS</t>
  </si>
  <si>
    <t>esat.guette-midi@adapei72.asso.fr</t>
  </si>
  <si>
    <t>ESAT LE MOULIN DU PIN</t>
  </si>
  <si>
    <t>3 ROUTE DE LONGUE</t>
  </si>
  <si>
    <t>ESAT LE PONCEAU</t>
  </si>
  <si>
    <t>LA SELLE-CRAONNAISE</t>
  </si>
  <si>
    <t>contact.ponceau@ponceaucharmilles.fr</t>
  </si>
  <si>
    <t>ESAT LE TERTRE</t>
  </si>
  <si>
    <t>ROUTE DE MAMERS</t>
  </si>
  <si>
    <t>BP 80 116</t>
  </si>
  <si>
    <t>LA FERTE-BERNARD</t>
  </si>
  <si>
    <t>esat.letertre@adapei72.asso.fr</t>
  </si>
  <si>
    <t>ESAT LES ARDOISIERES</t>
  </si>
  <si>
    <t>ZI DE L'AUBINIERE</t>
  </si>
  <si>
    <t>4 RUE DU ROCHER</t>
  </si>
  <si>
    <t>ESAT LES ATELIERS BLINOIS</t>
  </si>
  <si>
    <t>24 ROUTE DU CHATEAU D'EAU</t>
  </si>
  <si>
    <t>BP 62</t>
  </si>
  <si>
    <t>esatblain@adapei44.asso.fr</t>
  </si>
  <si>
    <t>ESAT LES ATELIERS CALAISIENS</t>
  </si>
  <si>
    <t>12 BOULEVARD DU DR GIGON</t>
  </si>
  <si>
    <t>CS 80005</t>
  </si>
  <si>
    <t>SAINT-CALAIS</t>
  </si>
  <si>
    <t>esatsaintcalais@apajh72-53.fr</t>
  </si>
  <si>
    <t>benoitdetrain@apajh72-53.fr</t>
  </si>
  <si>
    <t>ESAT LES ATELIERS DE LA CHOLIERE</t>
  </si>
  <si>
    <t>83 AVENUE ANTOINE PECOT</t>
  </si>
  <si>
    <t>esatlacholiere@adapei44.asso.fr</t>
  </si>
  <si>
    <t>s.feng@adapei44.asso.fr</t>
  </si>
  <si>
    <t>ESAT LES ATELIERS DE LA MEE</t>
  </si>
  <si>
    <t>43 RUE D'ANCENIS</t>
  </si>
  <si>
    <t>BP 162</t>
  </si>
  <si>
    <t>esatlesateliersdelamee@adapei44.asso.fr</t>
  </si>
  <si>
    <t>ESAT LES ATELIERS DU LANDAS</t>
  </si>
  <si>
    <t>64 RUE DE LA CLASSERIE</t>
  </si>
  <si>
    <t>esatdulandas@adapei44.asso.fr</t>
  </si>
  <si>
    <t>a.kondombo@adapei44.asso.fr</t>
  </si>
  <si>
    <t>ESAT LES BAZINIERES</t>
  </si>
  <si>
    <t>55 RUE PHILIPPE LEBON</t>
  </si>
  <si>
    <t>esat.bazinieres@adapei-aria.com</t>
  </si>
  <si>
    <t>ESAT LES CHENES</t>
  </si>
  <si>
    <t>5 RUE DE LA BRIQUETERIE</t>
  </si>
  <si>
    <t>esat@apei-sable-solesmes.com</t>
  </si>
  <si>
    <t>m.guibouret@apei-sable-solesmes.com</t>
  </si>
  <si>
    <t>ESAT LES ESPACES</t>
  </si>
  <si>
    <t>esat.lesespaces@adapei53.fr</t>
  </si>
  <si>
    <t>ESAT LES HERBIERS</t>
  </si>
  <si>
    <t>ZI LA GUERCHE</t>
  </si>
  <si>
    <t>7 RUE DE L'INDUSTRIE</t>
  </si>
  <si>
    <t>esat.lesherbiers@adapei-aria.com</t>
  </si>
  <si>
    <t>ESAT LES IRIS</t>
  </si>
  <si>
    <t>ROUTE DE LA CHEBUETTE</t>
  </si>
  <si>
    <t>esatlesiris@adapei44.asso.fr</t>
  </si>
  <si>
    <t>p.traenkle@adapei44.asso.fr</t>
  </si>
  <si>
    <t>ESAT LES OISEAUX</t>
  </si>
  <si>
    <t>DOMAINE DE BANNES</t>
  </si>
  <si>
    <t>BP3034</t>
  </si>
  <si>
    <t>esat.lesoiseaux@adapei72.asso.fr</t>
  </si>
  <si>
    <t>ESAT LES PRAIRIES</t>
  </si>
  <si>
    <t>5-7 RUE BESSEMER</t>
  </si>
  <si>
    <t>esat.lesprairies@adapei72.asso.fr</t>
  </si>
  <si>
    <t>ESAT LES QUATRE VENTS</t>
  </si>
  <si>
    <t>8 RUE DES ELOUX</t>
  </si>
  <si>
    <t>L'EPINE</t>
  </si>
  <si>
    <t>direction@quatrevents.com</t>
  </si>
  <si>
    <t>info@quatrevents.com</t>
  </si>
  <si>
    <t>ESAT LOIRE-MAUGES</t>
  </si>
  <si>
    <t>ZONE ARTISANALE LA BOTTE MOLIERE</t>
  </si>
  <si>
    <t>MAUGES-SUR-LOIRE</t>
  </si>
  <si>
    <t>ESAT MARIE LOUISE ET ROBERT BURON</t>
  </si>
  <si>
    <t>becam.delphine@ladapt.net</t>
  </si>
  <si>
    <t>ESAT MARIE MOREAU</t>
  </si>
  <si>
    <t>ALBERT DU DR SCHWEITZER</t>
  </si>
  <si>
    <t>esat@marie-moreau.fr</t>
  </si>
  <si>
    <t>magali.lediabat@marie-moreau.fr</t>
  </si>
  <si>
    <t>ESAT NANT'EST</t>
  </si>
  <si>
    <t>1 RUE DE LA GARDE</t>
  </si>
  <si>
    <t>CS 33503</t>
  </si>
  <si>
    <t>esatnantest@adapei44.asso.fr</t>
  </si>
  <si>
    <t>ESAT OCEANIS</t>
  </si>
  <si>
    <t>56 RUE MICHEL ANGE</t>
  </si>
  <si>
    <t>accueil.oceanis@apeiouest44.fr</t>
  </si>
  <si>
    <t>ESAT PASSERELLE POUR L'EMPLOI</t>
  </si>
  <si>
    <t>53 RUE RUSSEIL</t>
  </si>
  <si>
    <t>passerellepourlemploi@adapei44.asso.fr</t>
  </si>
  <si>
    <t>ESAT ROBIDA</t>
  </si>
  <si>
    <t>ESAT SAUMUR</t>
  </si>
  <si>
    <t>CHEMIN DES PATUREAUX</t>
  </si>
  <si>
    <t>SAINT-LAMBERT-DES-LEVEES</t>
  </si>
  <si>
    <t>ESAT SERILLAC PRESTATIONS</t>
  </si>
  <si>
    <t>LA FOUASTERIE</t>
  </si>
  <si>
    <t>BP 9</t>
  </si>
  <si>
    <t>MAROLLES-LES-BRAULTS</t>
  </si>
  <si>
    <t>esatmarolleslesbraults@apajh72-53.fr</t>
  </si>
  <si>
    <t>fredericsimon@apajh72-53.fr</t>
  </si>
  <si>
    <t>ESAT SESAME SERVICES</t>
  </si>
  <si>
    <t>17 RUE DE LA  HAIE D'ANCHETEAU</t>
  </si>
  <si>
    <t>LA MONTAGNE</t>
  </si>
  <si>
    <t>esat@sesameautisme44.fr</t>
  </si>
  <si>
    <t>v.boissel@sesameautisme44.fr</t>
  </si>
  <si>
    <t>ESAT SUD LOIRE</t>
  </si>
  <si>
    <t>13 RUE DE LA GRANDE COURBE</t>
  </si>
  <si>
    <t>ZA N°2 DE BEAU-SOLEIL</t>
  </si>
  <si>
    <t>SAINT-JULIEN-DE-CONCELLES</t>
  </si>
  <si>
    <t>esat@psyactiv.fr</t>
  </si>
  <si>
    <t>siege@psyactiv.fr</t>
  </si>
  <si>
    <t>ESAT UTIL'85</t>
  </si>
  <si>
    <t>RUE LATECOERE</t>
  </si>
  <si>
    <t>ZI BELLE PLACE</t>
  </si>
  <si>
    <t>util85@areams.fr</t>
  </si>
  <si>
    <t>ESAT VAL DE LOIR</t>
  </si>
  <si>
    <t>ZA OUEST PARK</t>
  </si>
  <si>
    <t>ROUTE DE PARCE</t>
  </si>
  <si>
    <t>LE BAILLEUL</t>
  </si>
  <si>
    <t>esat.valdeloir@adapei72.asso.fr</t>
  </si>
  <si>
    <t>ESAT VAL DE VAY</t>
  </si>
  <si>
    <t>9 LE CHATEAU</t>
  </si>
  <si>
    <t>VAY</t>
  </si>
  <si>
    <t>esat@association-penbron.fr</t>
  </si>
  <si>
    <t>ESAT YON ET BOCAGE</t>
  </si>
  <si>
    <t>RUE DES IBIS</t>
  </si>
  <si>
    <t>BP 725</t>
  </si>
  <si>
    <t>ESSARTS EN BOCAGE</t>
  </si>
  <si>
    <t>aroussiere@afdaeim.org</t>
  </si>
  <si>
    <t>cangibaud@esat-yon-bocage.com</t>
  </si>
  <si>
    <t>ESP/ESRP L'ADAPT</t>
  </si>
  <si>
    <t>LADAPT</t>
  </si>
  <si>
    <t>1 BOULEVARD DE MAULE</t>
  </si>
  <si>
    <t>sarup.andrea@ladapt.net</t>
  </si>
  <si>
    <t>gout.alexandra@ladapt.net</t>
  </si>
  <si>
    <t>ESPR/ESP L'ADAPT</t>
  </si>
  <si>
    <t>2 BOULEVARD DE MAULE</t>
  </si>
  <si>
    <t>jeanneau.manon@ladapt.net</t>
  </si>
  <si>
    <t>ESRP OCENS</t>
  </si>
  <si>
    <t>BOUGUENAIS</t>
  </si>
  <si>
    <t>v.graz@sesameautisme44.fr</t>
  </si>
  <si>
    <t>FAM  BLANC</t>
  </si>
  <si>
    <t>30 ALLEE DE LA COUTANCIERE</t>
  </si>
  <si>
    <t>patricia.busqueta@perce-neige.org</t>
  </si>
  <si>
    <t>alan.peltais@perce-neige.org</t>
  </si>
  <si>
    <t>FAM ANNE DE LA GIROUARDIERE</t>
  </si>
  <si>
    <t>5 RUE DE LA GIROUARDIERE</t>
  </si>
  <si>
    <t>BP 24</t>
  </si>
  <si>
    <t>FAM DAMIEN SEGUIN</t>
  </si>
  <si>
    <t>47 BOULEVARD DE L'OCEAN</t>
  </si>
  <si>
    <t>fam.damienseguin@fondation-ove.fr</t>
  </si>
  <si>
    <t>FAM DE TRESSE</t>
  </si>
  <si>
    <t>ROUTE DE SEGRE</t>
  </si>
  <si>
    <t>FAM DIAPASON</t>
  </si>
  <si>
    <t>ROUTE DE TREILLIERES</t>
  </si>
  <si>
    <t>LE MOULIN DES LANDES</t>
  </si>
  <si>
    <t>GRANDCHAMPS-DES-FONTAINES</t>
  </si>
  <si>
    <t>diapason@adapei44.asso.fr</t>
  </si>
  <si>
    <t>f.tourillon@adapei44.asso.fr</t>
  </si>
  <si>
    <t>FAM DU MARTRAIS</t>
  </si>
  <si>
    <t>15 RUE DU MARTRAIS</t>
  </si>
  <si>
    <t>LE GAVRE</t>
  </si>
  <si>
    <t>maison4@cap-lan.fr</t>
  </si>
  <si>
    <t>maison2@cap-lan.fr</t>
  </si>
  <si>
    <t>FAM DU TERTRE</t>
  </si>
  <si>
    <t>RUE BERNARD DE CLAIRVAUX</t>
  </si>
  <si>
    <t>fam.laval@apf.asso.fr</t>
  </si>
  <si>
    <t>FAM GEORGES COULON</t>
  </si>
  <si>
    <t>1 RUE GEORGES COULON</t>
  </si>
  <si>
    <t>BP 14</t>
  </si>
  <si>
    <t>LE GRAND-LUCE</t>
  </si>
  <si>
    <t>FAM GEORGES GODET</t>
  </si>
  <si>
    <t>7 RUE GABELOUS</t>
  </si>
  <si>
    <t>FAM HAMEAU DES VIGNES</t>
  </si>
  <si>
    <t>21 RUE MARCEL CERDAN</t>
  </si>
  <si>
    <t>ch.lesherbiers@adapei-aria.com</t>
  </si>
  <si>
    <t>FAM HAMEAU SESAME</t>
  </si>
  <si>
    <t>261 RUE DE NORT</t>
  </si>
  <si>
    <t>SUCE-SUR-ERDRE</t>
  </si>
  <si>
    <t>hameausesame@sesameautisme44.fr</t>
  </si>
  <si>
    <t>FAM HAUTE ROCHE</t>
  </si>
  <si>
    <t>ch.hauteroche@adapei-aria.com</t>
  </si>
  <si>
    <t>FAM HENRY MURAIL</t>
  </si>
  <si>
    <t>RESIDENCE HENRY MURAIL 46 RUE MARYSE BAS</t>
  </si>
  <si>
    <t>direction@epsmsdupaysdechallans.fr</t>
  </si>
  <si>
    <t>FAM HORIZONS</t>
  </si>
  <si>
    <t>40 RUE DES PILIERS DE LA CHAUVINIERE</t>
  </si>
  <si>
    <t>CP4303</t>
  </si>
  <si>
    <t>fanchon.lisse@vyv3.fr</t>
  </si>
  <si>
    <t>FAM JARDIN D'ALEXANDRE</t>
  </si>
  <si>
    <t>2 RUE SAINT PAUL</t>
  </si>
  <si>
    <t>FAM JEAN DE LA FONTAINE</t>
  </si>
  <si>
    <t>2 RUE DE LA PERRINE</t>
  </si>
  <si>
    <t>aguichard@ch-saintcalais.fr</t>
  </si>
  <si>
    <t>FAM L'ETAPE</t>
  </si>
  <si>
    <t>56 AVENUE DU GENERAL PATTON</t>
  </si>
  <si>
    <t>residence.etape@adapei53.fr</t>
  </si>
  <si>
    <t>FAM LA CHARMELIERE</t>
  </si>
  <si>
    <t>CHEMIN DE LA GRUELLIERE</t>
  </si>
  <si>
    <t>LA CHARMELIERE</t>
  </si>
  <si>
    <t>fdvlacharmeliere@adapei44.asso.fr</t>
  </si>
  <si>
    <t>FAM LA CLAIRIERE</t>
  </si>
  <si>
    <t>29 RUE DU BOIS DE LA FOLIE</t>
  </si>
  <si>
    <t>BP 325</t>
  </si>
  <si>
    <t>POUZAUGES</t>
  </si>
  <si>
    <t>ch.pouzauges@adapei-aria.com</t>
  </si>
  <si>
    <t>FAM LA FAUVETTERIE</t>
  </si>
  <si>
    <t>1 RUE ANDRE MALRAUX</t>
  </si>
  <si>
    <t>fam.fauvetterie@handicap-anjou.fr</t>
  </si>
  <si>
    <t>pascal.rutten@handicap-anjou.fr</t>
  </si>
  <si>
    <t>FAM LA FILOUSIERE</t>
  </si>
  <si>
    <t>48 RESIDENCE DE LA FILOUSIERE</t>
  </si>
  <si>
    <t>FAM LA HAUTE MITRIE NANTES</t>
  </si>
  <si>
    <t>8 RUE DE LA HAUTE MITRIE</t>
  </si>
  <si>
    <t>BP 71921</t>
  </si>
  <si>
    <t>fdvlahautemitrie@adapei44.asso.fr</t>
  </si>
  <si>
    <t>FAM LA LONGUE CHAUVIERE</t>
  </si>
  <si>
    <t>3  RUE DES PONEYS</t>
  </si>
  <si>
    <t>fv-fam-longue-chauviere@adapei49.asso.fr</t>
  </si>
  <si>
    <t>FAM LA MADELEINE</t>
  </si>
  <si>
    <t>7 RUE DU PAYS DE RETZ</t>
  </si>
  <si>
    <t>EPSMS LA MADELEINE</t>
  </si>
  <si>
    <t>BOUIN</t>
  </si>
  <si>
    <t>gaelle.puil@ght85.fr</t>
  </si>
  <si>
    <t>35 RUE NANTAISE</t>
  </si>
  <si>
    <t>FAM LA MAISON DE L'ELAN</t>
  </si>
  <si>
    <t>33 BOULEVARD DE LA PETITE VITESSE</t>
  </si>
  <si>
    <t>elan@acadea.fr</t>
  </si>
  <si>
    <t>s.guillaume@acadea.fr</t>
  </si>
  <si>
    <t>FAM LA PINSONNERIE</t>
  </si>
  <si>
    <t>8, RUE ROLAND GARROS</t>
  </si>
  <si>
    <t>fam.pinsonnerie@handicap-anjou.fr</t>
  </si>
  <si>
    <t>FAM LE BOCAGE</t>
  </si>
  <si>
    <t>60 RUE DU DOCTEUR ARSENE MIGNEN</t>
  </si>
  <si>
    <t>BP 9027</t>
  </si>
  <si>
    <t>fgonnord@afdaeim.org</t>
  </si>
  <si>
    <t>FAM LE GIBERTIN</t>
  </si>
  <si>
    <t>fam.gibertin@alahmi.fr</t>
  </si>
  <si>
    <t>direction.fam.fv.chemillois@alahmi.fr</t>
  </si>
  <si>
    <t>FAM LE HAMEAU</t>
  </si>
  <si>
    <t>CHEMIN DE LA FORET</t>
  </si>
  <si>
    <t>BOUVRON</t>
  </si>
  <si>
    <t>FAM LE TEMPS DE VIVRE</t>
  </si>
  <si>
    <t>1 IMPASSE ST ELOI</t>
  </si>
  <si>
    <t>FAM LE VAL FLEURI</t>
  </si>
  <si>
    <t>BP 07</t>
  </si>
  <si>
    <t>astreintedirectionehpad@larochesuryon.fr</t>
  </si>
  <si>
    <t>e.bonneau@handiespoir.fr</t>
  </si>
  <si>
    <t>FAM LE VERGER</t>
  </si>
  <si>
    <t>8 RUE DU VERGER</t>
  </si>
  <si>
    <t>COULANS-SUR-GEE</t>
  </si>
  <si>
    <t>accueil.fam.leverger@ahs-sarthe.asso.fr</t>
  </si>
  <si>
    <t>FAM LEJEUNE</t>
  </si>
  <si>
    <t>4 LE CERCLAIS</t>
  </si>
  <si>
    <t>CORCOUE-SUR-LOGNE</t>
  </si>
  <si>
    <t>contact@epms-lejeune.fr</t>
  </si>
  <si>
    <t>FAM LES 3 RIVIERES</t>
  </si>
  <si>
    <t>42 ROUTE DE CANTENAY</t>
  </si>
  <si>
    <t>CANTENAY-EPINARD</t>
  </si>
  <si>
    <t>assistante.fam@handicap-anjou.fr</t>
  </si>
  <si>
    <t>florence.chaze@handicap-anjou.fr</t>
  </si>
  <si>
    <t>FAM LES BLEUETS</t>
  </si>
  <si>
    <t>1 ROUTE DE BAIS</t>
  </si>
  <si>
    <t>HAMBERS</t>
  </si>
  <si>
    <t>FAM LES CEDRES</t>
  </si>
  <si>
    <t>1 RUE ST BARTHOLOMA</t>
  </si>
  <si>
    <t>SAINT-GEORGES-DU-BOIS</t>
  </si>
  <si>
    <t>foyersdevie.lmm@adapei72.asso.fr</t>
  </si>
  <si>
    <t>desgarnier.elizabeth@adapei72.asso.fr</t>
  </si>
  <si>
    <t>FAM LES HAUTES FONTAINES</t>
  </si>
  <si>
    <t>34 RUE JOEL LE THEUL</t>
  </si>
  <si>
    <t>FAM LES HAUTS DE SEVRE</t>
  </si>
  <si>
    <t>14 ROUTE DE POITIERS</t>
  </si>
  <si>
    <t>MORTAGNE-SUR-SEVRE</t>
  </si>
  <si>
    <t>FAM LES LOGIS DU BOIS</t>
  </si>
  <si>
    <t>JALESNES</t>
  </si>
  <si>
    <t>BP 15</t>
  </si>
  <si>
    <t>secretariat.logisdubois@alahmi.fr</t>
  </si>
  <si>
    <t>direction.logisdubois@alahmi.fr</t>
  </si>
  <si>
    <t>FAM LES LUCINES</t>
  </si>
  <si>
    <t>GRAND PEBROL</t>
  </si>
  <si>
    <t>MONTBERT</t>
  </si>
  <si>
    <t>masfam.montbert@adapei44.asso.fr</t>
  </si>
  <si>
    <t>b.delattre@adapei44.asso.fr</t>
  </si>
  <si>
    <t>FAM LESIOUR SOULBIEU</t>
  </si>
  <si>
    <t>CENTRE LESIOUR SOULBIEU - RUE ALBERT CAM</t>
  </si>
  <si>
    <t>BP 13</t>
  </si>
  <si>
    <t>FAM MADELEINE ROCHAS</t>
  </si>
  <si>
    <t>31 RUE NATIONALE</t>
  </si>
  <si>
    <t>LE MESNIL-EN-VALLEE</t>
  </si>
  <si>
    <t>maison.rochas@vyv3.fr</t>
  </si>
  <si>
    <t>FAM NOTRE DAME DE TERRE NEUVE</t>
  </si>
  <si>
    <t>LIEU DIT TERRE NEUVE</t>
  </si>
  <si>
    <t>CHAUVE</t>
  </si>
  <si>
    <t>terreneuve@voirensemble.asso.fr</t>
  </si>
  <si>
    <t>FAM ORGHANDI</t>
  </si>
  <si>
    <t>RUE DE CHATEAUBRIAND</t>
  </si>
  <si>
    <t>SAINT-GERMAIN-DE-PRINCAY</t>
  </si>
  <si>
    <t>accueil@orghandi.org</t>
  </si>
  <si>
    <t>hubertdubuisson@orghandi.org</t>
  </si>
  <si>
    <t>FAM PASTEL DE LOIRE</t>
  </si>
  <si>
    <t>2, RUE DES PASTEL DE LOIRE</t>
  </si>
  <si>
    <t>accueil.pastel@mfam49-53.fr</t>
  </si>
  <si>
    <t>alexandra.chauvet@mfam49-53.fr</t>
  </si>
  <si>
    <t>FAM PERCE NEIGE</t>
  </si>
  <si>
    <t>LA BELLE ETOILE</t>
  </si>
  <si>
    <t>BRISSAC LOIRE AUBANCE</t>
  </si>
  <si>
    <t>christelle.bergeon@perce-neige.org</t>
  </si>
  <si>
    <t>karine.vignon@perce-neige.org</t>
  </si>
  <si>
    <t>FAM RES CATHERINE DE THOUARS</t>
  </si>
  <si>
    <t>RESIDENCE CATHERINE DE THOUARS 9 RUE EMI</t>
  </si>
  <si>
    <t>FAM RESIDENCE COMTESSE D'ASNIERES</t>
  </si>
  <si>
    <t>48 RUE PIERRE BRESSUIRE</t>
  </si>
  <si>
    <t>SAINT-PIERRE-DU-CHEMIN</t>
  </si>
  <si>
    <t>FAM ST AMADOUR</t>
  </si>
  <si>
    <t>LIEU-DIT SAINT AMADOUR</t>
  </si>
  <si>
    <t>fam.stamadour@croix-rouge.fr</t>
  </si>
  <si>
    <t>FAM ST JEAN DE DIEU</t>
  </si>
  <si>
    <t>5 AVENUE SAINT GOUSTAN</t>
  </si>
  <si>
    <t>LE CROISIC</t>
  </si>
  <si>
    <t>c.pilla@sjdlecroisic.com</t>
  </si>
  <si>
    <t>g.delostal@sjdlecroisic.com</t>
  </si>
  <si>
    <t>FAM THERESE VOHL</t>
  </si>
  <si>
    <t>26 RUE JEAN DE SEZE</t>
  </si>
  <si>
    <t>BP907</t>
  </si>
  <si>
    <t>foyer.laval@apf.asso.fr</t>
  </si>
  <si>
    <t>FAM TOPAZE</t>
  </si>
  <si>
    <t>RUE VICTOR HUGO</t>
  </si>
  <si>
    <t>FAV MAPHAV</t>
  </si>
  <si>
    <t>31 RUE DE LA MAIRIE</t>
  </si>
  <si>
    <t>SAINT-MICHEL-LE-CLOUCQ</t>
  </si>
  <si>
    <t>maphav.stmichel@adapei-aria.com</t>
  </si>
  <si>
    <t>FH FARADOR</t>
  </si>
  <si>
    <t>RESIDENCE FARADOR 2 RUE CHARLES RICHET</t>
  </si>
  <si>
    <t>farador@adapei44.asso.fr</t>
  </si>
  <si>
    <t>gasnier.sandrine@adapei72.asso.fr</t>
  </si>
  <si>
    <t>CS 12728</t>
  </si>
  <si>
    <t>FOYER D'ACCUEIL MEDICALISE BEAUSEJOUR</t>
  </si>
  <si>
    <t>2 RUE ALBERT GUENO</t>
  </si>
  <si>
    <t>secretariat.beausejour@apeiouest44.fr</t>
  </si>
  <si>
    <t>BP 41</t>
  </si>
  <si>
    <t>t.devaux@epsm-sarthe.fr</t>
  </si>
  <si>
    <t>BP 3907</t>
  </si>
  <si>
    <t>nordine.laroussi@alahmi.fr</t>
  </si>
  <si>
    <t>vanessa.breau@alahmi.fr</t>
  </si>
  <si>
    <t>LE LOROUX-BOTTEREAU</t>
  </si>
  <si>
    <t>MAISON ACC TEMPO LES AMIS DE RAYMOND</t>
  </si>
  <si>
    <t>7 ROUTE DE LA ROUXIERE LA PROMENADE</t>
  </si>
  <si>
    <t>isabelle.jousset@apf.asso.fr</t>
  </si>
  <si>
    <t>sandro.gendron@apf.asso.fr</t>
  </si>
  <si>
    <t>MAS - MAISON D'ACCUEIL SPECIALISEE LES MELISSES</t>
  </si>
  <si>
    <t>Maison d'Accueil Spécialisée (M.A.S.)</t>
  </si>
  <si>
    <t>MAS</t>
  </si>
  <si>
    <t>44 RUE DES PINS</t>
  </si>
  <si>
    <t>MULSANNE</t>
  </si>
  <si>
    <t>maslesmelisses@adimc72.org</t>
  </si>
  <si>
    <t>MAS BLAIN</t>
  </si>
  <si>
    <t>direction@ch-epsylan.fr</t>
  </si>
  <si>
    <t>MAS BLANCHE NEIGE</t>
  </si>
  <si>
    <t>5 RUE DE NORMANDIE</t>
  </si>
  <si>
    <t>BAIS</t>
  </si>
  <si>
    <t>MAS CENTRE BASILE MOREAU</t>
  </si>
  <si>
    <t>27 RUE DE DURTAL</t>
  </si>
  <si>
    <t>MAS CESAME PORT THIBAULT</t>
  </si>
  <si>
    <t>ROUTE DE BOUCHEMAINE</t>
  </si>
  <si>
    <t>BP 89</t>
  </si>
  <si>
    <t>dg.secretariat@ch-cesame-angers.fr</t>
  </si>
  <si>
    <t>nathalie.guillot@ch-cesame-angers.fr</t>
  </si>
  <si>
    <t>MAS CHS G MAZURELLE</t>
  </si>
  <si>
    <t>27 CHEMIN DE LA PAIRETTE</t>
  </si>
  <si>
    <t>mas@ch-mazurelle.fr</t>
  </si>
  <si>
    <t>MAS CHS MAZURELLE SITE LONGEVILLE</t>
  </si>
  <si>
    <t>751 AVENUE DU DOCTEUR MATHEVET</t>
  </si>
  <si>
    <t>LONGEVILLE-SUR-MER</t>
  </si>
  <si>
    <t>MAS DE BRIANÇON</t>
  </si>
  <si>
    <t>1869 ROUTE DE SARRIGNE BAUNÉ</t>
  </si>
  <si>
    <t>MAS DE L'HOPITAL SEVRE ET LOIRE</t>
  </si>
  <si>
    <t>30 RUE DES MURAILLES</t>
  </si>
  <si>
    <t>MAS DE L'HUISNE</t>
  </si>
  <si>
    <t>2 RUE THERESE FONTAINE BERTRAND</t>
  </si>
  <si>
    <t>direction@epsm-sarthe.fr</t>
  </si>
  <si>
    <t>MAS DE LA SEVRE</t>
  </si>
  <si>
    <t>5 BD MENDES FRANCE</t>
  </si>
  <si>
    <t>contact.maslasevre@apajh44.org</t>
  </si>
  <si>
    <t>b.pluvinage@apajh44.org</t>
  </si>
  <si>
    <t>MAS DE MAYENNE</t>
  </si>
  <si>
    <t>BP 10411</t>
  </si>
  <si>
    <t>MAS DIAPASON</t>
  </si>
  <si>
    <t>MAS ESPACES</t>
  </si>
  <si>
    <t>RUE DES AIRAULTS</t>
  </si>
  <si>
    <t>MAS ESPOIR ET VIE</t>
  </si>
  <si>
    <t>330 RUE DU VERGER</t>
  </si>
  <si>
    <t>ancenis.mas.direction@fondation-anais.org</t>
  </si>
  <si>
    <t>MAS FRAICHE PASQUIER</t>
  </si>
  <si>
    <t>ROUTE DE ST ETIENNE DE MONTLUC</t>
  </si>
  <si>
    <t>BP 35</t>
  </si>
  <si>
    <t>COUERON</t>
  </si>
  <si>
    <t>MAS HAMEAU SESAME</t>
  </si>
  <si>
    <t>MAS HANDI VILLAGE</t>
  </si>
  <si>
    <t>RUE LUCIEN CHASERANT</t>
  </si>
  <si>
    <t>direction.handi@asso-prh.fr</t>
  </si>
  <si>
    <t>MAS HORIZONS</t>
  </si>
  <si>
    <t>delphine.pinsard@vyv3.fr</t>
  </si>
  <si>
    <t>MAS L'HELIOPE</t>
  </si>
  <si>
    <t>150 RUE DES FONTENELLES</t>
  </si>
  <si>
    <t>mas.heliope@adapei72.asso.fr</t>
  </si>
  <si>
    <t>MAS LA FRAGONNETTE</t>
  </si>
  <si>
    <t>791 ROUTE DE LA ROCHE SUR YON - LE PAVIL</t>
  </si>
  <si>
    <t>RIVES-DE-L'YON</t>
  </si>
  <si>
    <t>masfragonnette@areams.fr</t>
  </si>
  <si>
    <t>c.vialette@areams.fr</t>
  </si>
  <si>
    <t>MAS LA MADELEINE</t>
  </si>
  <si>
    <t>MAS LA PALOMBERIE</t>
  </si>
  <si>
    <t>15 RUE DU CHEMINEAU</t>
  </si>
  <si>
    <t>mas.palomberie@handicap-anjou.fr</t>
  </si>
  <si>
    <t>MAS LA ROGERIE</t>
  </si>
  <si>
    <t>2 RUE DE LA ROGERIE LA JUMELLIERE</t>
  </si>
  <si>
    <t>LA JUMELLIERE</t>
  </si>
  <si>
    <t>MAS LE BEL AUBEPIN</t>
  </si>
  <si>
    <t>2 RUE DE LA LIBERATION</t>
  </si>
  <si>
    <t>EVRON</t>
  </si>
  <si>
    <t>belaubepin.perrinethulard@gmail.com</t>
  </si>
  <si>
    <t>lydielavandier.mas@gmail.com</t>
  </si>
  <si>
    <t>MAS LE GIBERTIN</t>
  </si>
  <si>
    <t>direction.mas.chemillois@alahmi.fr</t>
  </si>
  <si>
    <t>mas.gibertin@alahmi.fr</t>
  </si>
  <si>
    <t>MAS LES AMARYLLIS</t>
  </si>
  <si>
    <t>24 AVENUE DU 19 MARS 1962</t>
  </si>
  <si>
    <t>MAS LES CHANTERELLES</t>
  </si>
  <si>
    <t>ROUTE DE BEAUPUY</t>
  </si>
  <si>
    <t>masleschanterelles@adapei-aria.com</t>
  </si>
  <si>
    <t>MAS LES COLLINES</t>
  </si>
  <si>
    <t>559 RUE DE HAUT ECLAIR</t>
  </si>
  <si>
    <t>SILLE-LE-GUILLAUME</t>
  </si>
  <si>
    <t>maslescollines@adimc72.org</t>
  </si>
  <si>
    <t>MAS LES HAUTS DE SEVRE</t>
  </si>
  <si>
    <t>MAS LES ROMANS</t>
  </si>
  <si>
    <t>MAS LESIOUR SOULBIEU</t>
  </si>
  <si>
    <t>RUE ALBERT CAMUS</t>
  </si>
  <si>
    <t>MAS MADELEINE ROCHAS</t>
  </si>
  <si>
    <t>LE MESNIL-EN-VALLE</t>
  </si>
  <si>
    <t>MAS OCEANE</t>
  </si>
  <si>
    <t>55 AVENUE DE BODON</t>
  </si>
  <si>
    <t>MAS OPALINE</t>
  </si>
  <si>
    <t>1 RUE DE L'AUMONERIE</t>
  </si>
  <si>
    <t>MAS PASTEL DE LOIRE</t>
  </si>
  <si>
    <t>LA POINTE BOUCHEMAINE 2 RUE DES PASTELS</t>
  </si>
  <si>
    <t>MAS ROBIN DES BOIS</t>
  </si>
  <si>
    <t>2 RUE JACQUES BREL</t>
  </si>
  <si>
    <t>mas.robindesbois@adapei72.asso.fr</t>
  </si>
  <si>
    <t>MAS SEGRE</t>
  </si>
  <si>
    <t>ESPACES RUE DU ROCHER</t>
  </si>
  <si>
    <t>MAS SIMONE VEIL</t>
  </si>
  <si>
    <t>22 RUE JEAN ROSTAND</t>
  </si>
  <si>
    <t>BOULOIRE</t>
  </si>
  <si>
    <t>mas@arpep-pdl.fr</t>
  </si>
  <si>
    <t>MAS ST AMADOUR</t>
  </si>
  <si>
    <t>LIEU DIT ST AMADOUR</t>
  </si>
  <si>
    <t>mas.stamadour@croix-rouge.fr</t>
  </si>
  <si>
    <t>MAS ST JEAN DE DIEU</t>
  </si>
  <si>
    <t>5 AVENUE DE ST GOUSTAN</t>
  </si>
  <si>
    <t>BP 27</t>
  </si>
  <si>
    <t>MAS SUD LOIRE - L'EPEAU</t>
  </si>
  <si>
    <t>LES COUETS 1 RUE URBAIN LE VERRIER</t>
  </si>
  <si>
    <t>maslepeau@adapei44.asso.fr</t>
  </si>
  <si>
    <t>MAS SUD LOIRE - LES LOGES</t>
  </si>
  <si>
    <t>LE GRAND PEBROL</t>
  </si>
  <si>
    <t>MAS THERESE VOHL</t>
  </si>
  <si>
    <t>MAS THERESE VOHL SITE DU TERTRE</t>
  </si>
  <si>
    <t>MAS YOLAINE DE KEPPER</t>
  </si>
  <si>
    <t>BOIS DE ROCHEFOUCQ</t>
  </si>
  <si>
    <t>residence.ydekepper@afm-telethon.fr</t>
  </si>
  <si>
    <t>SAMSAH ADAPEI ANGERS</t>
  </si>
  <si>
    <t>Service d'accompagnement médico-social adultes handicapés</t>
  </si>
  <si>
    <t>SAMAH</t>
  </si>
  <si>
    <t>1 SQUARE DES JONCHERES</t>
  </si>
  <si>
    <t>SAMSAH APAJH LA SEVRE</t>
  </si>
  <si>
    <t>5 BOULEVARD MENDES FRANCE</t>
  </si>
  <si>
    <t>contact.samsah@apajh44.org</t>
  </si>
  <si>
    <t>SAMSAH ARCEAU ANJOU</t>
  </si>
  <si>
    <t>4 RUE L'ABBE FREMOND</t>
  </si>
  <si>
    <t>patricia.gogly@vyv3.fr</t>
  </si>
  <si>
    <t>SAMSAH AREAMS</t>
  </si>
  <si>
    <t>RESIDENCE MICHELE SAUBONNE</t>
  </si>
  <si>
    <t>138 RUE GASTON RAMON</t>
  </si>
  <si>
    <t>samsah@areams.fr</t>
  </si>
  <si>
    <t>SAMSAH BORD DE LOIRE</t>
  </si>
  <si>
    <t>15 RUE DU LANDREAU</t>
  </si>
  <si>
    <t>BEAUCOUZE</t>
  </si>
  <si>
    <t>SAMSAH DE L'ADGESTI</t>
  </si>
  <si>
    <t>COMMUNAUTE URBAINE DU MANS</t>
  </si>
  <si>
    <t>samsah@adgesti.fr</t>
  </si>
  <si>
    <t>SAMSAH DI DJINH</t>
  </si>
  <si>
    <t>r.lemert@geistmayenne.fr</t>
  </si>
  <si>
    <t>SAMSAH EPMS LE LITTORAL</t>
  </si>
  <si>
    <t>contact@epms-le-littoral.org</t>
  </si>
  <si>
    <t>SAMSAH GATE ARGENT HABITAT SERVICE</t>
  </si>
  <si>
    <t>HORIZON 49 5 RUE PAUL POUSSET</t>
  </si>
  <si>
    <t>SAMSAH HAN ESPOIR</t>
  </si>
  <si>
    <t>16 RUE JOSEPH MONNIER</t>
  </si>
  <si>
    <t>SAMSAH ILE DE NANTES</t>
  </si>
  <si>
    <t>12 RUE GEORGES MANDEL</t>
  </si>
  <si>
    <t>o.dubois@letape-association.fr</t>
  </si>
  <si>
    <t>SAMSAH LA CROIX D'OR</t>
  </si>
  <si>
    <t>6 AVENUE PIERRE MENDES</t>
  </si>
  <si>
    <t>2ème étage</t>
  </si>
  <si>
    <t>samsah@adimc72.org</t>
  </si>
  <si>
    <t>mbelloir@adimc72.org</t>
  </si>
  <si>
    <t>SAMSAH LA FILOUSIERE</t>
  </si>
  <si>
    <t>2 RUE DU FAUCONNIER</t>
  </si>
  <si>
    <t>epsms.cse@lafilousiere.fr</t>
  </si>
  <si>
    <t>SAMSAH LE MANS METROPOLE</t>
  </si>
  <si>
    <t>2 AVENUE PIERRE PIFFAULT</t>
  </si>
  <si>
    <t>samsah.lmm@adapei72.asso.fr</t>
  </si>
  <si>
    <t>SAMSAH LE TREMPLIN</t>
  </si>
  <si>
    <t>33 RUE DE LA PETITE VITESSE</t>
  </si>
  <si>
    <t>samsah-letremplin@acadea.fr</t>
  </si>
  <si>
    <t>SAMSAH OCENS - SITE LES HAUTS THEBAUDIERES</t>
  </si>
  <si>
    <t>SAMSAH ORGHANDI</t>
  </si>
  <si>
    <t>SAMSAH POLE ADULTES 44</t>
  </si>
  <si>
    <t>ESVAD 31 BOULEVARD ALBERT EINSTEIN</t>
  </si>
  <si>
    <t>BP 92306</t>
  </si>
  <si>
    <t>savs.nantes@apf.asso.fr</t>
  </si>
  <si>
    <t>SAMSAH SAPFI</t>
  </si>
  <si>
    <t>28 RUE DES GRANDES COURBES</t>
  </si>
  <si>
    <t>ivannechinazzi@apajh72-53.fr</t>
  </si>
  <si>
    <t>SAMSAH SAPHIR</t>
  </si>
  <si>
    <t>145 RUE DE PARIS</t>
  </si>
  <si>
    <t>SAMSAH SESAME AUTISME</t>
  </si>
  <si>
    <t>samsah.tsa@sesameautisme44.fr</t>
  </si>
  <si>
    <t>SAMSAH ST SATURNIN</t>
  </si>
  <si>
    <t>SAMSAH VIEADOM</t>
  </si>
  <si>
    <t>28 BOULEVARD JACQUES PORTET</t>
  </si>
  <si>
    <t>contact@viexidom.fr</t>
  </si>
  <si>
    <t>VRF LA SALAMANDRE - ADULTES</t>
  </si>
  <si>
    <t>POLE YOLAINE DE KEPPER</t>
  </si>
  <si>
    <t>SESSAD</t>
  </si>
  <si>
    <t>IEM</t>
  </si>
  <si>
    <t>2b</t>
  </si>
  <si>
    <t>2c</t>
  </si>
  <si>
    <r>
      <t>Les indicateurs FLASH PH s’adressent à l’ensemble des</t>
    </r>
    <r>
      <rPr>
        <b/>
        <sz val="10"/>
        <rFont val="Calibri"/>
        <family val="2"/>
        <scheme val="minor"/>
      </rPr>
      <t xml:space="preserve"> établissements d'hébergement pour personnes en situation de handicap </t>
    </r>
    <r>
      <rPr>
        <sz val="10"/>
        <rFont val="Calibri"/>
        <family val="2"/>
        <scheme val="minor"/>
      </rPr>
      <t>de la région, quelque soit le statut juridique et le mode de tarification.</t>
    </r>
  </si>
  <si>
    <t>En cas d’interrogation, vous êtes invité à adresser votre question par messagerie électronique à l’adresse suivante : ARS-PDL-DOS-ENQ-FLASH@ars.sante.fr</t>
  </si>
  <si>
    <r>
      <t xml:space="preserve">Ils sont structurés autour de </t>
    </r>
    <r>
      <rPr>
        <b/>
        <sz val="10"/>
        <rFont val="Calibri"/>
        <family val="2"/>
        <scheme val="minor"/>
      </rPr>
      <t>cinq parties </t>
    </r>
    <r>
      <rPr>
        <sz val="10"/>
        <rFont val="Calibri"/>
        <family val="2"/>
        <scheme val="minor"/>
      </rPr>
      <t>: la qualité de l'accompagnement, la sécurité de l'accompagnement, la sécurité du circuit du médicament, l'accès aux soins et à la prévention ainsi que le virage inclusif.</t>
    </r>
  </si>
  <si>
    <t>Réalisation de l'autodiagnostic du circuit du médicament avec un outil dédié proposé par l'ARS (hors PUI)</t>
  </si>
  <si>
    <t>Réévaluation du circuit du médicament avec un outil dédié suite à la mise en place de ce plan d'action</t>
  </si>
  <si>
    <t>Nombre total de travailleurs handicapés ayant demandé un droit au retour sur les 2 dernières années après une expérience en MO de travail</t>
  </si>
  <si>
    <t>Communication aux résidents ou proches l'accès à l'enquête handifaction (film, affiche,…)</t>
  </si>
  <si>
    <t>6a bis</t>
  </si>
  <si>
    <t>Si oui, combien d'enfants sont inclus ?</t>
  </si>
  <si>
    <t>6f bis</t>
  </si>
  <si>
    <t>Si oui, indiquez le nombre de travailleurs</t>
  </si>
  <si>
    <t>Avez-vous une section "hors les murs"?</t>
  </si>
  <si>
    <t>Nombre de personnels habilités à distribuer et administrer des médicaments</t>
  </si>
  <si>
    <t xml:space="preserve">Nombre de personnels formés à l'e-learning parmi les professionnels socio-éducatifs habilités à distribuer et administrer des médicaments </t>
  </si>
  <si>
    <t>Nombre d'événements indésirables associés aux soins et à l'accompagnement (graves et/ou récurrents) ayant fait l'objet d'un plan d'actions correctives</t>
  </si>
  <si>
    <t>Disposez-vous d'une Unité d'Enseignement Externalisée  (U.E.E.) ?</t>
  </si>
  <si>
    <t>L'ESMS dispose t-il d'une Pharmacie à Usage Intérieur (PUI)</t>
  </si>
  <si>
    <t>Automatique</t>
  </si>
  <si>
    <t>SESSD APF</t>
  </si>
  <si>
    <t>SOURCES</t>
  </si>
  <si>
    <t>→ Des fiches indicateurs sont disponibles en cliquant sur l'icône en face de la donnée demandée, vous indiquant le mode de calcul, l'objectif, la cible, les résultats régionaux, les recommandations professionnelles, les modalités de réponses possibles.</t>
  </si>
  <si>
    <t>→Des zones sont grisées lorsque la structure n'est pas concernée par la question.</t>
  </si>
  <si>
    <t>Les données à renseigner portent sur l'année 2023.</t>
  </si>
  <si>
    <t xml:space="preserve">Mise en œuvre d'un repérage et d'une déclaration spécifique aux violences faites aux femmes en situation de handicap </t>
  </si>
  <si>
    <t>44</t>
  </si>
  <si>
    <t>440044188</t>
  </si>
  <si>
    <t>44190</t>
  </si>
  <si>
    <t>440017614</t>
  </si>
  <si>
    <t>44000</t>
  </si>
  <si>
    <t>440017622</t>
  </si>
  <si>
    <t>44300</t>
  </si>
  <si>
    <t>440013498</t>
  </si>
  <si>
    <t>440052728</t>
  </si>
  <si>
    <t>44130</t>
  </si>
  <si>
    <t>440052736</t>
  </si>
  <si>
    <t>44470</t>
  </si>
  <si>
    <t>440040384</t>
  </si>
  <si>
    <t>44100</t>
  </si>
  <si>
    <t>440034700</t>
  </si>
  <si>
    <t>44150</t>
  </si>
  <si>
    <t>53</t>
  </si>
  <si>
    <t>530000223</t>
  </si>
  <si>
    <t>53000</t>
  </si>
  <si>
    <t>440049021</t>
  </si>
  <si>
    <t>440034726</t>
  </si>
  <si>
    <t>44120</t>
  </si>
  <si>
    <t>440033827</t>
  </si>
  <si>
    <t>44290</t>
  </si>
  <si>
    <t>440026474</t>
  </si>
  <si>
    <t>44110</t>
  </si>
  <si>
    <t>440034692</t>
  </si>
  <si>
    <t>44840</t>
  </si>
  <si>
    <t>72</t>
  </si>
  <si>
    <t>720015338</t>
  </si>
  <si>
    <t>72200</t>
  </si>
  <si>
    <t>440052439</t>
  </si>
  <si>
    <t>44390</t>
  </si>
  <si>
    <t>530007194</t>
  </si>
  <si>
    <t>49</t>
  </si>
  <si>
    <t>490007796</t>
  </si>
  <si>
    <t>49100</t>
  </si>
  <si>
    <t>440012946</t>
  </si>
  <si>
    <t>44093</t>
  </si>
  <si>
    <t>440012003</t>
  </si>
  <si>
    <t>44600</t>
  </si>
  <si>
    <t>720008358</t>
  </si>
  <si>
    <t>72037</t>
  </si>
  <si>
    <t>440011997</t>
  </si>
  <si>
    <t>44185</t>
  </si>
  <si>
    <t>440012847</t>
  </si>
  <si>
    <t>44263</t>
  </si>
  <si>
    <t>85</t>
  </si>
  <si>
    <t>850023672</t>
  </si>
  <si>
    <t>85925</t>
  </si>
  <si>
    <t>490542735</t>
  </si>
  <si>
    <t>49933</t>
  </si>
  <si>
    <t>440046886</t>
  </si>
  <si>
    <t>530031699</t>
  </si>
  <si>
    <t>53220</t>
  </si>
  <si>
    <t>490537289</t>
  </si>
  <si>
    <t>49000</t>
  </si>
  <si>
    <t>490016987</t>
  </si>
  <si>
    <t>490000098</t>
  </si>
  <si>
    <t>530032713</t>
  </si>
  <si>
    <t>53200</t>
  </si>
  <si>
    <t>440044469</t>
  </si>
  <si>
    <t>440024685</t>
  </si>
  <si>
    <t>850003070</t>
  </si>
  <si>
    <t>720018852</t>
  </si>
  <si>
    <t>72600</t>
  </si>
  <si>
    <t>490000122</t>
  </si>
  <si>
    <t>720000272</t>
  </si>
  <si>
    <t>72100</t>
  </si>
  <si>
    <t>440024677</t>
  </si>
  <si>
    <t>530000280</t>
  </si>
  <si>
    <t>490541034</t>
  </si>
  <si>
    <t>850000332</t>
  </si>
  <si>
    <t>720000355</t>
  </si>
  <si>
    <t>72470</t>
  </si>
  <si>
    <t>720018399</t>
  </si>
  <si>
    <t>72110</t>
  </si>
  <si>
    <t>850027855</t>
  </si>
  <si>
    <t>85500</t>
  </si>
  <si>
    <t>440051118</t>
  </si>
  <si>
    <t>530033406</t>
  </si>
  <si>
    <t>490002524</t>
  </si>
  <si>
    <t>49103</t>
  </si>
  <si>
    <t>490008430</t>
  </si>
  <si>
    <t>49240</t>
  </si>
  <si>
    <t>440007698</t>
  </si>
  <si>
    <t>44400</t>
  </si>
  <si>
    <t>440013258</t>
  </si>
  <si>
    <t>440013266</t>
  </si>
  <si>
    <t>720000371</t>
  </si>
  <si>
    <t>72460</t>
  </si>
  <si>
    <t>850025198</t>
  </si>
  <si>
    <t>440040632</t>
  </si>
  <si>
    <t>44612</t>
  </si>
  <si>
    <t>440000222</t>
  </si>
  <si>
    <t>44243</t>
  </si>
  <si>
    <t>440000768</t>
  </si>
  <si>
    <t>440000230</t>
  </si>
  <si>
    <t>44115</t>
  </si>
  <si>
    <t>490000551</t>
  </si>
  <si>
    <t>49800</t>
  </si>
  <si>
    <t>440000750</t>
  </si>
  <si>
    <t>44319</t>
  </si>
  <si>
    <t>490542974</t>
  </si>
  <si>
    <t>49017</t>
  </si>
  <si>
    <t>440000107</t>
  </si>
  <si>
    <t>44262</t>
  </si>
  <si>
    <t>440003747</t>
  </si>
  <si>
    <t>720002013</t>
  </si>
  <si>
    <t>72300</t>
  </si>
  <si>
    <t>530002070</t>
  </si>
  <si>
    <t>440000032</t>
  </si>
  <si>
    <t>44370</t>
  </si>
  <si>
    <t>440000172</t>
  </si>
  <si>
    <t>44800</t>
  </si>
  <si>
    <t>850027251</t>
  </si>
  <si>
    <t>85190</t>
  </si>
  <si>
    <t>850000167</t>
  </si>
  <si>
    <t>850000159</t>
  </si>
  <si>
    <t>85310</t>
  </si>
  <si>
    <t>490000775</t>
  </si>
  <si>
    <t>49300</t>
  </si>
  <si>
    <t>440000206</t>
  </si>
  <si>
    <t>490000528</t>
  </si>
  <si>
    <t>49150</t>
  </si>
  <si>
    <t>490000510</t>
  </si>
  <si>
    <t>49427</t>
  </si>
  <si>
    <t>440000149</t>
  </si>
  <si>
    <t>490543154</t>
  </si>
  <si>
    <t>49503</t>
  </si>
  <si>
    <t>490000502</t>
  </si>
  <si>
    <t>440003911</t>
  </si>
  <si>
    <t>440000123</t>
  </si>
  <si>
    <t>440000164</t>
  </si>
  <si>
    <t>490000064</t>
  </si>
  <si>
    <t>49250</t>
  </si>
  <si>
    <t>720007129</t>
  </si>
  <si>
    <t>72160</t>
  </si>
  <si>
    <t>490000536</t>
  </si>
  <si>
    <t>49130</t>
  </si>
  <si>
    <t>440049278</t>
  </si>
  <si>
    <t>440049682</t>
  </si>
  <si>
    <t>44700</t>
  </si>
  <si>
    <t>530000199</t>
  </si>
  <si>
    <t>53022</t>
  </si>
  <si>
    <t>440024586</t>
  </si>
  <si>
    <t>44500</t>
  </si>
  <si>
    <t>720000421</t>
  </si>
  <si>
    <t>72250</t>
  </si>
  <si>
    <t>440023836</t>
  </si>
  <si>
    <t>44250</t>
  </si>
  <si>
    <t>720000322</t>
  </si>
  <si>
    <t>72700</t>
  </si>
  <si>
    <t>490002557</t>
  </si>
  <si>
    <t>440055937</t>
  </si>
  <si>
    <t>850003641</t>
  </si>
  <si>
    <t>85600</t>
  </si>
  <si>
    <t>530029149</t>
  </si>
  <si>
    <t>53202</t>
  </si>
  <si>
    <t>490002490</t>
  </si>
  <si>
    <t>49120</t>
  </si>
  <si>
    <t>490000791</t>
  </si>
  <si>
    <t>490000486</t>
  </si>
  <si>
    <t>49426</t>
  </si>
  <si>
    <t>490000544</t>
  </si>
  <si>
    <t>49080</t>
  </si>
  <si>
    <t>850003617</t>
  </si>
  <si>
    <t>85204</t>
  </si>
  <si>
    <t>850003625</t>
  </si>
  <si>
    <t>850016734</t>
  </si>
  <si>
    <t>85300</t>
  </si>
  <si>
    <t>440000636</t>
  </si>
  <si>
    <t>440000040</t>
  </si>
  <si>
    <t>44123</t>
  </si>
  <si>
    <t>720000280</t>
  </si>
  <si>
    <t>72000</t>
  </si>
  <si>
    <t>720000298</t>
  </si>
  <si>
    <t>440002350</t>
  </si>
  <si>
    <t>44680</t>
  </si>
  <si>
    <t>440000214</t>
  </si>
  <si>
    <t>44330</t>
  </si>
  <si>
    <t>490000072</t>
  </si>
  <si>
    <t>49124</t>
  </si>
  <si>
    <t>490020237</t>
  </si>
  <si>
    <t>440000131</t>
  </si>
  <si>
    <t>850000217</t>
  </si>
  <si>
    <t>85018</t>
  </si>
  <si>
    <t>850008707</t>
  </si>
  <si>
    <t>85200</t>
  </si>
  <si>
    <t>440000990</t>
  </si>
  <si>
    <t>440001105</t>
  </si>
  <si>
    <t>490002565</t>
  </si>
  <si>
    <t>720021286</t>
  </si>
  <si>
    <t>72500</t>
  </si>
  <si>
    <t>850003633</t>
  </si>
  <si>
    <t>85340</t>
  </si>
  <si>
    <t>490015385</t>
  </si>
  <si>
    <t>490000478</t>
  </si>
  <si>
    <t>49540</t>
  </si>
  <si>
    <t>440049971</t>
  </si>
  <si>
    <t>44640</t>
  </si>
  <si>
    <t>440050995</t>
  </si>
  <si>
    <t>440000115</t>
  </si>
  <si>
    <t>440007581</t>
  </si>
  <si>
    <t>44200</t>
  </si>
  <si>
    <t>720000330</t>
  </si>
  <si>
    <t>440000198</t>
  </si>
  <si>
    <t>44813</t>
  </si>
  <si>
    <t>490000015</t>
  </si>
  <si>
    <t>49390</t>
  </si>
  <si>
    <t>490525029</t>
  </si>
  <si>
    <t>440029700</t>
  </si>
  <si>
    <t>490525011</t>
  </si>
  <si>
    <t>440040392</t>
  </si>
  <si>
    <t>440050300</t>
  </si>
  <si>
    <t>44350</t>
  </si>
  <si>
    <t>440056158</t>
  </si>
  <si>
    <t>530000215</t>
  </si>
  <si>
    <t>53240</t>
  </si>
  <si>
    <t>440000743</t>
  </si>
  <si>
    <t>44119</t>
  </si>
  <si>
    <t>850019696</t>
  </si>
  <si>
    <t>85170</t>
  </si>
  <si>
    <t>440035087</t>
  </si>
  <si>
    <t>440000099</t>
  </si>
  <si>
    <t>44316</t>
  </si>
  <si>
    <t>530002658</t>
  </si>
  <si>
    <t>490000825</t>
  </si>
  <si>
    <t>440024693</t>
  </si>
  <si>
    <t>440003812</t>
  </si>
  <si>
    <t>490000148</t>
  </si>
  <si>
    <t>49181</t>
  </si>
  <si>
    <t>490017514</t>
  </si>
  <si>
    <t>49400</t>
  </si>
  <si>
    <t>490000577</t>
  </si>
  <si>
    <t>490015351</t>
  </si>
  <si>
    <t>440002343</t>
  </si>
  <si>
    <t>440033249</t>
  </si>
  <si>
    <t>440049369</t>
  </si>
  <si>
    <t>44560</t>
  </si>
  <si>
    <t>440048916</t>
  </si>
  <si>
    <t>720017102</t>
  </si>
  <si>
    <t>850016700</t>
  </si>
  <si>
    <t>850022153</t>
  </si>
  <si>
    <t>440029726</t>
  </si>
  <si>
    <t>720014653</t>
  </si>
  <si>
    <t>440043164</t>
  </si>
  <si>
    <t>490542693</t>
  </si>
  <si>
    <t>440053866</t>
  </si>
  <si>
    <t>530005917</t>
  </si>
  <si>
    <t>440049005</t>
  </si>
  <si>
    <t>530007301</t>
  </si>
  <si>
    <t>850009747</t>
  </si>
  <si>
    <t>850006404</t>
  </si>
  <si>
    <t>720012574</t>
  </si>
  <si>
    <t>850010497</t>
  </si>
  <si>
    <t>850010489</t>
  </si>
  <si>
    <t>850010232</t>
  </si>
  <si>
    <t>850010224</t>
  </si>
  <si>
    <t>850010216</t>
  </si>
  <si>
    <t>850005091</t>
  </si>
  <si>
    <t>850006529</t>
  </si>
  <si>
    <t>530033034</t>
  </si>
  <si>
    <t>440034395</t>
  </si>
  <si>
    <t>850018821</t>
  </si>
  <si>
    <t>720006915</t>
  </si>
  <si>
    <t>440041184</t>
  </si>
  <si>
    <t>440013456</t>
  </si>
  <si>
    <t>440032043</t>
  </si>
  <si>
    <t>490540580</t>
  </si>
  <si>
    <t>720019132</t>
  </si>
  <si>
    <t>440050391</t>
  </si>
  <si>
    <t>490017753</t>
  </si>
  <si>
    <t>49018</t>
  </si>
  <si>
    <t>850017914</t>
  </si>
  <si>
    <t>850009754</t>
  </si>
  <si>
    <t>850018102</t>
  </si>
  <si>
    <t>85100</t>
  </si>
  <si>
    <t>440051563</t>
  </si>
  <si>
    <t>44310</t>
  </si>
  <si>
    <t>850006495</t>
  </si>
  <si>
    <t>490016177</t>
  </si>
  <si>
    <t>490542180</t>
  </si>
  <si>
    <t>440026581</t>
  </si>
  <si>
    <t>490016185</t>
  </si>
  <si>
    <t>490007374</t>
  </si>
  <si>
    <t>49140</t>
  </si>
  <si>
    <t>850024811</t>
  </si>
  <si>
    <t>850017930</t>
  </si>
  <si>
    <t>720014430</t>
  </si>
  <si>
    <t>72650</t>
  </si>
  <si>
    <t>530002708</t>
  </si>
  <si>
    <t>850017948</t>
  </si>
  <si>
    <t>85400</t>
  </si>
  <si>
    <t>490016599</t>
  </si>
  <si>
    <t>490007630</t>
  </si>
  <si>
    <t>850025750</t>
  </si>
  <si>
    <t>85110</t>
  </si>
  <si>
    <t>530007590</t>
  </si>
  <si>
    <t>53031</t>
  </si>
  <si>
    <t>490016805</t>
  </si>
  <si>
    <t>49700</t>
  </si>
  <si>
    <t>440047785</t>
  </si>
  <si>
    <t>720006410</t>
  </si>
  <si>
    <t>440023752</t>
  </si>
  <si>
    <t>850020421</t>
  </si>
  <si>
    <t>530030154</t>
  </si>
  <si>
    <t>53810</t>
  </si>
  <si>
    <t>850019811</t>
  </si>
  <si>
    <t>530003276</t>
  </si>
  <si>
    <t>53100</t>
  </si>
  <si>
    <t>440042232</t>
  </si>
  <si>
    <t>530005925</t>
  </si>
  <si>
    <t>440040707</t>
  </si>
  <si>
    <t>850018300</t>
  </si>
  <si>
    <t>440050516</t>
  </si>
  <si>
    <t>44170</t>
  </si>
  <si>
    <t>440024008</t>
  </si>
  <si>
    <t>490537370</t>
  </si>
  <si>
    <t>720020429</t>
  </si>
  <si>
    <t>72703</t>
  </si>
  <si>
    <t>720020833</t>
  </si>
  <si>
    <t>72390</t>
  </si>
  <si>
    <t>720020841</t>
  </si>
  <si>
    <t>720006329</t>
  </si>
  <si>
    <t>720021039</t>
  </si>
  <si>
    <t>440046787</t>
  </si>
  <si>
    <t>720016864</t>
  </si>
  <si>
    <t>490017001</t>
  </si>
  <si>
    <t>720008077</t>
  </si>
  <si>
    <t>440052835</t>
  </si>
  <si>
    <t>850018649</t>
  </si>
  <si>
    <t>530003284</t>
  </si>
  <si>
    <t>490017555</t>
  </si>
  <si>
    <t>490544251</t>
  </si>
  <si>
    <t>490019254</t>
  </si>
  <si>
    <t>720015395</t>
  </si>
  <si>
    <t>440026557</t>
  </si>
  <si>
    <t>850018631</t>
  </si>
  <si>
    <t>490015377</t>
  </si>
  <si>
    <t>440053130</t>
  </si>
  <si>
    <t>490016458</t>
  </si>
  <si>
    <t>440053338</t>
  </si>
  <si>
    <t>490016250</t>
  </si>
  <si>
    <t>49530</t>
  </si>
  <si>
    <t>440049930</t>
  </si>
  <si>
    <t>490543113</t>
  </si>
  <si>
    <t>490018686</t>
  </si>
  <si>
    <t>49170</t>
  </si>
  <si>
    <t>440032290</t>
  </si>
  <si>
    <t>440046340</t>
  </si>
  <si>
    <t>440029593</t>
  </si>
  <si>
    <t>440026524</t>
  </si>
  <si>
    <t>440026532</t>
  </si>
  <si>
    <t>850018656</t>
  </si>
  <si>
    <t>440040434</t>
  </si>
  <si>
    <t>440040723</t>
  </si>
  <si>
    <t>440043172</t>
  </si>
  <si>
    <t>720019512</t>
  </si>
  <si>
    <t>490019247</t>
  </si>
  <si>
    <t>490540374</t>
  </si>
  <si>
    <t>440046357</t>
  </si>
  <si>
    <t>720015346</t>
  </si>
  <si>
    <t>490019817</t>
  </si>
  <si>
    <t>720016898</t>
  </si>
  <si>
    <t>490016243</t>
  </si>
  <si>
    <t>440056166</t>
  </si>
  <si>
    <t>490017464</t>
  </si>
  <si>
    <t>49600</t>
  </si>
  <si>
    <t>490537297</t>
  </si>
  <si>
    <t>530032820</t>
  </si>
  <si>
    <t>530032432</t>
  </si>
  <si>
    <t>440028819</t>
  </si>
  <si>
    <t>44510</t>
  </si>
  <si>
    <t>490020336</t>
  </si>
  <si>
    <t>720016666</t>
  </si>
  <si>
    <t>850024787</t>
  </si>
  <si>
    <t>530032085</t>
  </si>
  <si>
    <t>720014661</t>
  </si>
  <si>
    <t>490538493</t>
  </si>
  <si>
    <t>49105</t>
  </si>
  <si>
    <t>440030112</t>
  </si>
  <si>
    <t>440053767</t>
  </si>
  <si>
    <t>850024779</t>
  </si>
  <si>
    <t>850026139</t>
  </si>
  <si>
    <t>440052355</t>
  </si>
  <si>
    <t>490018926</t>
  </si>
  <si>
    <t>490022209</t>
  </si>
  <si>
    <t>530008416</t>
  </si>
  <si>
    <t>53320</t>
  </si>
  <si>
    <t>44160</t>
  </si>
  <si>
    <t>490542271</t>
  </si>
  <si>
    <t>440042422</t>
  </si>
  <si>
    <t>850027947</t>
  </si>
  <si>
    <t>49420</t>
  </si>
  <si>
    <t>53410</t>
  </si>
  <si>
    <t>850009028</t>
  </si>
  <si>
    <t>85410</t>
  </si>
  <si>
    <t>850026618</t>
  </si>
  <si>
    <t>850010984</t>
  </si>
  <si>
    <t>720002278</t>
  </si>
  <si>
    <t>72303</t>
  </si>
  <si>
    <t>720017227</t>
  </si>
  <si>
    <t>440036440</t>
  </si>
  <si>
    <t>850011529</t>
  </si>
  <si>
    <t>440040970</t>
  </si>
  <si>
    <t>440032746</t>
  </si>
  <si>
    <t>850011263</t>
  </si>
  <si>
    <t>85690</t>
  </si>
  <si>
    <t>850018268</t>
  </si>
  <si>
    <t>490015740</t>
  </si>
  <si>
    <t>49601</t>
  </si>
  <si>
    <t>850010992</t>
  </si>
  <si>
    <t>85140</t>
  </si>
  <si>
    <t>850017286</t>
  </si>
  <si>
    <t>850025040</t>
  </si>
  <si>
    <t>850025008</t>
  </si>
  <si>
    <t>85180</t>
  </si>
  <si>
    <t>850010844</t>
  </si>
  <si>
    <t>850009465</t>
  </si>
  <si>
    <t>850025016</t>
  </si>
  <si>
    <t>850027004</t>
  </si>
  <si>
    <t>490008851</t>
  </si>
  <si>
    <t>850010653</t>
  </si>
  <si>
    <t>850024985</t>
  </si>
  <si>
    <t>85220</t>
  </si>
  <si>
    <t>850025735</t>
  </si>
  <si>
    <t>490015971</t>
  </si>
  <si>
    <t>49110</t>
  </si>
  <si>
    <t>440052819</t>
  </si>
  <si>
    <t>440049674</t>
  </si>
  <si>
    <t>490011491</t>
  </si>
  <si>
    <t>49370</t>
  </si>
  <si>
    <t>850000290</t>
  </si>
  <si>
    <t>490007614</t>
  </si>
  <si>
    <t>720014703</t>
  </si>
  <si>
    <t>72190</t>
  </si>
  <si>
    <t>490543055</t>
  </si>
  <si>
    <t>490531837</t>
  </si>
  <si>
    <t>490532090</t>
  </si>
  <si>
    <t>49480</t>
  </si>
  <si>
    <t>440033397</t>
  </si>
  <si>
    <t>44233</t>
  </si>
  <si>
    <t>530028554</t>
  </si>
  <si>
    <t>53120</t>
  </si>
  <si>
    <t>720008317</t>
  </si>
  <si>
    <t>490532066</t>
  </si>
  <si>
    <t>440031458</t>
  </si>
  <si>
    <t>440032944</t>
  </si>
  <si>
    <t>720008333</t>
  </si>
  <si>
    <t>850016650</t>
  </si>
  <si>
    <t>850011990</t>
  </si>
  <si>
    <t>850012006</t>
  </si>
  <si>
    <t>440033900</t>
  </si>
  <si>
    <t>44121</t>
  </si>
  <si>
    <t>440011492</t>
  </si>
  <si>
    <t>44650</t>
  </si>
  <si>
    <t>720005743</t>
  </si>
  <si>
    <t>72370</t>
  </si>
  <si>
    <t>440012706</t>
  </si>
  <si>
    <t>850020603</t>
  </si>
  <si>
    <t>490542750</t>
  </si>
  <si>
    <t>440007540</t>
  </si>
  <si>
    <t>720005750</t>
  </si>
  <si>
    <t>490535135</t>
  </si>
  <si>
    <t>49520</t>
  </si>
  <si>
    <t>440003713</t>
  </si>
  <si>
    <t>850000274</t>
  </si>
  <si>
    <t>490531746</t>
  </si>
  <si>
    <t>850026311</t>
  </si>
  <si>
    <t>720018027</t>
  </si>
  <si>
    <t>440012714</t>
  </si>
  <si>
    <t>44320</t>
  </si>
  <si>
    <t>530028562</t>
  </si>
  <si>
    <t>53950</t>
  </si>
  <si>
    <t>490015773</t>
  </si>
  <si>
    <t>490543618</t>
  </si>
  <si>
    <t>49330</t>
  </si>
  <si>
    <t>490531845</t>
  </si>
  <si>
    <t>440032951</t>
  </si>
  <si>
    <t>490531738</t>
  </si>
  <si>
    <t>490543022</t>
  </si>
  <si>
    <t>490002664</t>
  </si>
  <si>
    <t>490016052</t>
  </si>
  <si>
    <t>440001162</t>
  </si>
  <si>
    <t>44475</t>
  </si>
  <si>
    <t>530028588</t>
  </si>
  <si>
    <t>490536570</t>
  </si>
  <si>
    <t>850000282</t>
  </si>
  <si>
    <t>850014309</t>
  </si>
  <si>
    <t>530033042</t>
  </si>
  <si>
    <t>53104</t>
  </si>
  <si>
    <t>850011230</t>
  </si>
  <si>
    <t>85150</t>
  </si>
  <si>
    <t>490541083</t>
  </si>
  <si>
    <t>49560</t>
  </si>
  <si>
    <t>440012573</t>
  </si>
  <si>
    <t>44260</t>
  </si>
  <si>
    <t>490012234</t>
  </si>
  <si>
    <t>530028604</t>
  </si>
  <si>
    <t>53970</t>
  </si>
  <si>
    <t>720008010</t>
  </si>
  <si>
    <t>530028547</t>
  </si>
  <si>
    <t>720011949</t>
  </si>
  <si>
    <t>72290</t>
  </si>
  <si>
    <t>490531944</t>
  </si>
  <si>
    <t>530028570</t>
  </si>
  <si>
    <t>53800</t>
  </si>
  <si>
    <t>720008291</t>
  </si>
  <si>
    <t>72405</t>
  </si>
  <si>
    <t>490011475</t>
  </si>
  <si>
    <t>440022523</t>
  </si>
  <si>
    <t>720006733</t>
  </si>
  <si>
    <t>72120</t>
  </si>
  <si>
    <t>440007490</t>
  </si>
  <si>
    <t>440003739</t>
  </si>
  <si>
    <t>440005122</t>
  </si>
  <si>
    <t>44401</t>
  </si>
  <si>
    <t>850021742</t>
  </si>
  <si>
    <t>720007251</t>
  </si>
  <si>
    <t>530028596</t>
  </si>
  <si>
    <t>53340</t>
  </si>
  <si>
    <t>850003666</t>
  </si>
  <si>
    <t>440005502</t>
  </si>
  <si>
    <t>44450</t>
  </si>
  <si>
    <t>720007095</t>
  </si>
  <si>
    <t>720008309</t>
  </si>
  <si>
    <t>850012261</t>
  </si>
  <si>
    <t>85740</t>
  </si>
  <si>
    <t>490542768</t>
  </si>
  <si>
    <t>49620</t>
  </si>
  <si>
    <t>530028612</t>
  </si>
  <si>
    <t>440030476</t>
  </si>
  <si>
    <t>440012722</t>
  </si>
  <si>
    <t>44335</t>
  </si>
  <si>
    <t>440003226</t>
  </si>
  <si>
    <t>440026359</t>
  </si>
  <si>
    <t>530028620</t>
  </si>
  <si>
    <t>490541091</t>
  </si>
  <si>
    <t>720013523</t>
  </si>
  <si>
    <t>72260</t>
  </si>
  <si>
    <t>440033892</t>
  </si>
  <si>
    <t>44620</t>
  </si>
  <si>
    <t>440044725</t>
  </si>
  <si>
    <t>850023797</t>
  </si>
  <si>
    <t>720013093</t>
  </si>
  <si>
    <t>440042786</t>
  </si>
  <si>
    <t>850000407</t>
  </si>
  <si>
    <t>720017201</t>
  </si>
  <si>
    <t>720008465</t>
  </si>
  <si>
    <t>440039618</t>
  </si>
  <si>
    <t>44340</t>
  </si>
  <si>
    <t>440040764</t>
  </si>
  <si>
    <t>490016623</t>
  </si>
  <si>
    <t>850025420</t>
  </si>
  <si>
    <t>490018470</t>
  </si>
  <si>
    <t>440051795</t>
  </si>
  <si>
    <t>440043727</t>
  </si>
  <si>
    <t>530007418</t>
  </si>
  <si>
    <t>53009</t>
  </si>
  <si>
    <t>720018381</t>
  </si>
  <si>
    <t>72150</t>
  </si>
  <si>
    <t>850025057</t>
  </si>
  <si>
    <t>850017583</t>
  </si>
  <si>
    <t>440037810</t>
  </si>
  <si>
    <t>44240</t>
  </si>
  <si>
    <t>850009960</t>
  </si>
  <si>
    <t>850012360</t>
  </si>
  <si>
    <t>440042463</t>
  </si>
  <si>
    <t>44821</t>
  </si>
  <si>
    <t>720017193</t>
  </si>
  <si>
    <t>720018019</t>
  </si>
  <si>
    <t>530030162</t>
  </si>
  <si>
    <t>440044857</t>
  </si>
  <si>
    <t>850020884</t>
  </si>
  <si>
    <t>85700</t>
  </si>
  <si>
    <t>490538691</t>
  </si>
  <si>
    <t>530007962</t>
  </si>
  <si>
    <t>440035392</t>
  </si>
  <si>
    <t>490016193</t>
  </si>
  <si>
    <t>850004938</t>
  </si>
  <si>
    <t>85230</t>
  </si>
  <si>
    <t>440050474</t>
  </si>
  <si>
    <t>720017896</t>
  </si>
  <si>
    <t>490531720</t>
  </si>
  <si>
    <t>850007519</t>
  </si>
  <si>
    <t>490016748</t>
  </si>
  <si>
    <t>440047165</t>
  </si>
  <si>
    <t>720014349</t>
  </si>
  <si>
    <t>850007618</t>
  </si>
  <si>
    <t>720017185</t>
  </si>
  <si>
    <t>72550</t>
  </si>
  <si>
    <t>440049963</t>
  </si>
  <si>
    <t>490017472</t>
  </si>
  <si>
    <t>49460</t>
  </si>
  <si>
    <t>530033216</t>
  </si>
  <si>
    <t>53160</t>
  </si>
  <si>
    <t>720017664</t>
  </si>
  <si>
    <t>720018407</t>
  </si>
  <si>
    <t>850022336</t>
  </si>
  <si>
    <t>85290</t>
  </si>
  <si>
    <t>490539046</t>
  </si>
  <si>
    <t>440046878</t>
  </si>
  <si>
    <t>44140</t>
  </si>
  <si>
    <t>720015460</t>
  </si>
  <si>
    <t>72401</t>
  </si>
  <si>
    <t>490535762</t>
  </si>
  <si>
    <t>440035988</t>
  </si>
  <si>
    <t>850004888</t>
  </si>
  <si>
    <t>490016417</t>
  </si>
  <si>
    <t>490016425</t>
  </si>
  <si>
    <t>49320</t>
  </si>
  <si>
    <t>850020173</t>
  </si>
  <si>
    <t>850010398</t>
  </si>
  <si>
    <t>85120</t>
  </si>
  <si>
    <t>530008424</t>
  </si>
  <si>
    <t>440044493</t>
  </si>
  <si>
    <t>530007251</t>
  </si>
  <si>
    <t>440044519</t>
  </si>
  <si>
    <t>850017633</t>
  </si>
  <si>
    <t>440036259</t>
  </si>
  <si>
    <t>72400</t>
  </si>
  <si>
    <t>440032969</t>
  </si>
  <si>
    <t>72230</t>
  </si>
  <si>
    <t>44430</t>
  </si>
  <si>
    <t>440044758</t>
  </si>
  <si>
    <t>720016617</t>
  </si>
  <si>
    <t>440056869</t>
  </si>
  <si>
    <t>530002716</t>
  </si>
  <si>
    <t>720012228</t>
  </si>
  <si>
    <t>490016680</t>
  </si>
  <si>
    <t>850009168</t>
  </si>
  <si>
    <t>85026</t>
  </si>
  <si>
    <t>850017906</t>
  </si>
  <si>
    <t>85560</t>
  </si>
  <si>
    <t>490017498</t>
  </si>
  <si>
    <t>440017960</t>
  </si>
  <si>
    <t>720007558</t>
  </si>
  <si>
    <t>440037836</t>
  </si>
  <si>
    <t>530005834</t>
  </si>
  <si>
    <t>440048775</t>
  </si>
  <si>
    <t>490016961</t>
  </si>
  <si>
    <t>440037844</t>
  </si>
  <si>
    <t>440017952</t>
  </si>
  <si>
    <t>44220</t>
  </si>
  <si>
    <t>440046126</t>
  </si>
  <si>
    <t>720008473</t>
  </si>
  <si>
    <t>440042430</t>
  </si>
  <si>
    <t>720014562</t>
  </si>
  <si>
    <t>850016973</t>
  </si>
  <si>
    <t>850021312</t>
  </si>
  <si>
    <t>490012069</t>
  </si>
  <si>
    <t>490542982</t>
  </si>
  <si>
    <t>530029156</t>
  </si>
  <si>
    <t>53600</t>
  </si>
  <si>
    <t>490003241</t>
  </si>
  <si>
    <t>720007509</t>
  </si>
  <si>
    <t>850024423</t>
  </si>
  <si>
    <t>720008382</t>
  </si>
  <si>
    <t>72140</t>
  </si>
  <si>
    <t>850017641</t>
  </si>
  <si>
    <t>490543303</t>
  </si>
  <si>
    <t>720015452</t>
  </si>
  <si>
    <t>490532033</t>
  </si>
  <si>
    <t>49410</t>
  </si>
  <si>
    <t>440032738</t>
  </si>
  <si>
    <t>440040566</t>
  </si>
  <si>
    <t>490016516</t>
  </si>
  <si>
    <t>720016328</t>
  </si>
  <si>
    <t>490008752</t>
  </si>
  <si>
    <t>49500</t>
  </si>
  <si>
    <t>720018886</t>
  </si>
  <si>
    <t>72440</t>
  </si>
  <si>
    <t>530032473</t>
  </si>
  <si>
    <t>440032597</t>
  </si>
  <si>
    <t>44490</t>
  </si>
  <si>
    <t>440017945</t>
  </si>
  <si>
    <t>440046035</t>
  </si>
  <si>
    <t>530005966</t>
  </si>
  <si>
    <t>530008432</t>
  </si>
  <si>
    <t>490013778</t>
  </si>
  <si>
    <t>490019783</t>
  </si>
  <si>
    <t>440045045</t>
  </si>
  <si>
    <t>490540382</t>
  </si>
  <si>
    <t>850016551</t>
  </si>
  <si>
    <t>490014818</t>
  </si>
  <si>
    <t>49070</t>
  </si>
  <si>
    <t>720017151</t>
  </si>
  <si>
    <t>530006329</t>
  </si>
  <si>
    <t>440056281</t>
  </si>
  <si>
    <t>490008745</t>
  </si>
  <si>
    <t>850011578</t>
  </si>
  <si>
    <t>440052280</t>
  </si>
  <si>
    <t>720014398</t>
  </si>
  <si>
    <t>530006808</t>
  </si>
  <si>
    <t>720019140</t>
  </si>
  <si>
    <t>720021914</t>
  </si>
  <si>
    <t>440036598</t>
  </si>
  <si>
    <t>850017336</t>
  </si>
  <si>
    <t>440035228</t>
  </si>
  <si>
    <t>44323</t>
  </si>
  <si>
    <t>720017912</t>
  </si>
  <si>
    <t>530006279</t>
  </si>
  <si>
    <t>440060085</t>
  </si>
  <si>
    <t>720017334</t>
  </si>
  <si>
    <t>490014099</t>
  </si>
  <si>
    <t>490018579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</si>
</sst>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12"/>
      <color theme="0"/>
      <name val="Calibri"/>
      <family val="2"/>
      <scheme val="minor"/>
    </font>
    <font>
      <b/>
      <sz val="11"/>
      <name val="Calibri"/>
      <family val="2"/>
      <scheme val="minor"/>
    </font>
    <font>
      <b/>
      <sz val="14"/>
      <color rgb="FFFF0000"/>
      <name val="Calibri"/>
      <family val="2"/>
      <scheme val="minor"/>
    </font>
    <font>
      <b/>
      <sz val="10"/>
      <name val="Calibri"/>
      <family val="2"/>
      <scheme val="minor"/>
    </font>
    <font>
      <sz val="11"/>
      <name val="Calibri"/>
      <family val="2"/>
      <scheme val="minor"/>
    </font>
    <font>
      <b/>
      <sz val="11"/>
      <name val="Calibri"/>
      <family val="2"/>
    </font>
    <font>
      <sz val="11"/>
      <name val="Calibri"/>
      <family val="2"/>
    </font>
    <font>
      <i/>
      <sz val="10"/>
      <name val="Calibri"/>
      <family val="2"/>
    </font>
    <font>
      <b/>
      <sz val="10"/>
      <name val="Calibri"/>
      <family val="2"/>
    </font>
    <font>
      <b/>
      <sz val="12"/>
      <color theme="1"/>
      <name val="Calibri"/>
      <family val="2"/>
      <scheme val="minor"/>
    </font>
    <font>
      <sz val="12"/>
      <color theme="1"/>
      <name val="Calibri"/>
      <family val="2"/>
      <scheme val="minor"/>
    </font>
    <font>
      <sz val="12"/>
      <name val="Calibri"/>
      <family val="2"/>
      <scheme val="minor"/>
    </font>
    <font>
      <sz val="10"/>
      <color theme="1"/>
      <name val="Calibri"/>
      <family val="2"/>
      <scheme val="minor"/>
    </font>
    <font>
      <sz val="12"/>
      <color theme="0"/>
      <name val="Calibri"/>
      <family val="2"/>
      <scheme val="minor"/>
    </font>
    <font>
      <sz val="10"/>
      <name val="Calibri"/>
      <family val="2"/>
      <scheme val="minor"/>
    </font>
    <font>
      <u/>
      <sz val="11"/>
      <color theme="10"/>
      <name val="Calibri"/>
      <family val="2"/>
    </font>
    <font>
      <b/>
      <sz val="12"/>
      <name val="Calibri"/>
      <family val="2"/>
      <scheme val="minor"/>
    </font>
    <font>
      <b/>
      <sz val="16"/>
      <color indexed="56"/>
      <name val="Calibri"/>
      <family val="2"/>
      <scheme val="minor"/>
    </font>
    <font>
      <b/>
      <sz val="16"/>
      <color indexed="8"/>
      <name val="Calibri"/>
      <family val="2"/>
      <scheme val="minor"/>
    </font>
    <font>
      <sz val="14"/>
      <color theme="1"/>
      <name val="Calibri"/>
      <family val="2"/>
      <scheme val="minor"/>
    </font>
    <font>
      <b/>
      <sz val="10"/>
      <color theme="0"/>
      <name val="Calibri"/>
      <family val="2"/>
      <scheme val="minor"/>
    </font>
    <font>
      <sz val="11"/>
      <color rgb="FFFF0000"/>
      <name val="Calibri"/>
      <family val="2"/>
      <scheme val="minor"/>
    </font>
    <font>
      <b/>
      <sz val="11"/>
      <color rgb="FFFF0000"/>
      <name val="Calibri"/>
      <family val="2"/>
      <scheme val="minor"/>
    </font>
    <font>
      <sz val="11"/>
      <color rgb="FF000000"/>
      <name val="Calibri"/>
      <family val="2"/>
      <scheme val="minor"/>
    </font>
    <font>
      <b/>
      <sz val="11"/>
      <color theme="1" tint="0.34998626667073579"/>
      <name val="Calibri"/>
      <family val="2"/>
      <scheme val="minor"/>
    </font>
    <font>
      <b/>
      <sz val="12"/>
      <color theme="1" tint="0.34998626667073579"/>
      <name val="Calibri"/>
      <family val="2"/>
      <scheme val="minor"/>
    </font>
    <font>
      <b/>
      <sz val="18"/>
      <color rgb="FF002060"/>
      <name val="Calibri"/>
      <family val="2"/>
      <scheme val="minor"/>
    </font>
    <font>
      <b/>
      <sz val="12"/>
      <color theme="1" tint="4.9989318521683403E-2"/>
      <name val="Calibri"/>
      <family val="2"/>
      <scheme val="minor"/>
    </font>
    <font>
      <b/>
      <u/>
      <sz val="11"/>
      <color theme="8"/>
      <name val="Calibri"/>
      <family val="2"/>
    </font>
  </fonts>
  <fills count="1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3"/>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8"/>
        <bgColor indexed="64"/>
      </patternFill>
    </fill>
  </fills>
  <borders count="37">
    <border>
      <left/>
      <right/>
      <top/>
      <bottom/>
      <diagonal/>
    </border>
    <border>
      <left/>
      <right/>
      <top style="medium">
        <color theme="0"/>
      </top>
      <bottom/>
      <diagonal/>
    </border>
    <border>
      <left/>
      <right/>
      <top/>
      <bottom style="thin">
        <color theme="0"/>
      </bottom>
      <diagonal/>
    </border>
    <border>
      <left/>
      <right style="thin">
        <color theme="0"/>
      </right>
      <top/>
      <bottom style="thin">
        <color theme="0"/>
      </bottom>
      <diagonal/>
    </border>
    <border>
      <left/>
      <right style="thin">
        <color theme="0"/>
      </right>
      <top/>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top style="thin">
        <color theme="2"/>
      </top>
      <bottom/>
      <diagonal/>
    </border>
    <border>
      <left/>
      <right style="thin">
        <color theme="0"/>
      </right>
      <top style="thick">
        <color theme="0"/>
      </top>
      <bottom/>
      <diagonal/>
    </border>
    <border>
      <left/>
      <right style="thin">
        <color theme="2"/>
      </right>
      <top style="thin">
        <color theme="2"/>
      </top>
      <bottom style="thin">
        <color theme="2"/>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2"/>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indexed="64"/>
      </top>
      <bottom/>
      <diagonal/>
    </border>
    <border>
      <left style="medium">
        <color theme="0"/>
      </left>
      <right style="medium">
        <color theme="0"/>
      </right>
      <top/>
      <bottom style="medium">
        <color theme="0"/>
      </bottom>
      <diagonal/>
    </border>
    <border>
      <left style="thin">
        <color theme="0"/>
      </left>
      <right/>
      <top style="thin">
        <color theme="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theme="0"/>
      </top>
      <bottom/>
      <diagonal/>
    </border>
    <border>
      <left style="medium">
        <color indexed="64"/>
      </left>
      <right/>
      <top/>
      <bottom style="thin">
        <color theme="0"/>
      </bottom>
      <diagonal/>
    </border>
    <border>
      <left/>
      <right style="medium">
        <color indexed="64"/>
      </right>
      <top/>
      <bottom style="thick">
        <color theme="0"/>
      </bottom>
      <diagonal/>
    </border>
    <border>
      <left style="medium">
        <color indexed="64"/>
      </left>
      <right style="thin">
        <color theme="0"/>
      </right>
      <top style="thin">
        <color theme="0"/>
      </top>
      <bottom style="thin">
        <color theme="0"/>
      </bottom>
      <diagonal/>
    </border>
    <border>
      <left/>
      <right style="medium">
        <color indexed="64"/>
      </right>
      <top style="thick">
        <color theme="0"/>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theme="0"/>
      </right>
      <top style="thin">
        <color theme="0"/>
      </top>
      <bottom/>
      <diagonal/>
    </border>
    <border>
      <left/>
      <right style="thin">
        <color theme="2"/>
      </right>
      <top style="thin">
        <color theme="2"/>
      </top>
      <bottom style="thin">
        <color theme="0"/>
      </bottom>
      <diagonal/>
    </border>
    <border>
      <left/>
      <right style="medium">
        <color indexed="64"/>
      </right>
      <top/>
      <bottom style="thin">
        <color theme="0"/>
      </bottom>
      <diagonal/>
    </border>
  </borders>
  <cellStyleXfs count="3">
    <xf numFmtId="0" fontId="0" fillId="0" borderId="0"/>
    <xf numFmtId="0" fontId="16" fillId="0" borderId="0" applyNumberFormat="0" applyFill="0" applyBorder="0" applyAlignment="0" applyProtection="0">
      <alignment vertical="top"/>
      <protection locked="0"/>
    </xf>
    <xf numFmtId="0" fontId="24" fillId="0" borderId="0"/>
  </cellStyleXfs>
  <cellXfs count="177">
    <xf numFmtId="0" fontId="0" fillId="0" borderId="0" xfId="0"/>
    <xf numFmtId="0" fontId="10"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3" borderId="11" xfId="0" applyFont="1" applyFill="1" applyBorder="1" applyAlignment="1" applyProtection="1">
      <alignment vertical="center" wrapText="1" shrinkToFit="1"/>
      <protection locked="0"/>
    </xf>
    <xf numFmtId="0" fontId="13" fillId="2" borderId="12"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protection locked="0"/>
    </xf>
    <xf numFmtId="0" fontId="10" fillId="5" borderId="0" xfId="0" applyFont="1" applyFill="1" applyBorder="1" applyAlignment="1">
      <alignment horizontal="center" vertical="center" wrapText="1"/>
    </xf>
    <xf numFmtId="0" fontId="11" fillId="5" borderId="0"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 fillId="7" borderId="0" xfId="0" applyFont="1" applyFill="1" applyBorder="1" applyAlignment="1">
      <alignment horizontal="center" vertical="center" wrapText="1"/>
    </xf>
    <xf numFmtId="0" fontId="14" fillId="7"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protection locked="0"/>
    </xf>
    <xf numFmtId="0" fontId="1" fillId="10" borderId="8" xfId="0" applyFont="1" applyFill="1" applyBorder="1" applyAlignment="1">
      <alignment horizontal="center" vertical="center" wrapText="1"/>
    </xf>
    <xf numFmtId="0" fontId="14" fillId="10" borderId="0"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0" fillId="2" borderId="0" xfId="0" applyFont="1" applyFill="1"/>
    <xf numFmtId="0" fontId="17" fillId="2" borderId="0" xfId="0" applyFont="1" applyFill="1" applyAlignment="1">
      <alignment horizontal="center"/>
    </xf>
    <xf numFmtId="0" fontId="18" fillId="2" borderId="0" xfId="0" applyFont="1" applyFill="1" applyAlignment="1">
      <alignment horizontal="right"/>
    </xf>
    <xf numFmtId="0" fontId="5" fillId="2" borderId="0" xfId="0" applyFont="1" applyFill="1" applyAlignment="1">
      <alignment horizontal="center"/>
    </xf>
    <xf numFmtId="0" fontId="19" fillId="2" borderId="0" xfId="0" applyFont="1" applyFill="1"/>
    <xf numFmtId="0" fontId="13" fillId="2" borderId="0" xfId="0" applyFont="1" applyFill="1" applyAlignment="1">
      <alignment vertical="center" wrapText="1"/>
    </xf>
    <xf numFmtId="0" fontId="0" fillId="2" borderId="0" xfId="0" applyFont="1" applyFill="1" applyAlignment="1">
      <alignment vertical="center" wrapText="1"/>
    </xf>
    <xf numFmtId="0" fontId="11" fillId="2" borderId="0" xfId="0" applyFont="1" applyFill="1" applyAlignment="1">
      <alignment vertical="center" wrapText="1"/>
    </xf>
    <xf numFmtId="0" fontId="15" fillId="2" borderId="0" xfId="0" applyFont="1" applyFill="1" applyAlignment="1">
      <alignment horizontal="justify" vertical="center" wrapText="1"/>
    </xf>
    <xf numFmtId="0" fontId="5" fillId="2" borderId="0" xfId="1" applyFont="1" applyFill="1" applyAlignment="1" applyProtection="1">
      <alignment horizontal="justify" vertical="center" wrapText="1"/>
    </xf>
    <xf numFmtId="0" fontId="11" fillId="2" borderId="0" xfId="0" applyFont="1" applyFill="1" applyBorder="1" applyAlignment="1" applyProtection="1">
      <alignment vertical="center"/>
    </xf>
    <xf numFmtId="0" fontId="21" fillId="12" borderId="19" xfId="0" applyFont="1" applyFill="1" applyBorder="1" applyAlignment="1" applyProtection="1">
      <alignment horizontal="center" vertical="center"/>
    </xf>
    <xf numFmtId="0" fontId="21" fillId="12" borderId="19" xfId="0" applyFont="1" applyFill="1" applyBorder="1" applyAlignment="1" applyProtection="1">
      <alignment horizontal="center" vertical="center" wrapText="1"/>
    </xf>
    <xf numFmtId="0" fontId="4" fillId="2" borderId="0" xfId="0" applyFont="1" applyFill="1" applyAlignment="1">
      <alignment horizontal="justify" vertical="center" wrapText="1"/>
    </xf>
    <xf numFmtId="0" fontId="15" fillId="2" borderId="0" xfId="0" quotePrefix="1" applyFont="1" applyFill="1" applyAlignment="1">
      <alignment horizontal="justify" vertical="center" wrapText="1"/>
    </xf>
    <xf numFmtId="0" fontId="15" fillId="2" borderId="0" xfId="0" quotePrefix="1" applyFont="1" applyFill="1" applyAlignment="1">
      <alignment horizontal="left" vertical="center" wrapText="1"/>
    </xf>
    <xf numFmtId="0" fontId="4" fillId="2" borderId="0" xfId="0" applyFont="1" applyFill="1" applyAlignment="1">
      <alignment horizontal="justify" wrapText="1"/>
    </xf>
    <xf numFmtId="0" fontId="22" fillId="0" borderId="0" xfId="0" applyFont="1"/>
    <xf numFmtId="0" fontId="2" fillId="6" borderId="13"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0" fillId="0" borderId="0" xfId="0" applyAlignment="1">
      <alignment wrapText="1"/>
    </xf>
    <xf numFmtId="0" fontId="23" fillId="0" borderId="0" xfId="0" applyFont="1" applyAlignment="1">
      <alignment wrapText="1"/>
    </xf>
    <xf numFmtId="0" fontId="28" fillId="15" borderId="4" xfId="0" applyFont="1" applyFill="1" applyBorder="1" applyAlignment="1">
      <alignment horizontal="center" vertical="center" wrapText="1"/>
    </xf>
    <xf numFmtId="0" fontId="3" fillId="2" borderId="0" xfId="0" applyFont="1" applyFill="1" applyBorder="1" applyAlignment="1" applyProtection="1">
      <alignment vertical="center" wrapText="1"/>
      <protection locked="0"/>
    </xf>
    <xf numFmtId="0" fontId="4" fillId="2" borderId="0" xfId="0" applyFont="1" applyFill="1" applyBorder="1" applyAlignment="1">
      <alignment vertical="center" wrapText="1"/>
    </xf>
    <xf numFmtId="0" fontId="29" fillId="2" borderId="0" xfId="1" applyFont="1" applyFill="1" applyBorder="1" applyAlignment="1" applyProtection="1">
      <alignment vertical="center" wrapText="1"/>
      <protection locked="0"/>
    </xf>
    <xf numFmtId="0" fontId="2"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1" fillId="2" borderId="0" xfId="0" applyFont="1" applyFill="1" applyBorder="1" applyAlignment="1">
      <alignment horizontal="center"/>
    </xf>
    <xf numFmtId="0" fontId="0" fillId="2" borderId="22" xfId="0" applyFill="1" applyBorder="1"/>
    <xf numFmtId="0" fontId="0" fillId="2" borderId="24" xfId="0" applyFill="1" applyBorder="1"/>
    <xf numFmtId="0" fontId="23" fillId="2" borderId="23" xfId="0" applyFont="1" applyFill="1" applyBorder="1" applyAlignment="1">
      <alignment horizontal="center" vertical="center" wrapText="1"/>
    </xf>
    <xf numFmtId="0" fontId="28" fillId="15"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6" fillId="3" borderId="29" xfId="0" applyFont="1" applyFill="1" applyBorder="1" applyAlignment="1" applyProtection="1">
      <alignment horizontal="center" vertical="center" wrapText="1" shrinkToFit="1"/>
      <protection locked="0"/>
    </xf>
    <xf numFmtId="0" fontId="2" fillId="4" borderId="30" xfId="0" applyFont="1" applyFill="1" applyBorder="1" applyAlignment="1">
      <alignment horizontal="center" vertical="center" wrapText="1"/>
    </xf>
    <xf numFmtId="0" fontId="25" fillId="9" borderId="27" xfId="0" applyFont="1" applyFill="1" applyBorder="1" applyAlignment="1">
      <alignment horizontal="center" vertical="center" wrapText="1"/>
    </xf>
    <xf numFmtId="0" fontId="25" fillId="9" borderId="24"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1" fillId="5" borderId="24" xfId="0" applyFont="1" applyFill="1" applyBorder="1" applyAlignment="1" applyProtection="1">
      <alignment horizontal="center" vertical="center" wrapText="1"/>
      <protection locked="0"/>
    </xf>
    <xf numFmtId="0" fontId="2" fillId="6" borderId="30" xfId="0" applyFont="1" applyFill="1" applyBorder="1" applyAlignment="1">
      <alignment horizontal="center" vertical="center" wrapText="1"/>
    </xf>
    <xf numFmtId="0" fontId="2" fillId="6" borderId="28" xfId="0" applyFont="1" applyFill="1" applyBorder="1" applyAlignment="1">
      <alignment vertical="center" wrapText="1"/>
    </xf>
    <xf numFmtId="0" fontId="1" fillId="7" borderId="30" xfId="0" applyFont="1" applyFill="1" applyBorder="1" applyAlignment="1">
      <alignment horizontal="center" vertical="center" wrapText="1"/>
    </xf>
    <xf numFmtId="0" fontId="14" fillId="7" borderId="24" xfId="0" applyFont="1" applyFill="1" applyBorder="1" applyAlignment="1" applyProtection="1">
      <alignment horizontal="center" vertical="center" wrapText="1"/>
      <protection locked="0"/>
    </xf>
    <xf numFmtId="0" fontId="2" fillId="8" borderId="30" xfId="0" applyFont="1" applyFill="1" applyBorder="1" applyAlignment="1">
      <alignment horizontal="center" vertical="center"/>
    </xf>
    <xf numFmtId="0" fontId="2" fillId="8" borderId="30"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4" fillId="10" borderId="24" xfId="0" applyFont="1" applyFill="1" applyBorder="1" applyAlignment="1" applyProtection="1">
      <alignment horizontal="center" vertical="center" wrapText="1"/>
      <protection locked="0"/>
    </xf>
    <xf numFmtId="0" fontId="2" fillId="11" borderId="33"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16" fillId="2" borderId="0" xfId="1" quotePrefix="1" applyFill="1" applyAlignment="1" applyProtection="1">
      <alignment horizontal="justify" vertical="center" wrapText="1"/>
    </xf>
    <xf numFmtId="0" fontId="2" fillId="6" borderId="31" xfId="0" applyFont="1" applyFill="1" applyBorder="1" applyAlignment="1">
      <alignment vertical="center" wrapText="1"/>
    </xf>
    <xf numFmtId="0" fontId="2" fillId="6" borderId="16" xfId="0" applyFont="1" applyFill="1" applyBorder="1" applyAlignment="1">
      <alignment vertical="center" wrapText="1"/>
    </xf>
    <xf numFmtId="0" fontId="2" fillId="11" borderId="16" xfId="0" applyFont="1" applyFill="1" applyBorder="1" applyAlignment="1">
      <alignment horizontal="center" vertical="center" wrapText="1"/>
    </xf>
    <xf numFmtId="0" fontId="2" fillId="8" borderId="32" xfId="0" applyFont="1" applyFill="1" applyBorder="1" applyAlignment="1">
      <alignment vertical="center"/>
    </xf>
    <xf numFmtId="0" fontId="2" fillId="8" borderId="16" xfId="0" applyFont="1" applyFill="1" applyBorder="1" applyAlignment="1">
      <alignment vertical="center" wrapText="1"/>
    </xf>
    <xf numFmtId="0" fontId="2" fillId="8" borderId="32" xfId="0" applyFont="1" applyFill="1" applyBorder="1" applyAlignment="1">
      <alignment vertical="center" wrapText="1"/>
    </xf>
    <xf numFmtId="0" fontId="2" fillId="8" borderId="30" xfId="0" applyFont="1" applyFill="1" applyBorder="1" applyAlignment="1">
      <alignment vertical="center" wrapText="1"/>
    </xf>
    <xf numFmtId="0" fontId="2" fillId="11" borderId="23" xfId="0" applyFont="1" applyFill="1" applyBorder="1" applyAlignment="1">
      <alignment horizontal="center" vertical="center" wrapText="1"/>
    </xf>
    <xf numFmtId="0" fontId="1" fillId="17" borderId="31" xfId="0" applyFont="1" applyFill="1" applyBorder="1" applyAlignment="1">
      <alignment horizontal="center" vertical="center" wrapText="1"/>
    </xf>
    <xf numFmtId="0" fontId="1" fillId="17" borderId="8" xfId="0" applyFont="1" applyFill="1" applyBorder="1" applyAlignment="1">
      <alignment horizontal="center" vertical="center" wrapText="1"/>
    </xf>
    <xf numFmtId="0" fontId="14" fillId="17" borderId="0" xfId="0" applyFont="1" applyFill="1" applyBorder="1" applyAlignment="1" applyProtection="1">
      <alignment horizontal="center" vertical="center" wrapText="1"/>
      <protection locked="0"/>
    </xf>
    <xf numFmtId="0" fontId="14" fillId="17" borderId="24" xfId="0" applyFont="1" applyFill="1" applyBorder="1" applyAlignment="1" applyProtection="1">
      <alignment horizontal="center" vertical="center" wrapText="1"/>
      <protection locked="0"/>
    </xf>
    <xf numFmtId="0" fontId="2" fillId="3" borderId="16" xfId="0" applyFont="1" applyFill="1" applyBorder="1" applyAlignment="1">
      <alignment horizontal="center" vertical="center" wrapText="1"/>
    </xf>
    <xf numFmtId="0" fontId="14" fillId="18" borderId="0" xfId="0" applyFont="1" applyFill="1" applyBorder="1" applyAlignment="1" applyProtection="1">
      <alignment horizontal="center" vertical="center" wrapText="1"/>
      <protection locked="0"/>
    </xf>
    <xf numFmtId="0" fontId="14" fillId="18" borderId="24" xfId="0" applyFont="1" applyFill="1" applyBorder="1" applyAlignment="1" applyProtection="1">
      <alignment horizontal="center" vertical="center" wrapText="1"/>
      <protection locked="0"/>
    </xf>
    <xf numFmtId="0" fontId="1" fillId="18" borderId="30" xfId="0" applyFont="1" applyFill="1" applyBorder="1" applyAlignment="1">
      <alignment horizontal="center" vertical="center" wrapText="1"/>
    </xf>
    <xf numFmtId="0" fontId="2" fillId="16" borderId="13" xfId="0" applyFont="1" applyFill="1" applyBorder="1" applyAlignment="1">
      <alignment horizontal="center" vertical="center" wrapText="1"/>
    </xf>
    <xf numFmtId="0" fontId="2" fillId="16" borderId="32" xfId="0" applyFont="1" applyFill="1" applyBorder="1" applyAlignment="1">
      <alignment vertical="center" wrapText="1"/>
    </xf>
    <xf numFmtId="0" fontId="2" fillId="16" borderId="20" xfId="0" applyFont="1" applyFill="1" applyBorder="1" applyAlignment="1">
      <alignment vertical="center" wrapText="1"/>
    </xf>
    <xf numFmtId="0" fontId="2" fillId="16" borderId="30" xfId="0" applyFont="1" applyFill="1" applyBorder="1" applyAlignment="1">
      <alignment vertical="center" wrapText="1"/>
    </xf>
    <xf numFmtId="0" fontId="2" fillId="16" borderId="31" xfId="0" applyFont="1" applyFill="1" applyBorder="1" applyAlignment="1">
      <alignment vertical="center" wrapText="1"/>
    </xf>
    <xf numFmtId="0" fontId="2" fillId="16" borderId="17" xfId="0" applyFont="1" applyFill="1" applyBorder="1" applyAlignment="1">
      <alignment horizontal="center" vertical="center" wrapText="1"/>
    </xf>
    <xf numFmtId="0" fontId="2" fillId="16" borderId="31"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0" fillId="2" borderId="0" xfId="0" applyFont="1" applyFill="1" applyBorder="1" applyAlignment="1" applyProtection="1">
      <alignment horizontal="center" vertical="center" wrapText="1"/>
    </xf>
    <xf numFmtId="1" fontId="21" fillId="12" borderId="19" xfId="0" applyNumberFormat="1" applyFont="1" applyFill="1" applyBorder="1" applyAlignment="1" applyProtection="1">
      <alignment horizontal="center" vertical="center"/>
    </xf>
    <xf numFmtId="1" fontId="0" fillId="0" borderId="0" xfId="0" applyNumberFormat="1"/>
    <xf numFmtId="0" fontId="2" fillId="8" borderId="13" xfId="0" applyFont="1" applyFill="1" applyBorder="1" applyAlignment="1">
      <alignment vertical="center" wrapText="1"/>
    </xf>
    <xf numFmtId="0" fontId="2" fillId="16" borderId="17" xfId="0" applyFont="1" applyFill="1" applyBorder="1" applyAlignment="1">
      <alignment vertical="center" wrapText="1"/>
    </xf>
    <xf numFmtId="0" fontId="2" fillId="16" borderId="13" xfId="0" applyFont="1" applyFill="1" applyBorder="1" applyAlignment="1">
      <alignment vertical="center" wrapText="1"/>
    </xf>
    <xf numFmtId="0" fontId="2" fillId="11" borderId="17" xfId="0" applyFont="1" applyFill="1" applyBorder="1" applyAlignment="1">
      <alignment vertical="center" wrapText="1"/>
    </xf>
    <xf numFmtId="0" fontId="2" fillId="11" borderId="13" xfId="0" applyFont="1" applyFill="1" applyBorder="1" applyAlignment="1">
      <alignment vertical="center" wrapText="1"/>
    </xf>
    <xf numFmtId="0" fontId="2" fillId="3" borderId="16" xfId="0" applyFont="1" applyFill="1" applyBorder="1" applyAlignment="1">
      <alignment horizontal="center" vertical="center" wrapText="1"/>
    </xf>
    <xf numFmtId="0" fontId="2" fillId="16" borderId="28" xfId="0" applyFont="1" applyFill="1" applyBorder="1" applyAlignment="1">
      <alignment vertical="center" wrapText="1"/>
    </xf>
    <xf numFmtId="0" fontId="0" fillId="0" borderId="0" xfId="0" applyBorder="1"/>
    <xf numFmtId="0" fontId="20" fillId="0" borderId="0" xfId="0" applyFont="1"/>
    <xf numFmtId="0" fontId="2" fillId="3" borderId="32" xfId="0" applyFont="1" applyFill="1" applyBorder="1" applyAlignment="1">
      <alignment vertical="center" wrapText="1"/>
    </xf>
    <xf numFmtId="0" fontId="2" fillId="3" borderId="32" xfId="0" applyFont="1" applyFill="1" applyBorder="1" applyAlignment="1">
      <alignment horizontal="center" vertical="center" wrapText="1"/>
    </xf>
    <xf numFmtId="0" fontId="2" fillId="3" borderId="28" xfId="0" applyFont="1" applyFill="1" applyBorder="1" applyAlignment="1">
      <alignment vertical="center" wrapText="1"/>
    </xf>
    <xf numFmtId="0" fontId="2" fillId="3" borderId="2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3" fillId="2" borderId="35" xfId="0" applyFont="1" applyFill="1" applyBorder="1" applyAlignment="1" applyProtection="1">
      <alignment horizontal="center" vertical="center" wrapText="1"/>
      <protection locked="0"/>
    </xf>
    <xf numFmtId="0" fontId="25" fillId="9" borderId="36" xfId="0" applyFont="1" applyFill="1" applyBorder="1" applyAlignment="1">
      <alignment horizontal="center" vertical="center" wrapText="1"/>
    </xf>
    <xf numFmtId="0" fontId="0" fillId="0" borderId="0" xfId="0" applyFill="1"/>
    <xf numFmtId="0" fontId="5" fillId="11" borderId="7"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6" borderId="7" xfId="0" applyFont="1" applyFill="1" applyBorder="1" applyAlignment="1">
      <alignment horizontal="left" vertical="center" wrapText="1"/>
    </xf>
    <xf numFmtId="0" fontId="5" fillId="16" borderId="6" xfId="0" applyFont="1" applyFill="1" applyBorder="1" applyAlignment="1">
      <alignment horizontal="left" vertical="center" wrapText="1"/>
    </xf>
    <xf numFmtId="49" fontId="5" fillId="8" borderId="7" xfId="0" applyNumberFormat="1" applyFont="1" applyFill="1" applyBorder="1" applyAlignment="1">
      <alignment horizontal="left" vertical="center" wrapText="1"/>
    </xf>
    <xf numFmtId="49" fontId="5" fillId="8" borderId="6" xfId="0" applyNumberFormat="1" applyFont="1" applyFill="1" applyBorder="1" applyAlignment="1">
      <alignment horizontal="left" vertical="center" wrapText="1"/>
    </xf>
    <xf numFmtId="0" fontId="5" fillId="11" borderId="7" xfId="0" applyFont="1" applyFill="1" applyBorder="1" applyAlignment="1">
      <alignment horizontal="justify" vertical="center" wrapText="1"/>
    </xf>
    <xf numFmtId="0" fontId="5" fillId="11" borderId="6" xfId="0" applyFont="1" applyFill="1" applyBorder="1" applyAlignment="1">
      <alignment horizontal="justify"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5" fillId="11" borderId="7" xfId="0" applyFont="1" applyFill="1" applyBorder="1" applyAlignment="1">
      <alignment horizontal="left" vertical="top" wrapText="1"/>
    </xf>
    <xf numFmtId="0" fontId="5" fillId="11" borderId="6" xfId="0" applyFont="1" applyFill="1" applyBorder="1" applyAlignment="1">
      <alignment horizontal="left" vertical="top" wrapText="1"/>
    </xf>
    <xf numFmtId="0" fontId="1" fillId="13" borderId="23" xfId="0" applyFont="1" applyFill="1" applyBorder="1" applyAlignment="1">
      <alignment horizontal="center" vertical="center" wrapText="1"/>
    </xf>
    <xf numFmtId="0" fontId="1" fillId="13" borderId="0" xfId="0" applyFont="1" applyFill="1" applyBorder="1" applyAlignment="1">
      <alignment horizontal="center" vertical="center" wrapText="1"/>
    </xf>
    <xf numFmtId="0" fontId="1" fillId="13" borderId="24" xfId="0" applyFont="1" applyFill="1" applyBorder="1" applyAlignment="1">
      <alignment horizontal="center" vertical="center" wrapText="1"/>
    </xf>
    <xf numFmtId="0" fontId="2" fillId="14" borderId="23" xfId="0" applyFont="1" applyFill="1" applyBorder="1" applyAlignment="1">
      <alignment horizontal="right" vertical="center" wrapText="1"/>
    </xf>
    <xf numFmtId="0" fontId="2" fillId="14" borderId="0"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1" fillId="5" borderId="7" xfId="0" applyFont="1" applyFill="1" applyBorder="1" applyAlignment="1">
      <alignment horizontal="justify" vertical="center" wrapText="1"/>
    </xf>
    <xf numFmtId="0" fontId="1" fillId="5" borderId="8" xfId="0" applyFont="1" applyFill="1" applyBorder="1" applyAlignment="1">
      <alignment horizontal="justify" vertical="center" wrapText="1"/>
    </xf>
    <xf numFmtId="0" fontId="5" fillId="14" borderId="23" xfId="0" applyFont="1" applyFill="1" applyBorder="1" applyAlignment="1">
      <alignment horizontal="right" vertical="center" wrapText="1"/>
    </xf>
    <xf numFmtId="0" fontId="5" fillId="14" borderId="0" xfId="0" applyFont="1" applyFill="1" applyBorder="1" applyAlignment="1">
      <alignment horizontal="right" vertical="center" wrapText="1"/>
    </xf>
    <xf numFmtId="0" fontId="28" fillId="15" borderId="26" xfId="0" applyFont="1" applyFill="1" applyBorder="1" applyAlignment="1">
      <alignment horizontal="center" vertical="center"/>
    </xf>
    <xf numFmtId="0" fontId="28" fillId="15" borderId="2" xfId="0" applyFont="1" applyFill="1" applyBorder="1" applyAlignment="1">
      <alignment horizontal="center" vertical="center"/>
    </xf>
    <xf numFmtId="0" fontId="28" fillId="15" borderId="3" xfId="0" applyFont="1" applyFill="1" applyBorder="1" applyAlignment="1">
      <alignment horizontal="center" vertical="center"/>
    </xf>
    <xf numFmtId="0" fontId="1" fillId="3" borderId="7"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0" fillId="4" borderId="7" xfId="0" applyFont="1" applyFill="1" applyBorder="1" applyAlignment="1">
      <alignment horizontal="left" vertical="center" wrapText="1"/>
    </xf>
    <xf numFmtId="0" fontId="0" fillId="4" borderId="6" xfId="0" applyFont="1" applyFill="1" applyBorder="1" applyAlignment="1">
      <alignment horizontal="left" vertical="center" wrapText="1"/>
    </xf>
    <xf numFmtId="0" fontId="29" fillId="2" borderId="0" xfId="1" applyFont="1" applyFill="1" applyBorder="1" applyAlignment="1" applyProtection="1">
      <alignment horizontal="center" vertical="center" wrapText="1"/>
      <protection locked="0"/>
    </xf>
    <xf numFmtId="0" fontId="2" fillId="14" borderId="25" xfId="0" applyFont="1" applyFill="1" applyBorder="1" applyAlignment="1">
      <alignment horizontal="right" vertical="center" wrapText="1"/>
    </xf>
    <xf numFmtId="0" fontId="2" fillId="14" borderId="1" xfId="0" applyFont="1" applyFill="1" applyBorder="1" applyAlignment="1">
      <alignment horizontal="right" vertical="center" wrapText="1"/>
    </xf>
    <xf numFmtId="0" fontId="3" fillId="2" borderId="0" xfId="0" applyFont="1" applyFill="1" applyBorder="1" applyAlignment="1" applyProtection="1">
      <alignment horizontal="center" vertical="center" wrapText="1"/>
      <protection locked="0"/>
    </xf>
    <xf numFmtId="0" fontId="1" fillId="7" borderId="7" xfId="0" applyFont="1" applyFill="1" applyBorder="1" applyAlignment="1">
      <alignment horizontal="justify" vertical="center" wrapText="1"/>
    </xf>
    <xf numFmtId="0" fontId="1" fillId="7" borderId="8" xfId="0" applyFont="1" applyFill="1" applyBorder="1" applyAlignment="1">
      <alignment horizontal="justify" vertical="center" wrapText="1"/>
    </xf>
    <xf numFmtId="0" fontId="0" fillId="0" borderId="21"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0" xfId="0" applyBorder="1" applyAlignment="1">
      <alignment horizontal="center"/>
    </xf>
    <xf numFmtId="0" fontId="11" fillId="2" borderId="18" xfId="0" applyFont="1" applyFill="1" applyBorder="1" applyAlignment="1">
      <alignment horizontal="center"/>
    </xf>
    <xf numFmtId="0" fontId="27" fillId="2" borderId="0" xfId="0" applyFont="1" applyFill="1" applyBorder="1" applyAlignment="1">
      <alignment horizontal="center"/>
    </xf>
    <xf numFmtId="0" fontId="11" fillId="2" borderId="0" xfId="0" applyFont="1" applyFill="1" applyBorder="1" applyAlignment="1">
      <alignment horizontal="center"/>
    </xf>
    <xf numFmtId="0" fontId="11" fillId="2" borderId="0" xfId="0" applyFont="1" applyFill="1" applyBorder="1" applyAlignment="1">
      <alignment horizontal="center" vertical="center"/>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 fillId="17" borderId="7" xfId="0" applyFont="1" applyFill="1" applyBorder="1" applyAlignment="1">
      <alignment vertical="center" wrapText="1"/>
    </xf>
    <xf numFmtId="0" fontId="1" fillId="17" borderId="8" xfId="0" applyFont="1" applyFill="1" applyBorder="1" applyAlignment="1">
      <alignment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0"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6" xfId="0" applyFont="1" applyFill="1" applyBorder="1" applyAlignment="1">
      <alignment horizontal="left" vertical="center" wrapText="1"/>
    </xf>
    <xf numFmtId="0" fontId="1" fillId="18" borderId="14" xfId="0" applyFont="1" applyFill="1" applyBorder="1" applyAlignment="1">
      <alignment horizontal="left" vertical="center" wrapText="1"/>
    </xf>
    <xf numFmtId="0" fontId="1" fillId="18" borderId="0" xfId="0" applyFont="1" applyFill="1" applyBorder="1" applyAlignment="1">
      <alignment horizontal="left" vertical="center" wrapText="1"/>
    </xf>
    <xf numFmtId="0" fontId="1" fillId="10" borderId="7" xfId="0" applyFont="1" applyFill="1" applyBorder="1" applyAlignment="1">
      <alignment vertical="center" wrapText="1"/>
    </xf>
    <xf numFmtId="0" fontId="1" fillId="10" borderId="8" xfId="0" applyFont="1" applyFill="1" applyBorder="1" applyAlignment="1">
      <alignment vertical="center" wrapText="1"/>
    </xf>
    <xf numFmtId="49" fontId="5" fillId="6" borderId="7" xfId="0" applyNumberFormat="1" applyFont="1" applyFill="1" applyBorder="1" applyAlignment="1">
      <alignment horizontal="left" vertical="center" wrapText="1"/>
    </xf>
    <xf numFmtId="49" fontId="5" fillId="6" borderId="6" xfId="0" applyNumberFormat="1" applyFont="1" applyFill="1" applyBorder="1" applyAlignment="1">
      <alignment horizontal="left" vertical="center" wrapText="1"/>
    </xf>
    <xf numFmtId="0" fontId="20" fillId="2" borderId="0" xfId="0" applyFont="1" applyFill="1" applyBorder="1" applyAlignment="1" applyProtection="1">
      <alignment horizontal="center" vertical="center" wrapText="1"/>
    </xf>
  </cellXfs>
  <cellStyles count="3">
    <cellStyle name="Lien hypertexte" xfId="1" builtinId="8"/>
    <cellStyle name="Normal" xfId="0" builtinId="0"/>
    <cellStyle name="Normal 2" xfId="2"/>
  </cellStyles>
  <dxfs count="64">
    <dxf>
      <fill>
        <patternFill>
          <bgColor theme="0" tint="-4.9989318521683403E-2"/>
        </patternFill>
      </fill>
    </dxf>
    <dxf>
      <fill>
        <patternFill patternType="lightUp">
          <bgColor theme="2" tint="-9.9948118533890809E-2"/>
        </patternFill>
      </fill>
    </dxf>
    <dxf>
      <fill>
        <patternFill>
          <bgColor theme="0" tint="-4.9989318521683403E-2"/>
        </patternFill>
      </fill>
    </dxf>
    <dxf>
      <fill>
        <patternFill patternType="lightUp">
          <bgColor theme="2" tint="-9.9948118533890809E-2"/>
        </patternFill>
      </fill>
    </dxf>
    <dxf>
      <fill>
        <patternFill>
          <bgColor theme="0" tint="-4.9989318521683403E-2"/>
        </patternFill>
      </fill>
    </dxf>
    <dxf>
      <fill>
        <patternFill patternType="lightUp">
          <bgColor theme="2" tint="-9.9948118533890809E-2"/>
        </patternFill>
      </fill>
    </dxf>
    <dxf>
      <fill>
        <patternFill patternType="lightDown">
          <bgColor theme="2" tint="-9.9948118533890809E-2"/>
        </patternFill>
      </fill>
    </dxf>
    <dxf>
      <fill>
        <patternFill patternType="lightUp">
          <bgColor theme="2" tint="-9.9948118533890809E-2"/>
        </patternFill>
      </fill>
    </dxf>
    <dxf>
      <fill>
        <patternFill patternType="lightDown">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patternType="lightUp">
          <bgColor theme="2" tint="-9.9948118533890809E-2"/>
        </patternFill>
      </fill>
    </dxf>
    <dxf>
      <fill>
        <patternFill>
          <bgColor theme="0" tint="-4.9989318521683403E-2"/>
        </patternFill>
      </fill>
    </dxf>
    <dxf>
      <font>
        <color auto="1"/>
      </font>
      <fill>
        <patternFill patternType="solid">
          <fgColor rgb="FF00B050"/>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ont>
        <color auto="1"/>
      </font>
      <fill>
        <patternFill patternType="solid">
          <fgColor rgb="FF00B050"/>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ont>
        <color auto="1"/>
      </font>
      <fill>
        <patternFill patternType="solid">
          <fgColor rgb="FF00B050"/>
          <bgColor theme="0" tint="-4.9989318521683403E-2"/>
        </patternFill>
      </fill>
    </dxf>
    <dxf>
      <font>
        <color auto="1"/>
      </font>
      <fill>
        <patternFill patternType="solid">
          <fgColor rgb="FF00B050"/>
          <bgColor theme="0" tint="-4.9989318521683403E-2"/>
        </patternFill>
      </fill>
    </dxf>
    <dxf>
      <fill>
        <patternFill>
          <bgColor theme="0" tint="-4.9989318521683403E-2"/>
        </patternFill>
      </fill>
    </dxf>
    <dxf>
      <fill>
        <patternFill patternType="lightUp">
          <bgColor theme="2" tint="-9.9948118533890809E-2"/>
        </patternFill>
      </fill>
    </dxf>
    <dxf>
      <font>
        <color auto="1"/>
      </font>
      <fill>
        <patternFill patternType="solid">
          <fgColor rgb="FF00B050"/>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ill>
        <patternFill patternType="lightUp"/>
      </fill>
    </dxf>
    <dxf>
      <fill>
        <patternFill>
          <bgColor theme="0" tint="-4.9989318521683403E-2"/>
        </patternFill>
      </fill>
    </dxf>
    <dxf>
      <numFmt numFmtId="0" formatCode="General"/>
      <fill>
        <patternFill patternType="lightUp">
          <bgColor theme="2" tint="-9.9948118533890809E-2"/>
        </patternFill>
      </fill>
    </dxf>
    <dxf>
      <fill>
        <patternFill>
          <bgColor theme="0" tint="-4.9989318521683403E-2"/>
        </patternFill>
      </fill>
    </dxf>
    <dxf>
      <fill>
        <patternFill>
          <bgColor theme="0" tint="-4.9989318521683403E-2"/>
        </patternFill>
      </fill>
    </dxf>
    <dxf>
      <font>
        <color auto="1"/>
      </font>
      <fill>
        <patternFill patternType="solid">
          <fgColor rgb="FF00B050"/>
          <bgColor theme="0" tint="-4.9989318521683403E-2"/>
        </patternFill>
      </fill>
    </dxf>
    <dxf>
      <fill>
        <patternFill patternType="lightUp"/>
      </fill>
    </dxf>
    <dxf>
      <font>
        <color auto="1"/>
      </font>
      <fill>
        <patternFill patternType="solid">
          <fgColor rgb="FF00B050"/>
          <bgColor theme="0" tint="-4.9989318521683403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auto="1"/>
      </font>
      <fill>
        <patternFill patternType="solid">
          <fgColor rgb="FF00B050"/>
          <bgColor theme="0" tint="-4.9989318521683403E-2"/>
        </patternFill>
      </fill>
    </dxf>
  </dxfs>
  <tableStyles count="0" defaultTableStyle="TableStyleMedium2" defaultPivotStyle="PivotStyleLight16"/>
  <colors>
    <mruColors>
      <color rgb="FF38A5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2_1">
  <dgm:title val=""/>
  <dgm:desc val=""/>
  <dgm:catLst>
    <dgm:cat type="accent2" pri="11100"/>
  </dgm:catLst>
  <dgm:styleLbl name="node0">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2">
        <a:shade val="80000"/>
      </a:schemeClr>
    </dgm:linClrLst>
    <dgm:effectClrLst/>
    <dgm:txLinClrLst/>
    <dgm:txFillClrLst/>
    <dgm:txEffectClrLst/>
  </dgm:styleLbl>
  <dgm:styleLbl name="node2">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fgImgPlace1">
    <dgm:fillClrLst meth="repeat">
      <a:schemeClr val="accent2">
        <a:tint val="40000"/>
      </a:schemeClr>
    </dgm:fillClrLst>
    <dgm:linClrLst meth="repeat">
      <a:schemeClr val="accent2">
        <a:shade val="80000"/>
      </a:schemeClr>
    </dgm:linClrLst>
    <dgm:effectClrLst/>
    <dgm:txLinClrLst/>
    <dgm:txFillClrLst meth="repeat">
      <a:schemeClr val="lt1"/>
    </dgm:txFillClrLst>
    <dgm:txEffectClrLst/>
  </dgm:styleLbl>
  <dgm:styleLbl name="alignImgPlace1">
    <dgm:fillClrLst meth="repeat">
      <a:schemeClr val="accent2">
        <a:tint val="40000"/>
      </a:schemeClr>
    </dgm:fillClrLst>
    <dgm:linClrLst meth="repeat">
      <a:schemeClr val="accent2">
        <a:shade val="80000"/>
      </a:schemeClr>
    </dgm:linClrLst>
    <dgm:effectClrLst/>
    <dgm:txLinClrLst/>
    <dgm:txFillClrLst meth="repeat">
      <a:schemeClr val="lt1"/>
    </dgm:txFillClrLst>
    <dgm:txEffectClrLst/>
  </dgm:styleLbl>
  <dgm:styleLbl name="bgImgPlace1">
    <dgm:fillClrLst meth="repeat">
      <a:schemeClr val="accent2">
        <a:tint val="40000"/>
      </a:schemeClr>
    </dgm:fillClrLst>
    <dgm:linClrLst meth="repeat">
      <a:schemeClr val="accent2">
        <a:shade val="80000"/>
      </a:schemeClr>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meth="repeat">
      <a:schemeClr val="dk1"/>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meth="repeat">
      <a:schemeClr val="dk1"/>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meth="repeat">
      <a:schemeClr val="dk1"/>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dgm:txEffectClrLst/>
  </dgm:styleLbl>
  <dgm:styleLbl name="parChTrans2D2">
    <dgm:fillClrLst meth="repeat">
      <a:schemeClr val="accent2"/>
    </dgm:fillClrLst>
    <dgm:linClrLst meth="repeat">
      <a:schemeClr val="accent2"/>
    </dgm:linClrLst>
    <dgm:effectClrLst/>
    <dgm:txLinClrLst/>
    <dgm:txFillClrLst/>
    <dgm:txEffectClrLst/>
  </dgm:styleLbl>
  <dgm:styleLbl name="parChTrans2D3">
    <dgm:fillClrLst meth="repeat">
      <a:schemeClr val="accent2"/>
    </dgm:fillClrLst>
    <dgm:linClrLst meth="repeat">
      <a:schemeClr val="accent2"/>
    </dgm:linClrLst>
    <dgm:effectClrLst/>
    <dgm:txLinClrLst/>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conFg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align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trAlignAcc1">
    <dgm:fillClrLst meth="repeat">
      <a:schemeClr val="accent2">
        <a:alpha val="40000"/>
        <a:tint val="40000"/>
      </a:schemeClr>
    </dgm:fillClrLst>
    <dgm:linClrLst meth="repeat">
      <a:schemeClr val="accent2"/>
    </dgm:linClrLst>
    <dgm:effectClrLst/>
    <dgm:txLinClrLst/>
    <dgm:txFillClrLst meth="repeat">
      <a:schemeClr val="dk1"/>
    </dgm:txFillClrLst>
    <dgm:txEffectClrLst/>
  </dgm:styleLbl>
  <dgm:styleLbl name="bg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2">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2">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2">
        <a:alpha val="90000"/>
      </a:schemeClr>
    </dgm:linClrLst>
    <dgm:effectClrLst/>
    <dgm:txLinClrLst/>
    <dgm:txFillClrLst meth="repeat">
      <a:schemeClr val="dk1"/>
    </dgm:txFillClrLst>
    <dgm:txEffectClrLst/>
  </dgm:styleLbl>
  <dgm:styleLbl name="fgAcc0">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fgAcc2">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fgAcc3">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fgAcc4">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1AE805D-255F-4938-B4B0-E89B50BE3A4B}" type="doc">
      <dgm:prSet loTypeId="urn:microsoft.com/office/officeart/2005/8/layout/vList2" loCatId="list" qsTypeId="urn:microsoft.com/office/officeart/2005/8/quickstyle/simple3" qsCatId="simple" csTypeId="urn:microsoft.com/office/officeart/2005/8/colors/accent2_1" csCatId="accent2" phldr="1"/>
      <dgm:spPr/>
      <dgm:t>
        <a:bodyPr/>
        <a:lstStyle/>
        <a:p>
          <a:endParaRPr lang="fr-FR"/>
        </a:p>
      </dgm:t>
    </dgm:pt>
    <dgm:pt modelId="{A0FA2877-8ADD-46B6-A02B-86ACD75533D9}">
      <dgm:prSet phldrT="[Texte]" custT="1"/>
      <dgm:spPr/>
      <dgm:t>
        <a:bodyPr/>
        <a:lstStyle/>
        <a:p>
          <a:pPr algn="ctr">
            <a:lnSpc>
              <a:spcPct val="90000"/>
            </a:lnSpc>
            <a:spcAft>
              <a:spcPct val="35000"/>
            </a:spcAft>
          </a:pPr>
          <a:r>
            <a:rPr lang="fr-FR" sz="1100" b="0">
              <a:latin typeface="Calibri" panose="020F0502020204030204" pitchFamily="34" charset="0"/>
            </a:rPr>
            <a:t>Ce formulaire dûment complété devra être transmis </a:t>
          </a:r>
          <a:r>
            <a:rPr lang="fr-FR" sz="1100" b="1">
              <a:latin typeface="Calibri" panose="020F0502020204030204" pitchFamily="34" charset="0"/>
            </a:rPr>
            <a:t>au plus tard </a:t>
          </a:r>
          <a:r>
            <a:rPr lang="fr-FR" sz="1100" b="1">
              <a:solidFill>
                <a:sysClr val="windowText" lastClr="000000"/>
              </a:solidFill>
              <a:latin typeface="Calibri" panose="020F0502020204030204" pitchFamily="34" charset="0"/>
            </a:rPr>
            <a:t>le 31 OCTOBRE</a:t>
          </a:r>
          <a:r>
            <a:rPr lang="fr-FR" sz="1100" b="1">
              <a:solidFill>
                <a:srgbClr val="FF0000"/>
              </a:solidFill>
              <a:latin typeface="Calibri" panose="020F0502020204030204" pitchFamily="34" charset="0"/>
            </a:rPr>
            <a:t> </a:t>
          </a:r>
          <a:r>
            <a:rPr lang="fr-FR" sz="1100" b="0">
              <a:latin typeface="Calibri" panose="020F0502020204030204" pitchFamily="34" charset="0"/>
            </a:rPr>
            <a:t>par courrier électronique sur la boite : </a:t>
          </a:r>
        </a:p>
        <a:p>
          <a:pPr algn="ctr">
            <a:lnSpc>
              <a:spcPct val="90000"/>
            </a:lnSpc>
            <a:spcAft>
              <a:spcPct val="35000"/>
            </a:spcAft>
          </a:pPr>
          <a:r>
            <a:rPr lang="fr-FR" sz="1100" b="0">
              <a:latin typeface="Calibri" panose="020F0502020204030204" pitchFamily="34" charset="0"/>
            </a:rPr>
            <a:t>ARS-PDL-DOS-ENQ-FLASH@ars.sante.fr.  Vous pouvez nous contacter à cette adresse pour toute demande d'information.</a:t>
          </a:r>
        </a:p>
        <a:p>
          <a:pPr algn="ctr">
            <a:lnSpc>
              <a:spcPct val="90000"/>
            </a:lnSpc>
            <a:spcAft>
              <a:spcPct val="35000"/>
            </a:spcAft>
          </a:pPr>
          <a:r>
            <a:rPr lang="fr-FR" sz="1100" b="0">
              <a:latin typeface="Calibri" panose="020F0502020204030204" pitchFamily="34" charset="0"/>
            </a:rPr>
            <a:t>Merci de répondre aux questions dans l'ordre prédéfini.</a:t>
          </a:r>
        </a:p>
        <a:p>
          <a:pPr algn="ctr">
            <a:lnSpc>
              <a:spcPct val="90000"/>
            </a:lnSpc>
            <a:spcAft>
              <a:spcPct val="35000"/>
            </a:spcAft>
          </a:pPr>
          <a:r>
            <a:rPr lang="fr-FR" sz="1100" b="0">
              <a:latin typeface="Calibri" panose="020F0502020204030204" pitchFamily="34" charset="0"/>
            </a:rPr>
            <a:t>Vous pouvez consulter les fiches indicateurs pour vous guider dans vos réponses en cliquant sur ce bouton </a:t>
          </a:r>
          <a:r>
            <a:rPr lang="fr-FR" sz="1100" b="0">
              <a:latin typeface="Century Gothic" pitchFamily="34" charset="0"/>
            </a:rPr>
            <a:t>:</a:t>
          </a:r>
        </a:p>
      </dgm:t>
    </dgm:pt>
    <dgm:pt modelId="{34F1CBB2-3FBD-4B29-8032-D5A91AF9BAA6}" type="parTrans" cxnId="{230CC890-9D7C-45CA-A5A6-FE787E3CEC93}">
      <dgm:prSet/>
      <dgm:spPr/>
      <dgm:t>
        <a:bodyPr/>
        <a:lstStyle/>
        <a:p>
          <a:pPr algn="ctr"/>
          <a:endParaRPr lang="fr-FR" sz="2000" b="1"/>
        </a:p>
      </dgm:t>
    </dgm:pt>
    <dgm:pt modelId="{4F746054-29DD-498C-8C33-CA233F3A2996}" type="sibTrans" cxnId="{230CC890-9D7C-45CA-A5A6-FE787E3CEC93}">
      <dgm:prSet/>
      <dgm:spPr/>
      <dgm:t>
        <a:bodyPr/>
        <a:lstStyle/>
        <a:p>
          <a:pPr algn="ctr"/>
          <a:endParaRPr lang="fr-FR" sz="2000" b="1"/>
        </a:p>
      </dgm:t>
    </dgm:pt>
    <dgm:pt modelId="{905DD144-8BE8-41B0-9535-89BAF56CD253}" type="pres">
      <dgm:prSet presAssocID="{01AE805D-255F-4938-B4B0-E89B50BE3A4B}" presName="linear" presStyleCnt="0">
        <dgm:presLayoutVars>
          <dgm:animLvl val="lvl"/>
          <dgm:resizeHandles val="exact"/>
        </dgm:presLayoutVars>
      </dgm:prSet>
      <dgm:spPr/>
      <dgm:t>
        <a:bodyPr/>
        <a:lstStyle/>
        <a:p>
          <a:endParaRPr lang="fr-FR"/>
        </a:p>
      </dgm:t>
    </dgm:pt>
    <dgm:pt modelId="{A21BDDDB-3AC6-4B03-8039-5CA89049F4A4}" type="pres">
      <dgm:prSet presAssocID="{A0FA2877-8ADD-46B6-A02B-86ACD75533D9}" presName="parentText" presStyleLbl="node1" presStyleIdx="0" presStyleCnt="1" custLinFactNeighborX="4170" custLinFactNeighborY="-4">
        <dgm:presLayoutVars>
          <dgm:chMax val="0"/>
          <dgm:bulletEnabled val="1"/>
        </dgm:presLayoutVars>
      </dgm:prSet>
      <dgm:spPr/>
      <dgm:t>
        <a:bodyPr/>
        <a:lstStyle/>
        <a:p>
          <a:endParaRPr lang="fr-FR"/>
        </a:p>
      </dgm:t>
    </dgm:pt>
  </dgm:ptLst>
  <dgm:cxnLst>
    <dgm:cxn modelId="{230CC890-9D7C-45CA-A5A6-FE787E3CEC93}" srcId="{01AE805D-255F-4938-B4B0-E89B50BE3A4B}" destId="{A0FA2877-8ADD-46B6-A02B-86ACD75533D9}" srcOrd="0" destOrd="0" parTransId="{34F1CBB2-3FBD-4B29-8032-D5A91AF9BAA6}" sibTransId="{4F746054-29DD-498C-8C33-CA233F3A2996}"/>
    <dgm:cxn modelId="{83EE7068-6D46-4694-B0F1-D4C79721C298}" type="presOf" srcId="{A0FA2877-8ADD-46B6-A02B-86ACD75533D9}" destId="{A21BDDDB-3AC6-4B03-8039-5CA89049F4A4}" srcOrd="0" destOrd="0" presId="urn:microsoft.com/office/officeart/2005/8/layout/vList2"/>
    <dgm:cxn modelId="{40CFF71F-B57D-4087-A89D-28FAFD11706B}" type="presOf" srcId="{01AE805D-255F-4938-B4B0-E89B50BE3A4B}" destId="{905DD144-8BE8-41B0-9535-89BAF56CD253}" srcOrd="0" destOrd="0" presId="urn:microsoft.com/office/officeart/2005/8/layout/vList2"/>
    <dgm:cxn modelId="{355BDD84-AB3D-4347-A13B-12B8318977C5}" type="presParOf" srcId="{905DD144-8BE8-41B0-9535-89BAF56CD253}" destId="{A21BDDDB-3AC6-4B03-8039-5CA89049F4A4}" srcOrd="0" destOrd="0" presId="urn:microsoft.com/office/officeart/2005/8/layout/vList2"/>
  </dgm:cxnLst>
  <dgm:bg/>
  <dgm:whole/>
  <dgm:extLst>
    <a:ext uri="http://schemas.microsoft.com/office/drawing/2008/diagram">
      <dsp:dataModelExt xmlns:dsp="http://schemas.microsoft.com/office/drawing/2008/diagram" relId="rId19"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1BDDDB-3AC6-4B03-8039-5CA89049F4A4}">
      <dsp:nvSpPr>
        <dsp:cNvPr id="0" name=""/>
        <dsp:cNvSpPr/>
      </dsp:nvSpPr>
      <dsp:spPr>
        <a:xfrm>
          <a:off x="0" y="104021"/>
          <a:ext cx="10088880" cy="1216800"/>
        </a:xfrm>
        <a:prstGeom prst="round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fr-FR" sz="1100" b="0" kern="1200">
              <a:latin typeface="Calibri" panose="020F0502020204030204" pitchFamily="34" charset="0"/>
            </a:rPr>
            <a:t>Ce formulaire dûment complété devra être transmis </a:t>
          </a:r>
          <a:r>
            <a:rPr lang="fr-FR" sz="1100" b="1" kern="1200">
              <a:latin typeface="Calibri" panose="020F0502020204030204" pitchFamily="34" charset="0"/>
            </a:rPr>
            <a:t>au plus tard </a:t>
          </a:r>
          <a:r>
            <a:rPr lang="fr-FR" sz="1100" b="1" kern="1200">
              <a:solidFill>
                <a:sysClr val="windowText" lastClr="000000"/>
              </a:solidFill>
              <a:latin typeface="Calibri" panose="020F0502020204030204" pitchFamily="34" charset="0"/>
            </a:rPr>
            <a:t>le 31 OCTOBRE</a:t>
          </a:r>
          <a:r>
            <a:rPr lang="fr-FR" sz="1100" b="1" kern="1200">
              <a:solidFill>
                <a:srgbClr val="FF0000"/>
              </a:solidFill>
              <a:latin typeface="Calibri" panose="020F0502020204030204" pitchFamily="34" charset="0"/>
            </a:rPr>
            <a:t> </a:t>
          </a:r>
          <a:r>
            <a:rPr lang="fr-FR" sz="1100" b="0" kern="1200">
              <a:latin typeface="Calibri" panose="020F0502020204030204" pitchFamily="34" charset="0"/>
            </a:rPr>
            <a:t>par courrier électronique sur la boite : </a:t>
          </a:r>
        </a:p>
        <a:p>
          <a:pPr lvl="0" algn="ctr" defTabSz="488950">
            <a:lnSpc>
              <a:spcPct val="90000"/>
            </a:lnSpc>
            <a:spcBef>
              <a:spcPct val="0"/>
            </a:spcBef>
            <a:spcAft>
              <a:spcPct val="35000"/>
            </a:spcAft>
          </a:pPr>
          <a:r>
            <a:rPr lang="fr-FR" sz="1100" b="0" kern="1200">
              <a:latin typeface="Calibri" panose="020F0502020204030204" pitchFamily="34" charset="0"/>
            </a:rPr>
            <a:t>ARS-PDL-DOS-ENQ-FLASH@ars.sante.fr.  Vous pouvez nous contacter à cette adresse pour toute demande d'information.</a:t>
          </a:r>
        </a:p>
        <a:p>
          <a:pPr lvl="0" algn="ctr" defTabSz="488950">
            <a:lnSpc>
              <a:spcPct val="90000"/>
            </a:lnSpc>
            <a:spcBef>
              <a:spcPct val="0"/>
            </a:spcBef>
            <a:spcAft>
              <a:spcPct val="35000"/>
            </a:spcAft>
          </a:pPr>
          <a:r>
            <a:rPr lang="fr-FR" sz="1100" b="0" kern="1200">
              <a:latin typeface="Calibri" panose="020F0502020204030204" pitchFamily="34" charset="0"/>
            </a:rPr>
            <a:t>Merci de répondre aux questions dans l'ordre prédéfini.</a:t>
          </a:r>
        </a:p>
        <a:p>
          <a:pPr lvl="0" algn="ctr" defTabSz="488950">
            <a:lnSpc>
              <a:spcPct val="90000"/>
            </a:lnSpc>
            <a:spcBef>
              <a:spcPct val="0"/>
            </a:spcBef>
            <a:spcAft>
              <a:spcPct val="35000"/>
            </a:spcAft>
          </a:pPr>
          <a:r>
            <a:rPr lang="fr-FR" sz="1100" b="0" kern="1200">
              <a:latin typeface="Calibri" panose="020F0502020204030204" pitchFamily="34" charset="0"/>
            </a:rPr>
            <a:t>Vous pouvez consulter les fiches indicateurs pour vous guider dans vos réponses en cliquant sur ce bouton </a:t>
          </a:r>
          <a:r>
            <a:rPr lang="fr-FR" sz="1100" b="0" kern="1200">
              <a:latin typeface="Century Gothic" pitchFamily="34" charset="0"/>
            </a:rPr>
            <a:t>:</a:t>
          </a:r>
        </a:p>
      </dsp:txBody>
      <dsp:txXfrm>
        <a:off x="59399" y="163420"/>
        <a:ext cx="9970082" cy="1098002"/>
      </dsp:txXfrm>
    </dsp:sp>
  </dsp:spTree>
</dsp:drawing>
</file>

<file path=xl/diagrams/layout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Enqu&#234;te Flash'!A1"/><Relationship Id="rId2" Type="http://schemas.openxmlformats.org/officeDocument/2006/relationships/image" Target="../media/image1.jpeg"/><Relationship Id="rId1" Type="http://schemas.openxmlformats.org/officeDocument/2006/relationships/hyperlink" Target="http://www.ars.paysdelaloire.sante.fr/ARS-Pays-de-la-Loire.paysdelaloire.0.html"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3" Type="http://schemas.openxmlformats.org/officeDocument/2006/relationships/hyperlink" Target="#'Guide des indicateurs'!A125"/><Relationship Id="rId18" Type="http://schemas.openxmlformats.org/officeDocument/2006/relationships/diagramColors" Target="../diagrams/colors1.xml"/><Relationship Id="rId26" Type="http://schemas.openxmlformats.org/officeDocument/2006/relationships/image" Target="../media/image7.png"/><Relationship Id="rId39" Type="http://schemas.openxmlformats.org/officeDocument/2006/relationships/hyperlink" Target="#'Guide des indicateurs'!A816"/><Relationship Id="rId3" Type="http://schemas.openxmlformats.org/officeDocument/2006/relationships/hyperlink" Target="#'Guide des indicateurs'!A224"/><Relationship Id="rId21" Type="http://schemas.openxmlformats.org/officeDocument/2006/relationships/hyperlink" Target="#'Guide des indicateurs'!A1"/><Relationship Id="rId34" Type="http://schemas.openxmlformats.org/officeDocument/2006/relationships/hyperlink" Target="#'Guide des indicateurs'!A389"/><Relationship Id="rId42" Type="http://schemas.openxmlformats.org/officeDocument/2006/relationships/hyperlink" Target="#'Guide des indicateurs'!A918"/><Relationship Id="rId47" Type="http://schemas.openxmlformats.org/officeDocument/2006/relationships/hyperlink" Target="#'Guide des indicateurs'!A1084"/><Relationship Id="rId50" Type="http://schemas.openxmlformats.org/officeDocument/2006/relationships/hyperlink" Target="#'Guide des indicateurs'!A1179"/><Relationship Id="rId7" Type="http://schemas.openxmlformats.org/officeDocument/2006/relationships/hyperlink" Target="#'Guide des indicateurs'!A420"/><Relationship Id="rId12" Type="http://schemas.openxmlformats.org/officeDocument/2006/relationships/hyperlink" Target="#'Guide des indicateurs'!A355"/><Relationship Id="rId17" Type="http://schemas.openxmlformats.org/officeDocument/2006/relationships/diagramQuickStyle" Target="../diagrams/quickStyle1.xml"/><Relationship Id="rId25" Type="http://schemas.openxmlformats.org/officeDocument/2006/relationships/hyperlink" Target="#'Guide des indicateurs'!A94"/><Relationship Id="rId33" Type="http://schemas.openxmlformats.org/officeDocument/2006/relationships/hyperlink" Target="#'Guide des indicateurs'!A687"/><Relationship Id="rId38" Type="http://schemas.openxmlformats.org/officeDocument/2006/relationships/hyperlink" Target="#'Guide des indicateurs'!A754"/><Relationship Id="rId46" Type="http://schemas.openxmlformats.org/officeDocument/2006/relationships/hyperlink" Target="#'Guide des indicateurs'!A1050"/><Relationship Id="rId2" Type="http://schemas.openxmlformats.org/officeDocument/2006/relationships/hyperlink" Target="https://finess.esante.gouv.fr/fininter/jsp/index.jsp" TargetMode="External"/><Relationship Id="rId16" Type="http://schemas.openxmlformats.org/officeDocument/2006/relationships/diagramLayout" Target="../diagrams/layout1.xml"/><Relationship Id="rId20" Type="http://schemas.openxmlformats.org/officeDocument/2006/relationships/image" Target="../media/image5.png"/><Relationship Id="rId29" Type="http://schemas.openxmlformats.org/officeDocument/2006/relationships/hyperlink" Target="#'Guide des indicateurs'!A289"/><Relationship Id="rId41" Type="http://schemas.openxmlformats.org/officeDocument/2006/relationships/hyperlink" Target="#'Guide des indicateurs'!A884"/><Relationship Id="rId1" Type="http://schemas.openxmlformats.org/officeDocument/2006/relationships/hyperlink" Target="#'Liste ESMS'!A1"/><Relationship Id="rId6" Type="http://schemas.openxmlformats.org/officeDocument/2006/relationships/image" Target="../media/image4.png"/><Relationship Id="rId11" Type="http://schemas.openxmlformats.org/officeDocument/2006/relationships/hyperlink" Target="#'Guide des indicateurs'!A584"/><Relationship Id="rId24" Type="http://schemas.openxmlformats.org/officeDocument/2006/relationships/hyperlink" Target="#'Guide des indicateurs'!A59"/><Relationship Id="rId32" Type="http://schemas.openxmlformats.org/officeDocument/2006/relationships/hyperlink" Target="#'Guide des indicateurs'!A555"/><Relationship Id="rId37" Type="http://schemas.openxmlformats.org/officeDocument/2006/relationships/hyperlink" Target="#'Guide des indicateurs'!A719"/><Relationship Id="rId40" Type="http://schemas.openxmlformats.org/officeDocument/2006/relationships/hyperlink" Target="#'Guide des indicateurs'!A849"/><Relationship Id="rId45" Type="http://schemas.openxmlformats.org/officeDocument/2006/relationships/hyperlink" Target="#'Guide des indicateurs'!A1017"/><Relationship Id="rId5" Type="http://schemas.openxmlformats.org/officeDocument/2006/relationships/hyperlink" Target="#'Guide des indicateurs'!A256"/><Relationship Id="rId15" Type="http://schemas.openxmlformats.org/officeDocument/2006/relationships/diagramData" Target="../diagrams/data1.xml"/><Relationship Id="rId23" Type="http://schemas.openxmlformats.org/officeDocument/2006/relationships/image" Target="../media/image6.png"/><Relationship Id="rId28" Type="http://schemas.openxmlformats.org/officeDocument/2006/relationships/hyperlink" Target="#'Guide des indicateurs'!A190"/><Relationship Id="rId36" Type="http://schemas.openxmlformats.org/officeDocument/2006/relationships/hyperlink" Target="#'Guide des indicateurs'!A456"/><Relationship Id="rId49" Type="http://schemas.openxmlformats.org/officeDocument/2006/relationships/hyperlink" Target="#'Guide des indicateurs'!A1148"/><Relationship Id="rId10" Type="http://schemas.openxmlformats.org/officeDocument/2006/relationships/hyperlink" Target="#'Guide des indicateurs'!A783"/><Relationship Id="rId19" Type="http://schemas.microsoft.com/office/2007/relationships/diagramDrawing" Target="../diagrams/drawing1.xml"/><Relationship Id="rId31" Type="http://schemas.openxmlformats.org/officeDocument/2006/relationships/hyperlink" Target="#'Guide des indicateurs'!A520"/><Relationship Id="rId44" Type="http://schemas.openxmlformats.org/officeDocument/2006/relationships/hyperlink" Target="#'Guide des indicateurs'!A985"/><Relationship Id="rId52" Type="http://schemas.openxmlformats.org/officeDocument/2006/relationships/hyperlink" Target="#'Guide des indicateurs'!A1247"/><Relationship Id="rId4" Type="http://schemas.openxmlformats.org/officeDocument/2006/relationships/image" Target="../media/image3.png"/><Relationship Id="rId9" Type="http://schemas.openxmlformats.org/officeDocument/2006/relationships/hyperlink" Target="#'Guide des indicateurs'!A655"/><Relationship Id="rId14" Type="http://schemas.openxmlformats.org/officeDocument/2006/relationships/image" Target="../media/image2.png"/><Relationship Id="rId22" Type="http://schemas.openxmlformats.org/officeDocument/2006/relationships/hyperlink" Target="#'Guide des indicateurs'!A16"/><Relationship Id="rId27" Type="http://schemas.openxmlformats.org/officeDocument/2006/relationships/hyperlink" Target="#'Guide des indicateurs'!A159"/><Relationship Id="rId30" Type="http://schemas.openxmlformats.org/officeDocument/2006/relationships/hyperlink" Target="#'Guide des indicateurs'!A324"/><Relationship Id="rId35" Type="http://schemas.openxmlformats.org/officeDocument/2006/relationships/hyperlink" Target="#'Guide des indicateurs'!A488"/><Relationship Id="rId43" Type="http://schemas.openxmlformats.org/officeDocument/2006/relationships/hyperlink" Target="#'Guide des indicateurs'!A950"/><Relationship Id="rId48" Type="http://schemas.openxmlformats.org/officeDocument/2006/relationships/hyperlink" Target="#'Guide des indicateurs'!A1115"/><Relationship Id="rId8" Type="http://schemas.openxmlformats.org/officeDocument/2006/relationships/hyperlink" Target="#'Guide des indicateurs'!A622"/><Relationship Id="rId51" Type="http://schemas.openxmlformats.org/officeDocument/2006/relationships/hyperlink" Target="#'Guide des indicateurs'!A1215"/></Relationships>
</file>

<file path=xl/drawings/_rels/drawing3.xml.rels><?xml version="1.0" encoding="UTF-8" standalone="yes"?>
<Relationships xmlns="http://schemas.openxmlformats.org/package/2006/relationships"><Relationship Id="rId2" Type="http://schemas.openxmlformats.org/officeDocument/2006/relationships/hyperlink" Target="#'Enqu&#234;te Flash'!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Enqu&#234;te Flash'!A1"/></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133350</xdr:colOff>
      <xdr:row>3</xdr:row>
      <xdr:rowOff>152400</xdr:rowOff>
    </xdr:to>
    <xdr:pic>
      <xdr:nvPicPr>
        <xdr:cNvPr id="2" name="Image 2" descr="ARS_LOGOS_pays_de_la_loire.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04775"/>
          <a:ext cx="129921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5343524</xdr:colOff>
      <xdr:row>24</xdr:row>
      <xdr:rowOff>161924</xdr:rowOff>
    </xdr:from>
    <xdr:to>
      <xdr:col>1</xdr:col>
      <xdr:colOff>9182099</xdr:colOff>
      <xdr:row>30</xdr:row>
      <xdr:rowOff>28575</xdr:rowOff>
    </xdr:to>
    <xdr:sp macro="" textlink="">
      <xdr:nvSpPr>
        <xdr:cNvPr id="3" name="ZoneTexte 2"/>
        <xdr:cNvSpPr txBox="1"/>
      </xdr:nvSpPr>
      <xdr:spPr>
        <a:xfrm>
          <a:off x="5709284" y="5503544"/>
          <a:ext cx="3838575" cy="963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50" b="1">
              <a:solidFill>
                <a:schemeClr val="dk1"/>
              </a:solidFill>
              <a:effectLst/>
              <a:latin typeface="+mn-lt"/>
              <a:ea typeface="+mn-ea"/>
              <a:cs typeface="+mn-cs"/>
            </a:rPr>
            <a:t>Agence Régionale de Santé (ARS) des Pays de la Loire</a:t>
          </a:r>
        </a:p>
        <a:p>
          <a:pPr marL="0" marR="0" indent="0" defTabSz="914400" eaLnBrk="1" fontAlgn="auto" latinLnBrk="0" hangingPunct="1">
            <a:lnSpc>
              <a:spcPct val="100000"/>
            </a:lnSpc>
            <a:spcBef>
              <a:spcPts val="0"/>
            </a:spcBef>
            <a:spcAft>
              <a:spcPts val="0"/>
            </a:spcAft>
            <a:buClrTx/>
            <a:buSzTx/>
            <a:buFontTx/>
            <a:buNone/>
            <a:tabLst/>
            <a:defRPr/>
          </a:pPr>
          <a:r>
            <a:rPr lang="fr-FR" sz="1050">
              <a:solidFill>
                <a:schemeClr val="dk1"/>
              </a:solidFill>
              <a:effectLst/>
              <a:latin typeface="+mn-lt"/>
              <a:ea typeface="+mn-ea"/>
              <a:cs typeface="+mn-cs"/>
            </a:rPr>
            <a:t>Direction de l’Offre de Soins</a:t>
          </a:r>
          <a:endParaRPr lang="fr-FR" sz="1050">
            <a:effectLst/>
            <a:latin typeface="+mn-lt"/>
          </a:endParaRPr>
        </a:p>
        <a:p>
          <a:r>
            <a:rPr lang="fr-FR" sz="1050">
              <a:solidFill>
                <a:schemeClr val="dk1"/>
              </a:solidFill>
              <a:effectLst/>
              <a:latin typeface="+mn-lt"/>
              <a:ea typeface="+mn-ea"/>
              <a:cs typeface="+mn-cs"/>
            </a:rPr>
            <a:t>Département Qualité, Pertinence et Efficience</a:t>
          </a:r>
        </a:p>
        <a:p>
          <a:r>
            <a:rPr lang="fr-FR" sz="1050">
              <a:solidFill>
                <a:schemeClr val="dk1"/>
              </a:solidFill>
              <a:effectLst/>
              <a:latin typeface="+mn-lt"/>
              <a:ea typeface="+mn-ea"/>
              <a:cs typeface="+mn-cs"/>
            </a:rPr>
            <a:t>CS 56233 - 44262 NANTES Cedex 2 - 02 49 10 42 16 ou 42 25</a:t>
          </a:r>
        </a:p>
        <a:p>
          <a:r>
            <a:rPr lang="fr-FR" sz="1050" u="sng">
              <a:solidFill>
                <a:schemeClr val="dk1"/>
              </a:solidFill>
              <a:effectLst/>
              <a:latin typeface="+mn-lt"/>
              <a:ea typeface="+mn-ea"/>
              <a:cs typeface="+mn-cs"/>
              <a:hlinkClick xmlns:r="http://schemas.openxmlformats.org/officeDocument/2006/relationships" r:id=""/>
            </a:rPr>
            <a:t>www.ars.paysdelaloire.sante.fr</a:t>
          </a:r>
          <a:r>
            <a:rPr lang="fr-FR" sz="1050">
              <a:solidFill>
                <a:schemeClr val="dk1"/>
              </a:solidFill>
              <a:effectLst/>
              <a:latin typeface="+mn-lt"/>
              <a:ea typeface="+mn-ea"/>
              <a:cs typeface="+mn-cs"/>
            </a:rPr>
            <a:t> - </a:t>
          </a:r>
          <a:r>
            <a:rPr lang="fr-FR" sz="1050" u="sng">
              <a:solidFill>
                <a:schemeClr val="dk1"/>
              </a:solidFill>
              <a:effectLst/>
              <a:latin typeface="+mn-lt"/>
              <a:ea typeface="+mn-ea"/>
              <a:cs typeface="+mn-cs"/>
              <a:hlinkClick xmlns:r="http://schemas.openxmlformats.org/officeDocument/2006/relationships" r:id=""/>
            </a:rPr>
            <a:t>ars-pdl-dos-qpe@ars.sante.fr</a:t>
          </a:r>
          <a:endParaRPr lang="fr-FR" sz="1050">
            <a:solidFill>
              <a:schemeClr val="dk1"/>
            </a:solidFill>
            <a:effectLst/>
            <a:latin typeface="+mn-lt"/>
            <a:ea typeface="+mn-ea"/>
            <a:cs typeface="+mn-cs"/>
          </a:endParaRPr>
        </a:p>
      </xdr:txBody>
    </xdr:sp>
    <xdr:clientData/>
  </xdr:twoCellAnchor>
  <xdr:twoCellAnchor>
    <xdr:from>
      <xdr:col>1</xdr:col>
      <xdr:colOff>3452070</xdr:colOff>
      <xdr:row>18</xdr:row>
      <xdr:rowOff>304376</xdr:rowOff>
    </xdr:from>
    <xdr:to>
      <xdr:col>1</xdr:col>
      <xdr:colOff>6111239</xdr:colOff>
      <xdr:row>22</xdr:row>
      <xdr:rowOff>68579</xdr:rowOff>
    </xdr:to>
    <xdr:sp macro="" textlink="">
      <xdr:nvSpPr>
        <xdr:cNvPr id="4" name="Rectangle à coins arrondis 3">
          <a:hlinkClick xmlns:r="http://schemas.openxmlformats.org/officeDocument/2006/relationships" r:id="rId3"/>
        </xdr:cNvPr>
        <xdr:cNvSpPr/>
      </xdr:nvSpPr>
      <xdr:spPr>
        <a:xfrm>
          <a:off x="3817830" y="4327736"/>
          <a:ext cx="2659169" cy="770043"/>
        </a:xfrm>
        <a:prstGeom prst="roundRect">
          <a:avLst>
            <a:gd name="adj" fmla="val 0"/>
          </a:avLst>
        </a:prstGeom>
        <a:solidFill>
          <a:srgbClr val="38A5D0"/>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fr-FR" sz="1200" b="1">
              <a:solidFill>
                <a:schemeClr val="bg1"/>
              </a:solidFill>
              <a:latin typeface="Calibri" panose="020F0502020204030204" pitchFamily="34" charset="0"/>
              <a:cs typeface="Arial" panose="020B0604020202020204" pitchFamily="34" charset="0"/>
            </a:rPr>
            <a:t>Cliquer</a:t>
          </a:r>
          <a:r>
            <a:rPr lang="fr-FR" sz="1200" b="1" baseline="0">
              <a:solidFill>
                <a:schemeClr val="bg1"/>
              </a:solidFill>
              <a:latin typeface="Calibri" panose="020F0502020204030204" pitchFamily="34" charset="0"/>
              <a:cs typeface="Arial" panose="020B0604020202020204" pitchFamily="34" charset="0"/>
            </a:rPr>
            <a:t> ICI pour a</a:t>
          </a:r>
          <a:r>
            <a:rPr lang="fr-FR" sz="1200" b="1">
              <a:solidFill>
                <a:schemeClr val="bg1"/>
              </a:solidFill>
              <a:latin typeface="Calibri" panose="020F0502020204030204" pitchFamily="34" charset="0"/>
              <a:cs typeface="Arial" panose="020B0604020202020204" pitchFamily="34" charset="0"/>
            </a:rPr>
            <a:t>ccéder </a:t>
          </a:r>
        </a:p>
        <a:p>
          <a:pPr algn="ctr"/>
          <a:r>
            <a:rPr lang="fr-FR" sz="1200" b="1">
              <a:solidFill>
                <a:schemeClr val="bg1"/>
              </a:solidFill>
              <a:latin typeface="Calibri" panose="020F0502020204030204" pitchFamily="34" charset="0"/>
              <a:cs typeface="Arial" panose="020B0604020202020204" pitchFamily="34" charset="0"/>
            </a:rPr>
            <a:t>au formulaire</a:t>
          </a:r>
        </a:p>
      </xdr:txBody>
    </xdr:sp>
    <xdr:clientData/>
  </xdr:twoCellAnchor>
  <xdr:twoCellAnchor editAs="oneCell">
    <xdr:from>
      <xdr:col>1</xdr:col>
      <xdr:colOff>1</xdr:colOff>
      <xdr:row>0</xdr:row>
      <xdr:rowOff>0</xdr:rowOff>
    </xdr:from>
    <xdr:to>
      <xdr:col>1</xdr:col>
      <xdr:colOff>1539241</xdr:colOff>
      <xdr:row>3</xdr:row>
      <xdr:rowOff>265163</xdr:rowOff>
    </xdr:to>
    <xdr:pic>
      <xdr:nvPicPr>
        <xdr:cNvPr id="5" name="Image 4"/>
        <xdr:cNvPicPr>
          <a:picLocks noChangeAspect="1"/>
        </xdr:cNvPicPr>
      </xdr:nvPicPr>
      <xdr:blipFill>
        <a:blip xmlns:r="http://schemas.openxmlformats.org/officeDocument/2006/relationships" r:embed="rId4"/>
        <a:stretch>
          <a:fillRect/>
        </a:stretch>
      </xdr:blipFill>
      <xdr:spPr>
        <a:xfrm>
          <a:off x="365761" y="0"/>
          <a:ext cx="1539240" cy="981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1524000</xdr:colOff>
      <xdr:row>8</xdr:row>
      <xdr:rowOff>70485</xdr:rowOff>
    </xdr:from>
    <xdr:to>
      <xdr:col>6</xdr:col>
      <xdr:colOff>1196340</xdr:colOff>
      <xdr:row>9</xdr:row>
      <xdr:rowOff>45720</xdr:rowOff>
    </xdr:to>
    <xdr:sp macro="" textlink="">
      <xdr:nvSpPr>
        <xdr:cNvPr id="54" name="Rectangle à coins arrondis 53">
          <a:hlinkClick xmlns:r="http://schemas.openxmlformats.org/officeDocument/2006/relationships" r:id="rId1"/>
        </xdr:cNvPr>
        <xdr:cNvSpPr/>
      </xdr:nvSpPr>
      <xdr:spPr>
        <a:xfrm>
          <a:off x="7711440" y="2310765"/>
          <a:ext cx="2392680" cy="424815"/>
        </a:xfrm>
        <a:prstGeom prst="roundRect">
          <a:avLst/>
        </a:prstGeom>
        <a:solidFill>
          <a:schemeClr val="accent5">
            <a:lumMod val="40000"/>
            <a:lumOff val="6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200" b="1">
              <a:solidFill>
                <a:sysClr val="windowText" lastClr="000000"/>
              </a:solidFill>
            </a:rPr>
            <a:t>Accéder à la liste</a:t>
          </a:r>
          <a:r>
            <a:rPr lang="fr-FR" sz="1200" b="1" baseline="0">
              <a:solidFill>
                <a:sysClr val="windowText" lastClr="000000"/>
              </a:solidFill>
            </a:rPr>
            <a:t> des ESMS</a:t>
          </a:r>
          <a:endParaRPr lang="fr-FR" sz="1200" b="1">
            <a:solidFill>
              <a:sysClr val="windowText" lastClr="000000"/>
            </a:solidFill>
          </a:endParaRPr>
        </a:p>
      </xdr:txBody>
    </xdr:sp>
    <xdr:clientData/>
  </xdr:twoCellAnchor>
  <xdr:twoCellAnchor>
    <xdr:from>
      <xdr:col>5</xdr:col>
      <xdr:colOff>1516380</xdr:colOff>
      <xdr:row>9</xdr:row>
      <xdr:rowOff>161925</xdr:rowOff>
    </xdr:from>
    <xdr:to>
      <xdr:col>6</xdr:col>
      <xdr:colOff>1196340</xdr:colOff>
      <xdr:row>12</xdr:row>
      <xdr:rowOff>181610</xdr:rowOff>
    </xdr:to>
    <xdr:sp macro="" textlink="">
      <xdr:nvSpPr>
        <xdr:cNvPr id="55" name="Rectangle à coins arrondis 54">
          <a:hlinkClick xmlns:r="http://schemas.openxmlformats.org/officeDocument/2006/relationships" r:id="rId2"/>
        </xdr:cNvPr>
        <xdr:cNvSpPr/>
      </xdr:nvSpPr>
      <xdr:spPr>
        <a:xfrm>
          <a:off x="7860858" y="2828925"/>
          <a:ext cx="2446352" cy="571859"/>
        </a:xfrm>
        <a:prstGeom prst="roundRect">
          <a:avLst/>
        </a:prstGeom>
        <a:solidFill>
          <a:schemeClr val="accent5">
            <a:lumMod val="40000"/>
            <a:lumOff val="6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200" b="1">
              <a:solidFill>
                <a:sysClr val="windowText" lastClr="000000"/>
              </a:solidFill>
            </a:rPr>
            <a:t>Accéder</a:t>
          </a:r>
          <a:r>
            <a:rPr lang="fr-FR" sz="1200" b="1" baseline="0">
              <a:solidFill>
                <a:sysClr val="windowText" lastClr="000000"/>
              </a:solidFill>
            </a:rPr>
            <a:t> au site internet FINESS</a:t>
          </a:r>
          <a:endParaRPr lang="fr-FR" sz="1200" b="1">
            <a:solidFill>
              <a:sysClr val="windowText" lastClr="000000"/>
            </a:solidFill>
          </a:endParaRPr>
        </a:p>
      </xdr:txBody>
    </xdr:sp>
    <xdr:clientData/>
  </xdr:twoCellAnchor>
  <xdr:twoCellAnchor editAs="oneCell">
    <xdr:from>
      <xdr:col>3</xdr:col>
      <xdr:colOff>241300</xdr:colOff>
      <xdr:row>26</xdr:row>
      <xdr:rowOff>139700</xdr:rowOff>
    </xdr:from>
    <xdr:to>
      <xdr:col>3</xdr:col>
      <xdr:colOff>527050</xdr:colOff>
      <xdr:row>26</xdr:row>
      <xdr:rowOff>429804</xdr:rowOff>
    </xdr:to>
    <xdr:pic>
      <xdr:nvPicPr>
        <xdr:cNvPr id="60" name="Picture 1" descr="File:Info.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76750" y="9385300"/>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234950</xdr:colOff>
      <xdr:row>27</xdr:row>
      <xdr:rowOff>133439</xdr:rowOff>
    </xdr:from>
    <xdr:to>
      <xdr:col>3</xdr:col>
      <xdr:colOff>539750</xdr:colOff>
      <xdr:row>27</xdr:row>
      <xdr:rowOff>416558</xdr:rowOff>
    </xdr:to>
    <xdr:pic>
      <xdr:nvPicPr>
        <xdr:cNvPr id="62" name="Picture 1" descr="File:Info.png">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25950" y="12782639"/>
          <a:ext cx="304800" cy="283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283508</xdr:colOff>
      <xdr:row>35</xdr:row>
      <xdr:rowOff>8480</xdr:rowOff>
    </xdr:from>
    <xdr:to>
      <xdr:col>3</xdr:col>
      <xdr:colOff>569258</xdr:colOff>
      <xdr:row>35</xdr:row>
      <xdr:rowOff>309918</xdr:rowOff>
    </xdr:to>
    <xdr:pic>
      <xdr:nvPicPr>
        <xdr:cNvPr id="66" name="Picture 1" descr="File:Info.png">
          <a:hlinkClick xmlns:r="http://schemas.openxmlformats.org/officeDocument/2006/relationships" r:id="rId7"/>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43132" y="13625868"/>
          <a:ext cx="285750" cy="301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257548</xdr:colOff>
      <xdr:row>46</xdr:row>
      <xdr:rowOff>27828</xdr:rowOff>
    </xdr:from>
    <xdr:to>
      <xdr:col>3</xdr:col>
      <xdr:colOff>543298</xdr:colOff>
      <xdr:row>46</xdr:row>
      <xdr:rowOff>317932</xdr:rowOff>
    </xdr:to>
    <xdr:pic>
      <xdr:nvPicPr>
        <xdr:cNvPr id="67" name="Picture 1" descr="File:Info.png">
          <a:hlinkClick xmlns:r="http://schemas.openxmlformats.org/officeDocument/2006/relationships" r:id="rId8"/>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7172" y="18486157"/>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258856</xdr:colOff>
      <xdr:row>47</xdr:row>
      <xdr:rowOff>61446</xdr:rowOff>
    </xdr:from>
    <xdr:to>
      <xdr:col>3</xdr:col>
      <xdr:colOff>544606</xdr:colOff>
      <xdr:row>47</xdr:row>
      <xdr:rowOff>351550</xdr:rowOff>
    </xdr:to>
    <xdr:pic>
      <xdr:nvPicPr>
        <xdr:cNvPr id="68" name="Picture 1" descr="File:Info.png">
          <a:hlinkClick xmlns:r="http://schemas.openxmlformats.org/officeDocument/2006/relationships" r:id="rId9"/>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8480" y="18887328"/>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51</xdr:row>
      <xdr:rowOff>76200</xdr:rowOff>
    </xdr:from>
    <xdr:to>
      <xdr:col>3</xdr:col>
      <xdr:colOff>542925</xdr:colOff>
      <xdr:row>51</xdr:row>
      <xdr:rowOff>366305</xdr:rowOff>
    </xdr:to>
    <xdr:pic>
      <xdr:nvPicPr>
        <xdr:cNvPr id="70" name="Picture 1" descr="File:Info.png">
          <a:hlinkClick xmlns:r="http://schemas.openxmlformats.org/officeDocument/2006/relationships" r:id="rId10"/>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48175" y="20828000"/>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259977</xdr:colOff>
      <xdr:row>45</xdr:row>
      <xdr:rowOff>38286</xdr:rowOff>
    </xdr:from>
    <xdr:to>
      <xdr:col>3</xdr:col>
      <xdr:colOff>545727</xdr:colOff>
      <xdr:row>45</xdr:row>
      <xdr:rowOff>328390</xdr:rowOff>
    </xdr:to>
    <xdr:pic>
      <xdr:nvPicPr>
        <xdr:cNvPr id="77" name="Picture 1" descr="File:Info.png">
          <a:hlinkClick xmlns:r="http://schemas.openxmlformats.org/officeDocument/2006/relationships" r:id="rId11"/>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9601" y="18115615"/>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276225</xdr:colOff>
      <xdr:row>33</xdr:row>
      <xdr:rowOff>116205</xdr:rowOff>
    </xdr:from>
    <xdr:to>
      <xdr:col>3</xdr:col>
      <xdr:colOff>561975</xdr:colOff>
      <xdr:row>33</xdr:row>
      <xdr:rowOff>404132</xdr:rowOff>
    </xdr:to>
    <xdr:pic>
      <xdr:nvPicPr>
        <xdr:cNvPr id="78" name="Picture 1" descr="File:Info.png">
          <a:hlinkClick xmlns:r="http://schemas.openxmlformats.org/officeDocument/2006/relationships" r:id="rId1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11675" y="13025755"/>
          <a:ext cx="285750" cy="28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279132</xdr:colOff>
      <xdr:row>23</xdr:row>
      <xdr:rowOff>49412</xdr:rowOff>
    </xdr:from>
    <xdr:to>
      <xdr:col>3</xdr:col>
      <xdr:colOff>564882</xdr:colOff>
      <xdr:row>23</xdr:row>
      <xdr:rowOff>339516</xdr:rowOff>
    </xdr:to>
    <xdr:pic>
      <xdr:nvPicPr>
        <xdr:cNvPr id="80" name="Picture 1" descr="File:Info.png">
          <a:hlinkClick xmlns:r="http://schemas.openxmlformats.org/officeDocument/2006/relationships" r:id="rId1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38756" y="7458741"/>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394063</xdr:colOff>
      <xdr:row>0</xdr:row>
      <xdr:rowOff>15240</xdr:rowOff>
    </xdr:from>
    <xdr:to>
      <xdr:col>1</xdr:col>
      <xdr:colOff>1394460</xdr:colOff>
      <xdr:row>2</xdr:row>
      <xdr:rowOff>184531</xdr:rowOff>
    </xdr:to>
    <xdr:pic>
      <xdr:nvPicPr>
        <xdr:cNvPr id="82" name="Image 81"/>
        <xdr:cNvPicPr>
          <a:picLocks noChangeAspect="1"/>
        </xdr:cNvPicPr>
      </xdr:nvPicPr>
      <xdr:blipFill>
        <a:blip xmlns:r="http://schemas.openxmlformats.org/officeDocument/2006/relationships" r:embed="rId14"/>
        <a:stretch>
          <a:fillRect/>
        </a:stretch>
      </xdr:blipFill>
      <xdr:spPr>
        <a:xfrm>
          <a:off x="599803" y="15240"/>
          <a:ext cx="1000397" cy="641731"/>
        </a:xfrm>
        <a:prstGeom prst="rect">
          <a:avLst/>
        </a:prstGeom>
      </xdr:spPr>
    </xdr:pic>
    <xdr:clientData/>
  </xdr:twoCellAnchor>
  <xdr:twoCellAnchor>
    <xdr:from>
      <xdr:col>0</xdr:col>
      <xdr:colOff>83820</xdr:colOff>
      <xdr:row>2</xdr:row>
      <xdr:rowOff>114300</xdr:rowOff>
    </xdr:from>
    <xdr:to>
      <xdr:col>6</xdr:col>
      <xdr:colOff>1219200</xdr:colOff>
      <xdr:row>6</xdr:row>
      <xdr:rowOff>441960</xdr:rowOff>
    </xdr:to>
    <xdr:graphicFrame macro="">
      <xdr:nvGraphicFramePr>
        <xdr:cNvPr id="29" name="Diagramme 2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 r:lo="rId16" r:qs="rId17" r:cs="rId18"/>
        </a:graphicData>
      </a:graphic>
    </xdr:graphicFrame>
    <xdr:clientData/>
  </xdr:twoCellAnchor>
  <xdr:twoCellAnchor editAs="oneCell">
    <xdr:from>
      <xdr:col>1</xdr:col>
      <xdr:colOff>1559560</xdr:colOff>
      <xdr:row>5</xdr:row>
      <xdr:rowOff>232410</xdr:rowOff>
    </xdr:from>
    <xdr:to>
      <xdr:col>1</xdr:col>
      <xdr:colOff>1795780</xdr:colOff>
      <xdr:row>6</xdr:row>
      <xdr:rowOff>157480</xdr:rowOff>
    </xdr:to>
    <xdr:pic>
      <xdr:nvPicPr>
        <xdr:cNvPr id="30" name="Image 20" descr="http://1.bp.blogspot.com/-XgpxNOSD5z0/UExM6HfXnPI/AAAAAAAAAKg/klozY7jgOpA/s1600/1237099306261031288Steren_Warning.svg.med.png"/>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769110" y="1521460"/>
          <a:ext cx="2362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2066290</xdr:colOff>
      <xdr:row>5</xdr:row>
      <xdr:rowOff>203200</xdr:rowOff>
    </xdr:from>
    <xdr:to>
      <xdr:col>5</xdr:col>
      <xdr:colOff>2355850</xdr:colOff>
      <xdr:row>6</xdr:row>
      <xdr:rowOff>212090</xdr:rowOff>
    </xdr:to>
    <xdr:pic>
      <xdr:nvPicPr>
        <xdr:cNvPr id="31" name="Picture 1" descr="File:Info.png">
          <a:hlinkClick xmlns:r="http://schemas.openxmlformats.org/officeDocument/2006/relationships" r:id="rId2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65490" y="1492250"/>
          <a:ext cx="2895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262890</xdr:colOff>
      <xdr:row>18</xdr:row>
      <xdr:rowOff>45720</xdr:rowOff>
    </xdr:from>
    <xdr:to>
      <xdr:col>3</xdr:col>
      <xdr:colOff>555523</xdr:colOff>
      <xdr:row>18</xdr:row>
      <xdr:rowOff>338353</xdr:rowOff>
    </xdr:to>
    <xdr:pic>
      <xdr:nvPicPr>
        <xdr:cNvPr id="3" name="Image 2">
          <a:hlinkClick xmlns:r="http://schemas.openxmlformats.org/officeDocument/2006/relationships" r:id="rId22"/>
        </xdr:cNvPr>
        <xdr:cNvPicPr>
          <a:picLocks noChangeAspect="1"/>
        </xdr:cNvPicPr>
      </xdr:nvPicPr>
      <xdr:blipFill>
        <a:blip xmlns:r="http://schemas.openxmlformats.org/officeDocument/2006/relationships" r:embed="rId23"/>
        <a:stretch>
          <a:fillRect/>
        </a:stretch>
      </xdr:blipFill>
      <xdr:spPr>
        <a:xfrm>
          <a:off x="4498340" y="5659120"/>
          <a:ext cx="292633" cy="292633"/>
        </a:xfrm>
        <a:prstGeom prst="rect">
          <a:avLst/>
        </a:prstGeom>
      </xdr:spPr>
    </xdr:pic>
    <xdr:clientData/>
  </xdr:twoCellAnchor>
  <xdr:oneCellAnchor>
    <xdr:from>
      <xdr:col>3</xdr:col>
      <xdr:colOff>264160</xdr:colOff>
      <xdr:row>19</xdr:row>
      <xdr:rowOff>49829</xdr:rowOff>
    </xdr:from>
    <xdr:ext cx="285750" cy="285750"/>
    <xdr:pic>
      <xdr:nvPicPr>
        <xdr:cNvPr id="39" name="Picture 1" descr="File:Info.png">
          <a:hlinkClick xmlns:r="http://schemas.openxmlformats.org/officeDocument/2006/relationships" r:id="rId24"/>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23784" y="587240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254000</xdr:colOff>
      <xdr:row>20</xdr:row>
      <xdr:rowOff>54610</xdr:rowOff>
    </xdr:from>
    <xdr:ext cx="286537" cy="286537"/>
    <xdr:pic>
      <xdr:nvPicPr>
        <xdr:cNvPr id="44" name="Image 43">
          <a:hlinkClick xmlns:r="http://schemas.openxmlformats.org/officeDocument/2006/relationships" r:id="rId25"/>
        </xdr:cNvPr>
        <xdr:cNvPicPr>
          <a:picLocks noChangeAspect="1"/>
        </xdr:cNvPicPr>
      </xdr:nvPicPr>
      <xdr:blipFill>
        <a:blip xmlns:r="http://schemas.openxmlformats.org/officeDocument/2006/relationships" r:embed="rId26"/>
        <a:stretch>
          <a:fillRect/>
        </a:stretch>
      </xdr:blipFill>
      <xdr:spPr>
        <a:xfrm>
          <a:off x="4489450" y="6455410"/>
          <a:ext cx="286537" cy="286537"/>
        </a:xfrm>
        <a:prstGeom prst="rect">
          <a:avLst/>
        </a:prstGeom>
      </xdr:spPr>
    </xdr:pic>
    <xdr:clientData/>
  </xdr:oneCellAnchor>
  <xdr:oneCellAnchor>
    <xdr:from>
      <xdr:col>3</xdr:col>
      <xdr:colOff>283509</xdr:colOff>
      <xdr:row>24</xdr:row>
      <xdr:rowOff>107427</xdr:rowOff>
    </xdr:from>
    <xdr:ext cx="285750" cy="290104"/>
    <xdr:pic>
      <xdr:nvPicPr>
        <xdr:cNvPr id="52" name="Picture 1" descr="File:Info.png">
          <a:hlinkClick xmlns:r="http://schemas.openxmlformats.org/officeDocument/2006/relationships" r:id="rId27"/>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43133" y="7938098"/>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254747</xdr:colOff>
      <xdr:row>25</xdr:row>
      <xdr:rowOff>101465</xdr:rowOff>
    </xdr:from>
    <xdr:ext cx="304800" cy="280579"/>
    <xdr:pic>
      <xdr:nvPicPr>
        <xdr:cNvPr id="53" name="Picture 1" descr="File:Info.png">
          <a:hlinkClick xmlns:r="http://schemas.openxmlformats.org/officeDocument/2006/relationships" r:id="rId28"/>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14371" y="8478983"/>
          <a:ext cx="304800" cy="280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273797</xdr:colOff>
      <xdr:row>28</xdr:row>
      <xdr:rowOff>129615</xdr:rowOff>
    </xdr:from>
    <xdr:ext cx="304800" cy="280579"/>
    <xdr:pic>
      <xdr:nvPicPr>
        <xdr:cNvPr id="61" name="Picture 1" descr="File:Info.png">
          <a:hlinkClick xmlns:r="http://schemas.openxmlformats.org/officeDocument/2006/relationships" r:id="rId29"/>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33421" y="10219391"/>
          <a:ext cx="304800" cy="280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276225</xdr:colOff>
      <xdr:row>30</xdr:row>
      <xdr:rowOff>116114</xdr:rowOff>
    </xdr:from>
    <xdr:ext cx="285750" cy="286294"/>
    <xdr:pic>
      <xdr:nvPicPr>
        <xdr:cNvPr id="72" name="Picture 1" descr="File:Info.png">
          <a:hlinkClick xmlns:r="http://schemas.openxmlformats.org/officeDocument/2006/relationships" r:id="rId30"/>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11675" y="11590564"/>
          <a:ext cx="285750" cy="286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273050</xdr:colOff>
      <xdr:row>38</xdr:row>
      <xdr:rowOff>73025</xdr:rowOff>
    </xdr:from>
    <xdr:ext cx="285750" cy="300990"/>
    <xdr:pic>
      <xdr:nvPicPr>
        <xdr:cNvPr id="84" name="Picture 1" descr="File:Info.png">
          <a:hlinkClick xmlns:r="http://schemas.openxmlformats.org/officeDocument/2006/relationships" r:id="rId31"/>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08500" y="15097125"/>
          <a:ext cx="285750" cy="300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265953</xdr:colOff>
      <xdr:row>40</xdr:row>
      <xdr:rowOff>76013</xdr:rowOff>
    </xdr:from>
    <xdr:ext cx="285750" cy="300990"/>
    <xdr:pic>
      <xdr:nvPicPr>
        <xdr:cNvPr id="86" name="Picture 1" descr="File:Info.png">
          <a:hlinkClick xmlns:r="http://schemas.openxmlformats.org/officeDocument/2006/relationships" r:id="rId3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25577" y="15755284"/>
          <a:ext cx="285750" cy="300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254373</xdr:colOff>
      <xdr:row>48</xdr:row>
      <xdr:rowOff>66675</xdr:rowOff>
    </xdr:from>
    <xdr:ext cx="285750" cy="290104"/>
    <xdr:pic>
      <xdr:nvPicPr>
        <xdr:cNvPr id="88" name="Picture 1" descr="File:Info.png">
          <a:hlinkClick xmlns:r="http://schemas.openxmlformats.org/officeDocument/2006/relationships" r:id="rId3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3997" y="19273557"/>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277159</xdr:colOff>
      <xdr:row>29</xdr:row>
      <xdr:rowOff>135218</xdr:rowOff>
    </xdr:from>
    <xdr:ext cx="304800" cy="280579"/>
    <xdr:pic>
      <xdr:nvPicPr>
        <xdr:cNvPr id="32" name="Picture 1" descr="File:Info.png">
          <a:hlinkClick xmlns:r="http://schemas.openxmlformats.org/officeDocument/2006/relationships" r:id="rId29"/>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36783" y="10767359"/>
          <a:ext cx="304800" cy="280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285750</xdr:colOff>
      <xdr:row>34</xdr:row>
      <xdr:rowOff>82550</xdr:rowOff>
    </xdr:from>
    <xdr:to>
      <xdr:col>3</xdr:col>
      <xdr:colOff>571500</xdr:colOff>
      <xdr:row>34</xdr:row>
      <xdr:rowOff>381000</xdr:rowOff>
    </xdr:to>
    <xdr:pic>
      <xdr:nvPicPr>
        <xdr:cNvPr id="33" name="Picture 1" descr="File:Info.png">
          <a:hlinkClick xmlns:r="http://schemas.openxmlformats.org/officeDocument/2006/relationships" r:id="rId34"/>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21200" y="12992100"/>
          <a:ext cx="2857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279400</xdr:colOff>
      <xdr:row>37</xdr:row>
      <xdr:rowOff>57150</xdr:rowOff>
    </xdr:from>
    <xdr:to>
      <xdr:col>3</xdr:col>
      <xdr:colOff>565150</xdr:colOff>
      <xdr:row>37</xdr:row>
      <xdr:rowOff>355600</xdr:rowOff>
    </xdr:to>
    <xdr:pic>
      <xdr:nvPicPr>
        <xdr:cNvPr id="34" name="Picture 1" descr="File:Info.png">
          <a:hlinkClick xmlns:r="http://schemas.openxmlformats.org/officeDocument/2006/relationships" r:id="rId35"/>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14850" y="14662150"/>
          <a:ext cx="2857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292473</xdr:colOff>
      <xdr:row>36</xdr:row>
      <xdr:rowOff>50800</xdr:rowOff>
    </xdr:from>
    <xdr:to>
      <xdr:col>3</xdr:col>
      <xdr:colOff>578223</xdr:colOff>
      <xdr:row>36</xdr:row>
      <xdr:rowOff>349250</xdr:rowOff>
    </xdr:to>
    <xdr:pic>
      <xdr:nvPicPr>
        <xdr:cNvPr id="35" name="Picture 1" descr="File:Info.png">
          <a:hlinkClick xmlns:r="http://schemas.openxmlformats.org/officeDocument/2006/relationships" r:id="rId36"/>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52097" y="14026776"/>
          <a:ext cx="2857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249891</xdr:colOff>
      <xdr:row>49</xdr:row>
      <xdr:rowOff>44450</xdr:rowOff>
    </xdr:from>
    <xdr:ext cx="285750" cy="290104"/>
    <xdr:pic>
      <xdr:nvPicPr>
        <xdr:cNvPr id="36" name="Picture 1" descr="File:Info.png">
          <a:hlinkClick xmlns:r="http://schemas.openxmlformats.org/officeDocument/2006/relationships" r:id="rId37"/>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9515" y="19672674"/>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253627</xdr:colOff>
      <xdr:row>50</xdr:row>
      <xdr:rowOff>57897</xdr:rowOff>
    </xdr:from>
    <xdr:ext cx="285750" cy="290104"/>
    <xdr:pic>
      <xdr:nvPicPr>
        <xdr:cNvPr id="37" name="Picture 1" descr="File:Info.png">
          <a:hlinkClick xmlns:r="http://schemas.openxmlformats.org/officeDocument/2006/relationships" r:id="rId38"/>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3251" y="20080568"/>
          <a:ext cx="285750" cy="290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256988</xdr:colOff>
      <xdr:row>52</xdr:row>
      <xdr:rowOff>58644</xdr:rowOff>
    </xdr:from>
    <xdr:to>
      <xdr:col>3</xdr:col>
      <xdr:colOff>542738</xdr:colOff>
      <xdr:row>52</xdr:row>
      <xdr:rowOff>348749</xdr:rowOff>
    </xdr:to>
    <xdr:pic>
      <xdr:nvPicPr>
        <xdr:cNvPr id="38" name="Picture 1" descr="File:Info.png">
          <a:hlinkClick xmlns:r="http://schemas.openxmlformats.org/officeDocument/2006/relationships" r:id="rId39"/>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6612" y="20843315"/>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270119</xdr:colOff>
      <xdr:row>53</xdr:row>
      <xdr:rowOff>31262</xdr:rowOff>
    </xdr:from>
    <xdr:to>
      <xdr:col>3</xdr:col>
      <xdr:colOff>555869</xdr:colOff>
      <xdr:row>53</xdr:row>
      <xdr:rowOff>321367</xdr:rowOff>
    </xdr:to>
    <xdr:pic>
      <xdr:nvPicPr>
        <xdr:cNvPr id="40" name="Picture 1" descr="File:Info.png">
          <a:hlinkClick xmlns:r="http://schemas.openxmlformats.org/officeDocument/2006/relationships" r:id="rId40"/>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09965" y="21005800"/>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254000</xdr:colOff>
      <xdr:row>54</xdr:row>
      <xdr:rowOff>53731</xdr:rowOff>
    </xdr:from>
    <xdr:to>
      <xdr:col>3</xdr:col>
      <xdr:colOff>539750</xdr:colOff>
      <xdr:row>54</xdr:row>
      <xdr:rowOff>343836</xdr:rowOff>
    </xdr:to>
    <xdr:pic>
      <xdr:nvPicPr>
        <xdr:cNvPr id="41" name="Picture 1" descr="File:Info.png">
          <a:hlinkClick xmlns:r="http://schemas.openxmlformats.org/officeDocument/2006/relationships" r:id="rId41"/>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93846" y="21414154"/>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258884</xdr:colOff>
      <xdr:row>55</xdr:row>
      <xdr:rowOff>161192</xdr:rowOff>
    </xdr:from>
    <xdr:to>
      <xdr:col>3</xdr:col>
      <xdr:colOff>544634</xdr:colOff>
      <xdr:row>55</xdr:row>
      <xdr:rowOff>451297</xdr:rowOff>
    </xdr:to>
    <xdr:pic>
      <xdr:nvPicPr>
        <xdr:cNvPr id="42" name="Picture 1" descr="File:Info.png">
          <a:hlinkClick xmlns:r="http://schemas.openxmlformats.org/officeDocument/2006/relationships" r:id="rId4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98730" y="21902615"/>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249230</xdr:colOff>
      <xdr:row>56</xdr:row>
      <xdr:rowOff>118208</xdr:rowOff>
    </xdr:from>
    <xdr:to>
      <xdr:col>3</xdr:col>
      <xdr:colOff>534980</xdr:colOff>
      <xdr:row>56</xdr:row>
      <xdr:rowOff>408313</xdr:rowOff>
    </xdr:to>
    <xdr:pic>
      <xdr:nvPicPr>
        <xdr:cNvPr id="43" name="Picture 1" descr="File:Info.png">
          <a:hlinkClick xmlns:r="http://schemas.openxmlformats.org/officeDocument/2006/relationships" r:id="rId4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8854" y="22686855"/>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260378</xdr:colOff>
      <xdr:row>57</xdr:row>
      <xdr:rowOff>55685</xdr:rowOff>
    </xdr:from>
    <xdr:to>
      <xdr:col>3</xdr:col>
      <xdr:colOff>546128</xdr:colOff>
      <xdr:row>57</xdr:row>
      <xdr:rowOff>345790</xdr:rowOff>
    </xdr:to>
    <xdr:pic>
      <xdr:nvPicPr>
        <xdr:cNvPr id="45" name="Picture 1" descr="File:Info.png">
          <a:hlinkClick xmlns:r="http://schemas.openxmlformats.org/officeDocument/2006/relationships" r:id="rId44"/>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20002" y="23126356"/>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288193</xdr:colOff>
      <xdr:row>61</xdr:row>
      <xdr:rowOff>366346</xdr:rowOff>
    </xdr:from>
    <xdr:to>
      <xdr:col>3</xdr:col>
      <xdr:colOff>573943</xdr:colOff>
      <xdr:row>62</xdr:row>
      <xdr:rowOff>187528</xdr:rowOff>
    </xdr:to>
    <xdr:pic>
      <xdr:nvPicPr>
        <xdr:cNvPr id="46" name="Picture 1" descr="File:Info.png">
          <a:hlinkClick xmlns:r="http://schemas.openxmlformats.org/officeDocument/2006/relationships" r:id="rId45"/>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28039" y="24774769"/>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286238</xdr:colOff>
      <xdr:row>63</xdr:row>
      <xdr:rowOff>37123</xdr:rowOff>
    </xdr:from>
    <xdr:to>
      <xdr:col>3</xdr:col>
      <xdr:colOff>571988</xdr:colOff>
      <xdr:row>63</xdr:row>
      <xdr:rowOff>327228</xdr:rowOff>
    </xdr:to>
    <xdr:pic>
      <xdr:nvPicPr>
        <xdr:cNvPr id="47" name="Picture 1" descr="File:Info.png">
          <a:hlinkClick xmlns:r="http://schemas.openxmlformats.org/officeDocument/2006/relationships" r:id="rId46"/>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21688" y="26376923"/>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283209</xdr:colOff>
      <xdr:row>64</xdr:row>
      <xdr:rowOff>149176</xdr:rowOff>
    </xdr:from>
    <xdr:to>
      <xdr:col>3</xdr:col>
      <xdr:colOff>568959</xdr:colOff>
      <xdr:row>64</xdr:row>
      <xdr:rowOff>439281</xdr:rowOff>
    </xdr:to>
    <xdr:pic>
      <xdr:nvPicPr>
        <xdr:cNvPr id="48" name="Picture 1" descr="File:Info.png">
          <a:hlinkClick xmlns:r="http://schemas.openxmlformats.org/officeDocument/2006/relationships" r:id="rId46"/>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43729" y="26666776"/>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264844</xdr:colOff>
      <xdr:row>65</xdr:row>
      <xdr:rowOff>24228</xdr:rowOff>
    </xdr:from>
    <xdr:to>
      <xdr:col>3</xdr:col>
      <xdr:colOff>550594</xdr:colOff>
      <xdr:row>65</xdr:row>
      <xdr:rowOff>314333</xdr:rowOff>
    </xdr:to>
    <xdr:pic>
      <xdr:nvPicPr>
        <xdr:cNvPr id="49" name="Picture 1" descr="File:Info.png">
          <a:hlinkClick xmlns:r="http://schemas.openxmlformats.org/officeDocument/2006/relationships" r:id="rId47"/>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30444" y="27227628"/>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248253</xdr:colOff>
      <xdr:row>66</xdr:row>
      <xdr:rowOff>78557</xdr:rowOff>
    </xdr:from>
    <xdr:to>
      <xdr:col>3</xdr:col>
      <xdr:colOff>534003</xdr:colOff>
      <xdr:row>66</xdr:row>
      <xdr:rowOff>368662</xdr:rowOff>
    </xdr:to>
    <xdr:pic>
      <xdr:nvPicPr>
        <xdr:cNvPr id="50" name="Picture 1" descr="File:Info.png">
          <a:hlinkClick xmlns:r="http://schemas.openxmlformats.org/officeDocument/2006/relationships" r:id="rId48"/>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7877" y="27559863"/>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263769</xdr:colOff>
      <xdr:row>67</xdr:row>
      <xdr:rowOff>268654</xdr:rowOff>
    </xdr:from>
    <xdr:to>
      <xdr:col>3</xdr:col>
      <xdr:colOff>549519</xdr:colOff>
      <xdr:row>68</xdr:row>
      <xdr:rowOff>163105</xdr:rowOff>
    </xdr:to>
    <xdr:pic>
      <xdr:nvPicPr>
        <xdr:cNvPr id="51" name="Picture 1" descr="File:Info.png">
          <a:hlinkClick xmlns:r="http://schemas.openxmlformats.org/officeDocument/2006/relationships" r:id="rId49"/>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99219" y="28145154"/>
          <a:ext cx="285750" cy="288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288193</xdr:colOff>
      <xdr:row>69</xdr:row>
      <xdr:rowOff>87923</xdr:rowOff>
    </xdr:from>
    <xdr:to>
      <xdr:col>3</xdr:col>
      <xdr:colOff>573943</xdr:colOff>
      <xdr:row>69</xdr:row>
      <xdr:rowOff>378028</xdr:rowOff>
    </xdr:to>
    <xdr:pic>
      <xdr:nvPicPr>
        <xdr:cNvPr id="56" name="Picture 1" descr="File:Info.png">
          <a:hlinkClick xmlns:r="http://schemas.openxmlformats.org/officeDocument/2006/relationships" r:id="rId50"/>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28039" y="28218423"/>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268654</xdr:colOff>
      <xdr:row>70</xdr:row>
      <xdr:rowOff>122116</xdr:rowOff>
    </xdr:from>
    <xdr:to>
      <xdr:col>3</xdr:col>
      <xdr:colOff>554404</xdr:colOff>
      <xdr:row>70</xdr:row>
      <xdr:rowOff>412221</xdr:rowOff>
    </xdr:to>
    <xdr:pic>
      <xdr:nvPicPr>
        <xdr:cNvPr id="57" name="Picture 1" descr="File:Info.png">
          <a:hlinkClick xmlns:r="http://schemas.openxmlformats.org/officeDocument/2006/relationships" r:id="rId51"/>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08500" y="28721539"/>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252334</xdr:colOff>
      <xdr:row>71</xdr:row>
      <xdr:rowOff>120449</xdr:rowOff>
    </xdr:from>
    <xdr:to>
      <xdr:col>3</xdr:col>
      <xdr:colOff>538084</xdr:colOff>
      <xdr:row>71</xdr:row>
      <xdr:rowOff>410554</xdr:rowOff>
    </xdr:to>
    <xdr:pic>
      <xdr:nvPicPr>
        <xdr:cNvPr id="58" name="Picture 1" descr="File:Info.png">
          <a:hlinkClick xmlns:r="http://schemas.openxmlformats.org/officeDocument/2006/relationships" r:id="rId5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11958" y="29905684"/>
          <a:ext cx="285750" cy="29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289485</xdr:colOff>
      <xdr:row>32</xdr:row>
      <xdr:rowOff>29135</xdr:rowOff>
    </xdr:from>
    <xdr:to>
      <xdr:col>3</xdr:col>
      <xdr:colOff>575235</xdr:colOff>
      <xdr:row>32</xdr:row>
      <xdr:rowOff>317062</xdr:rowOff>
    </xdr:to>
    <xdr:pic>
      <xdr:nvPicPr>
        <xdr:cNvPr id="59" name="Picture 1" descr="File:Info.png">
          <a:hlinkClick xmlns:r="http://schemas.openxmlformats.org/officeDocument/2006/relationships" r:id="rId1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49109" y="12221135"/>
          <a:ext cx="285750" cy="28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274170</xdr:colOff>
      <xdr:row>39</xdr:row>
      <xdr:rowOff>66488</xdr:rowOff>
    </xdr:from>
    <xdr:ext cx="285750" cy="300990"/>
    <xdr:pic>
      <xdr:nvPicPr>
        <xdr:cNvPr id="64" name="Picture 1" descr="File:Info.png">
          <a:hlinkClick xmlns:r="http://schemas.openxmlformats.org/officeDocument/2006/relationships" r:id="rId3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33794" y="15302006"/>
          <a:ext cx="285750" cy="300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171450</xdr:rowOff>
    </xdr:from>
    <xdr:to>
      <xdr:col>0</xdr:col>
      <xdr:colOff>1847850</xdr:colOff>
      <xdr:row>44</xdr:row>
      <xdr:rowOff>171450</xdr:rowOff>
    </xdr:to>
    <xdr:sp macro="" textlink="">
      <xdr:nvSpPr>
        <xdr:cNvPr id="61" name="Rectangle 60"/>
        <xdr:cNvSpPr/>
      </xdr:nvSpPr>
      <xdr:spPr>
        <a:xfrm>
          <a:off x="0" y="60642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 – Qualité de l’accompagnement</a:t>
          </a:r>
          <a:endParaRPr lang="en-GB" sz="1200">
            <a:effectLst/>
          </a:endParaRPr>
        </a:p>
      </xdr:txBody>
    </xdr:sp>
    <xdr:clientData/>
  </xdr:twoCellAnchor>
  <xdr:twoCellAnchor>
    <xdr:from>
      <xdr:col>0</xdr:col>
      <xdr:colOff>1847850</xdr:colOff>
      <xdr:row>40</xdr:row>
      <xdr:rowOff>171450</xdr:rowOff>
    </xdr:from>
    <xdr:to>
      <xdr:col>1</xdr:col>
      <xdr:colOff>0</xdr:colOff>
      <xdr:row>44</xdr:row>
      <xdr:rowOff>171450</xdr:rowOff>
    </xdr:to>
    <xdr:sp macro="" textlink="">
      <xdr:nvSpPr>
        <xdr:cNvPr id="62" name="Rectangle 61"/>
        <xdr:cNvSpPr/>
      </xdr:nvSpPr>
      <xdr:spPr>
        <a:xfrm>
          <a:off x="1847850" y="60642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2b – Taux d’établissement ayant intégré les principes de l’autodétermination dans leur accompagnement</a:t>
          </a:r>
          <a:endParaRPr lang="en-GB" sz="1600">
            <a:effectLst/>
          </a:endParaRPr>
        </a:p>
      </xdr:txBody>
    </xdr:sp>
    <xdr:clientData/>
  </xdr:twoCellAnchor>
  <xdr:twoCellAnchor>
    <xdr:from>
      <xdr:col>0</xdr:col>
      <xdr:colOff>76200</xdr:colOff>
      <xdr:row>45</xdr:row>
      <xdr:rowOff>57150</xdr:rowOff>
    </xdr:from>
    <xdr:to>
      <xdr:col>0</xdr:col>
      <xdr:colOff>6184900</xdr:colOff>
      <xdr:row>73</xdr:row>
      <xdr:rowOff>6350</xdr:rowOff>
    </xdr:to>
    <xdr:sp macro="" textlink="">
      <xdr:nvSpPr>
        <xdr:cNvPr id="64" name="Rectangle 63"/>
        <xdr:cNvSpPr/>
      </xdr:nvSpPr>
      <xdr:spPr>
        <a:xfrm>
          <a:off x="76200" y="68707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45</xdr:row>
      <xdr:rowOff>57150</xdr:rowOff>
    </xdr:from>
    <xdr:to>
      <xdr:col>0</xdr:col>
      <xdr:colOff>6210300</xdr:colOff>
      <xdr:row>72</xdr:row>
      <xdr:rowOff>120650</xdr:rowOff>
    </xdr:to>
    <xdr:sp macro="" textlink="">
      <xdr:nvSpPr>
        <xdr:cNvPr id="66" name="ZoneTexte 65"/>
        <xdr:cNvSpPr txBox="1"/>
      </xdr:nvSpPr>
      <xdr:spPr>
        <a:xfrm>
          <a:off x="107950" y="6870700"/>
          <a:ext cx="6102350" cy="50355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fr-FR" sz="1100" b="1" i="0" cap="small" baseline="0">
              <a:solidFill>
                <a:schemeClr val="dk1"/>
              </a:solidFill>
              <a:effectLst/>
              <a:latin typeface="+mn-lt"/>
              <a:ea typeface="+mn-ea"/>
              <a:cs typeface="+mn-cs"/>
            </a:rPr>
            <a:t>● Définition </a:t>
          </a:r>
          <a:endParaRPr lang="en-GB" sz="1050">
            <a:effectLst/>
          </a:endParaRPr>
        </a:p>
        <a:p>
          <a:pPr rtl="0" eaLnBrk="1" latinLnBrk="0" hangingPunct="1"/>
          <a:r>
            <a:rPr lang="fr-FR" sz="1100">
              <a:solidFill>
                <a:schemeClr val="dk1"/>
              </a:solidFill>
              <a:effectLst/>
              <a:latin typeface="+mn-lt"/>
              <a:ea typeface="+mn-ea"/>
              <a:cs typeface="+mn-cs"/>
            </a:rPr>
            <a:t>Pourcentage d’établissements ayant intégré les principes de l’autodétermination dans leur accompagnement.</a:t>
          </a:r>
          <a:endParaRPr lang="en-GB" sz="1050">
            <a:effectLst/>
          </a:endParaRPr>
        </a:p>
        <a:p>
          <a:pPr rtl="0" eaLnBrk="1" fontAlgn="auto" latinLnBrk="0" hangingPunct="1"/>
          <a:r>
            <a:rPr lang="fr-FR" sz="1100" b="1" i="0" baseline="0">
              <a:solidFill>
                <a:schemeClr val="dk1"/>
              </a:solidFill>
              <a:effectLst/>
              <a:latin typeface="+mn-lt"/>
              <a:ea typeface="+mn-ea"/>
              <a:cs typeface="+mn-cs"/>
            </a:rPr>
            <a:t> </a:t>
          </a:r>
          <a:endParaRPr lang="en-GB" sz="1050">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sz="1050">
            <a:effectLst/>
          </a:endParaRPr>
        </a:p>
        <a:p>
          <a:pPr rtl="0" eaLnBrk="1" latinLnBrk="0" hangingPunct="1"/>
          <a:r>
            <a:rPr lang="fr-FR" sz="1100">
              <a:solidFill>
                <a:schemeClr val="dk1"/>
              </a:solidFill>
              <a:effectLst/>
              <a:latin typeface="+mn-lt"/>
              <a:ea typeface="+mn-ea"/>
              <a:cs typeface="+mn-cs"/>
            </a:rPr>
            <a:t>Historiquement, l’autodétermination se réfère au principe du droit des peuples à disposer d’eux mêmes. C’est un principe inscrit dans la Charte des Nations Unies de 1945. Philosophiquement, l’autodétermination désigne la possibilité pour un individu de choisir librement sa conduite et ses opinions, hors de toute pression extérieure. «L’autodétermination est un processus qui concerne tout le monde, avec et sans déficience, en situation de handicap ou pas. » (Barbara Lana, Former la personne à l'autodétermination et à la participation citoyenne ).</a:t>
          </a:r>
          <a:endParaRPr lang="en-GB" sz="1050">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sz="1050">
            <a:effectLst/>
          </a:endParaRPr>
        </a:p>
        <a:p>
          <a:pPr rtl="0" eaLnBrk="1" latinLnBrk="0" hangingPunct="1"/>
          <a:r>
            <a:rPr lang="fr-FR" sz="1100">
              <a:solidFill>
                <a:schemeClr val="dk1"/>
              </a:solidFill>
              <a:effectLst/>
              <a:latin typeface="+mn-lt"/>
              <a:ea typeface="+mn-ea"/>
              <a:cs typeface="+mn-cs"/>
            </a:rPr>
            <a:t>Il s’agit de permettre à la personne concernée d’être actrice de sa vie, d’exercer le droit propre à chaque être humain, de gouverner sa vie sans influence externe indue et en partant du principe que le personne est capable - à la juste mesure de ses capacités.</a:t>
          </a:r>
          <a:endParaRPr lang="en-GB" sz="1050">
            <a:effectLst/>
          </a:endParaRPr>
        </a:p>
        <a:p>
          <a:pPr rtl="0" eaLnBrk="1" latinLnBrk="0" hangingPunct="1"/>
          <a:r>
            <a:rPr lang="fr-FR" sz="1100">
              <a:solidFill>
                <a:schemeClr val="dk1"/>
              </a:solidFill>
              <a:effectLst/>
              <a:latin typeface="+mn-lt"/>
              <a:ea typeface="+mn-ea"/>
              <a:cs typeface="+mn-cs"/>
            </a:rPr>
            <a:t>Avoir le pouvoir de décider pour soi-même est un apprentissage qui se développe. Accompagner les personnes vivant avec handicap à devenir ce qu’elles ont envie d’être, avec un soutien adapté, c’est permettre à chacun de participer à la société en tant que citoyen et d’accéder au bien-être à la fois émotionnel et matériel qui contribue à une meilleure qualité de vie. </a:t>
          </a:r>
          <a:endParaRPr lang="en-GB" sz="1050">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a:t>
          </a:r>
          <a:endParaRPr lang="en-GB" sz="1050">
            <a:effectLst/>
          </a:endParaRPr>
        </a:p>
        <a:p>
          <a:pPr rtl="0" eaLnBrk="1" latinLnBrk="0" hangingPunct="1"/>
          <a:r>
            <a:rPr lang="fr-FR" sz="1100">
              <a:solidFill>
                <a:schemeClr val="dk1"/>
              </a:solidFill>
              <a:effectLst/>
              <a:latin typeface="+mn-lt"/>
              <a:ea typeface="+mn-ea"/>
              <a:cs typeface="+mn-cs"/>
            </a:rPr>
            <a:t>LOI n° 2005-102 du 11 février 2005 pour l'égalité des droits et des chances, la participation et la citoyenneté des personnes handicapée</a:t>
          </a:r>
        </a:p>
        <a:p>
          <a:pPr rtl="0" eaLnBrk="1" latinLnBrk="0" hangingPunct="1"/>
          <a:r>
            <a:rPr lang="fr-FR" sz="1100">
              <a:solidFill>
                <a:schemeClr val="dk1"/>
              </a:solidFill>
              <a:effectLst/>
              <a:latin typeface="+mn-lt"/>
              <a:ea typeface="+mn-ea"/>
              <a:cs typeface="+mn-cs"/>
            </a:rPr>
            <a:t>HAS- L’accompagnement de la personne présentant un trouble du développement intellectuel (volet 1) Autodétermination, participation et citoyenneté (Juillet 2022)</a:t>
          </a:r>
        </a:p>
        <a:p>
          <a:pPr rtl="0" eaLnBrk="1" latinLnBrk="0" hangingPunct="1"/>
          <a:r>
            <a:rPr lang="fr-FR" sz="1100">
              <a:solidFill>
                <a:schemeClr val="dk1"/>
              </a:solidFill>
              <a:effectLst/>
              <a:latin typeface="+mn-lt"/>
              <a:ea typeface="+mn-ea"/>
              <a:cs typeface="+mn-cs"/>
            </a:rPr>
            <a:t>L’autodétermination des personnes en situation de handicap -État des lieux et mises en œuvre inspirantes, CREAI/ORS Occitanie ( Mars 2023)</a:t>
          </a:r>
        </a:p>
      </xdr:txBody>
    </xdr:sp>
    <xdr:clientData/>
  </xdr:twoCellAnchor>
  <xdr:twoCellAnchor>
    <xdr:from>
      <xdr:col>0</xdr:col>
      <xdr:colOff>6553200</xdr:colOff>
      <xdr:row>47</xdr:row>
      <xdr:rowOff>57150</xdr:rowOff>
    </xdr:from>
    <xdr:to>
      <xdr:col>0</xdr:col>
      <xdr:colOff>8737600</xdr:colOff>
      <xdr:row>52</xdr:row>
      <xdr:rowOff>95250</xdr:rowOff>
    </xdr:to>
    <xdr:sp macro="" textlink="">
      <xdr:nvSpPr>
        <xdr:cNvPr id="68" name="Rectangle à coins arrondis 67"/>
        <xdr:cNvSpPr/>
      </xdr:nvSpPr>
      <xdr:spPr>
        <a:xfrm>
          <a:off x="6553200" y="72390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47</xdr:row>
      <xdr:rowOff>82550</xdr:rowOff>
    </xdr:from>
    <xdr:to>
      <xdr:col>0</xdr:col>
      <xdr:colOff>8699500</xdr:colOff>
      <xdr:row>52</xdr:row>
      <xdr:rowOff>114300</xdr:rowOff>
    </xdr:to>
    <xdr:sp macro="" textlink="">
      <xdr:nvSpPr>
        <xdr:cNvPr id="69" name="ZoneTexte 68"/>
        <xdr:cNvSpPr txBox="1"/>
      </xdr:nvSpPr>
      <xdr:spPr>
        <a:xfrm>
          <a:off x="6578600" y="72644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53</xdr:row>
      <xdr:rowOff>101600</xdr:rowOff>
    </xdr:from>
    <xdr:to>
      <xdr:col>0</xdr:col>
      <xdr:colOff>8737600</xdr:colOff>
      <xdr:row>59</xdr:row>
      <xdr:rowOff>95250</xdr:rowOff>
    </xdr:to>
    <xdr:sp macro="" textlink="">
      <xdr:nvSpPr>
        <xdr:cNvPr id="70" name="Ellipse 69"/>
        <xdr:cNvSpPr/>
      </xdr:nvSpPr>
      <xdr:spPr>
        <a:xfrm>
          <a:off x="6610350" y="83883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6832600</xdr:colOff>
      <xdr:row>54</xdr:row>
      <xdr:rowOff>12700</xdr:rowOff>
    </xdr:from>
    <xdr:to>
      <xdr:col>0</xdr:col>
      <xdr:colOff>8724900</xdr:colOff>
      <xdr:row>58</xdr:row>
      <xdr:rowOff>165100</xdr:rowOff>
    </xdr:to>
    <xdr:sp macro="" textlink="">
      <xdr:nvSpPr>
        <xdr:cNvPr id="71" name="ZoneTexte 70"/>
        <xdr:cNvSpPr txBox="1"/>
      </xdr:nvSpPr>
      <xdr:spPr>
        <a:xfrm>
          <a:off x="6832600" y="84836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Modalités de réponse</a:t>
          </a:r>
          <a:endParaRPr lang="en-GB" sz="1400">
            <a:effectLst/>
          </a:endParaRPr>
        </a:p>
        <a:p>
          <a:pPr rtl="0" eaLnBrk="1" fontAlgn="base" latinLnBrk="0" hangingPunct="1"/>
          <a:r>
            <a:rPr lang="fr-FR" sz="1100" cap="small">
              <a:solidFill>
                <a:schemeClr val="dk1"/>
              </a:solidFill>
              <a:effectLst/>
              <a:latin typeface="+mn-lt"/>
              <a:ea typeface="+mn-ea"/>
              <a:cs typeface="+mn-cs"/>
            </a:rPr>
            <a:t>OUI/NON/NON CONCERNE</a:t>
          </a:r>
          <a:endParaRPr lang="en-GB" sz="1400">
            <a:effectLst/>
          </a:endParaRPr>
        </a:p>
      </xdr:txBody>
    </xdr:sp>
    <xdr:clientData/>
  </xdr:twoCellAnchor>
  <xdr:twoCellAnchor>
    <xdr:from>
      <xdr:col>0</xdr:col>
      <xdr:colOff>6286500</xdr:colOff>
      <xdr:row>60</xdr:row>
      <xdr:rowOff>63500</xdr:rowOff>
    </xdr:from>
    <xdr:to>
      <xdr:col>0</xdr:col>
      <xdr:colOff>9061450</xdr:colOff>
      <xdr:row>73</xdr:row>
      <xdr:rowOff>25400</xdr:rowOff>
    </xdr:to>
    <xdr:sp macro="" textlink="">
      <xdr:nvSpPr>
        <xdr:cNvPr id="72" name="Rectangle à coins arrondis 71"/>
        <xdr:cNvSpPr/>
      </xdr:nvSpPr>
      <xdr:spPr>
        <a:xfrm>
          <a:off x="6286500" y="96393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60</xdr:row>
      <xdr:rowOff>19050</xdr:rowOff>
    </xdr:from>
    <xdr:to>
      <xdr:col>0</xdr:col>
      <xdr:colOff>9074150</xdr:colOff>
      <xdr:row>73</xdr:row>
      <xdr:rowOff>0</xdr:rowOff>
    </xdr:to>
    <xdr:sp macro="" textlink="">
      <xdr:nvSpPr>
        <xdr:cNvPr id="73" name="ZoneTexte 72"/>
        <xdr:cNvSpPr txBox="1"/>
      </xdr:nvSpPr>
      <xdr:spPr>
        <a:xfrm>
          <a:off x="6318250" y="95948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sz="1400">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sz="1400">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intégré les principes de l’autodétermination dans leur accompagnement</a:t>
          </a:r>
          <a:endParaRPr lang="en-GB" sz="1400">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sz="1400">
            <a:effectLst/>
          </a:endParaRPr>
        </a:p>
      </xdr:txBody>
    </xdr:sp>
    <xdr:clientData/>
  </xdr:twoCellAnchor>
  <xdr:twoCellAnchor>
    <xdr:from>
      <xdr:col>0</xdr:col>
      <xdr:colOff>0</xdr:colOff>
      <xdr:row>8</xdr:row>
      <xdr:rowOff>0</xdr:rowOff>
    </xdr:from>
    <xdr:to>
      <xdr:col>0</xdr:col>
      <xdr:colOff>1847850</xdr:colOff>
      <xdr:row>12</xdr:row>
      <xdr:rowOff>0</xdr:rowOff>
    </xdr:to>
    <xdr:sp macro="" textlink="">
      <xdr:nvSpPr>
        <xdr:cNvPr id="119" name="Rectangle 118"/>
        <xdr:cNvSpPr/>
      </xdr:nvSpPr>
      <xdr:spPr>
        <a:xfrm>
          <a:off x="0" y="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 – Qualité de l’accompagnement</a:t>
          </a:r>
          <a:endParaRPr lang="en-GB" sz="1200">
            <a:effectLst/>
          </a:endParaRPr>
        </a:p>
      </xdr:txBody>
    </xdr:sp>
    <xdr:clientData/>
  </xdr:twoCellAnchor>
  <xdr:twoCellAnchor>
    <xdr:from>
      <xdr:col>0</xdr:col>
      <xdr:colOff>1847850</xdr:colOff>
      <xdr:row>8</xdr:row>
      <xdr:rowOff>0</xdr:rowOff>
    </xdr:from>
    <xdr:to>
      <xdr:col>1</xdr:col>
      <xdr:colOff>0</xdr:colOff>
      <xdr:row>12</xdr:row>
      <xdr:rowOff>0</xdr:rowOff>
    </xdr:to>
    <xdr:sp macro="" textlink="">
      <xdr:nvSpPr>
        <xdr:cNvPr id="120" name="Rectangle 119"/>
        <xdr:cNvSpPr/>
      </xdr:nvSpPr>
      <xdr:spPr>
        <a:xfrm>
          <a:off x="1847850" y="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2a - Taux d’ESMS ayant mobilisé un outil EPP « Projet Personnalisé »</a:t>
          </a:r>
          <a:endParaRPr lang="en-GB">
            <a:effectLst/>
          </a:endParaRPr>
        </a:p>
      </xdr:txBody>
    </xdr:sp>
    <xdr:clientData/>
  </xdr:twoCellAnchor>
  <xdr:twoCellAnchor>
    <xdr:from>
      <xdr:col>0</xdr:col>
      <xdr:colOff>76200</xdr:colOff>
      <xdr:row>12</xdr:row>
      <xdr:rowOff>69850</xdr:rowOff>
    </xdr:from>
    <xdr:to>
      <xdr:col>0</xdr:col>
      <xdr:colOff>6184900</xdr:colOff>
      <xdr:row>40</xdr:row>
      <xdr:rowOff>19050</xdr:rowOff>
    </xdr:to>
    <xdr:sp macro="" textlink="">
      <xdr:nvSpPr>
        <xdr:cNvPr id="121" name="Rectangle 120"/>
        <xdr:cNvSpPr/>
      </xdr:nvSpPr>
      <xdr:spPr>
        <a:xfrm>
          <a:off x="76200" y="8064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12</xdr:row>
      <xdr:rowOff>69850</xdr:rowOff>
    </xdr:from>
    <xdr:to>
      <xdr:col>0</xdr:col>
      <xdr:colOff>6210300</xdr:colOff>
      <xdr:row>39</xdr:row>
      <xdr:rowOff>133350</xdr:rowOff>
    </xdr:to>
    <xdr:sp macro="" textlink="">
      <xdr:nvSpPr>
        <xdr:cNvPr id="122" name="ZoneTexte 121"/>
        <xdr:cNvSpPr txBox="1"/>
      </xdr:nvSpPr>
      <xdr:spPr>
        <a:xfrm>
          <a:off x="107950" y="806450"/>
          <a:ext cx="6102350" cy="50355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mobilisé un outil EPP « Projet personnalisé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L’Evaluation de pratiques professionnelles (EPP) « Projet personnalisé » est un outil mis à disposition permettant d'évaluer la mise en œuvre "opérationnelle" du projet personnalisé grâce à un tirage de dossier et d’identifier les points forts et les points à améliorer dans la démarche du projet personnalisé.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L’audit sur dossier est composé de 15 critères répartis en 4 chapitres (traçabilité) :</a:t>
          </a:r>
          <a:endParaRPr lang="en-GB">
            <a:effectLst/>
          </a:endParaRPr>
        </a:p>
        <a:p>
          <a:pPr rtl="0" eaLnBrk="1" latinLnBrk="0" hangingPunct="1"/>
          <a:r>
            <a:rPr lang="fr-FR" sz="1100">
              <a:solidFill>
                <a:schemeClr val="dk1"/>
              </a:solidFill>
              <a:effectLst/>
              <a:latin typeface="+mn-lt"/>
              <a:ea typeface="+mn-ea"/>
              <a:cs typeface="+mn-cs"/>
            </a:rPr>
            <a:t>• Premiers contacts : Information, recueil des données</a:t>
          </a:r>
          <a:endParaRPr lang="en-GB">
            <a:effectLst/>
          </a:endParaRPr>
        </a:p>
        <a:p>
          <a:pPr rtl="0" eaLnBrk="1" latinLnBrk="0" hangingPunct="1"/>
          <a:r>
            <a:rPr lang="fr-FR" sz="1100">
              <a:solidFill>
                <a:schemeClr val="dk1"/>
              </a:solidFill>
              <a:effectLst/>
              <a:latin typeface="+mn-lt"/>
              <a:ea typeface="+mn-ea"/>
              <a:cs typeface="+mn-cs"/>
            </a:rPr>
            <a:t>• Construction : Analyse en équipe, échanges avec la personne accompagnée, existence d’objectifs, traçabilité de l’acceptation ou refus.</a:t>
          </a:r>
          <a:endParaRPr lang="en-GB">
            <a:effectLst/>
          </a:endParaRPr>
        </a:p>
        <a:p>
          <a:pPr rtl="0" eaLnBrk="1" latinLnBrk="0" hangingPunct="1"/>
          <a:r>
            <a:rPr lang="fr-FR" sz="1100">
              <a:solidFill>
                <a:schemeClr val="dk1"/>
              </a:solidFill>
              <a:effectLst/>
              <a:latin typeface="+mn-lt"/>
              <a:ea typeface="+mn-ea"/>
              <a:cs typeface="+mn-cs"/>
            </a:rPr>
            <a:t>• Mise en œuvre : partage d’information, recherche de consentement, mobilisation des ressources, actions.</a:t>
          </a:r>
          <a:endParaRPr lang="en-GB">
            <a:effectLst/>
          </a:endParaRPr>
        </a:p>
        <a:p>
          <a:pPr rtl="0" eaLnBrk="1" latinLnBrk="0" hangingPunct="1"/>
          <a:r>
            <a:rPr lang="fr-FR" sz="1100">
              <a:solidFill>
                <a:schemeClr val="dk1"/>
              </a:solidFill>
              <a:effectLst/>
              <a:latin typeface="+mn-lt"/>
              <a:ea typeface="+mn-ea"/>
              <a:cs typeface="+mn-cs"/>
            </a:rPr>
            <a:t>• Evaluation : analyse et échanges.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L311-3 CASF L'exercice des droits et libertés individuels est garanti à toute personne accueillie et accompagnée par des établissements et services sociaux et médico-sociaux</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ANESM (HAS) - Les attentes de la personne et le projet personnalisé - Décembre 2008</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Projet CAP « Sur le chemin des attentes de l’usager » QualiREL Santé (2019)</a:t>
          </a:r>
        </a:p>
      </xdr:txBody>
    </xdr:sp>
    <xdr:clientData/>
  </xdr:twoCellAnchor>
  <xdr:twoCellAnchor>
    <xdr:from>
      <xdr:col>0</xdr:col>
      <xdr:colOff>6553200</xdr:colOff>
      <xdr:row>14</xdr:row>
      <xdr:rowOff>69850</xdr:rowOff>
    </xdr:from>
    <xdr:to>
      <xdr:col>0</xdr:col>
      <xdr:colOff>8737600</xdr:colOff>
      <xdr:row>19</xdr:row>
      <xdr:rowOff>107950</xdr:rowOff>
    </xdr:to>
    <xdr:sp macro="" textlink="">
      <xdr:nvSpPr>
        <xdr:cNvPr id="123" name="Rectangle à coins arrondis 122"/>
        <xdr:cNvSpPr/>
      </xdr:nvSpPr>
      <xdr:spPr>
        <a:xfrm>
          <a:off x="6553200" y="11747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14</xdr:row>
      <xdr:rowOff>95250</xdr:rowOff>
    </xdr:from>
    <xdr:to>
      <xdr:col>0</xdr:col>
      <xdr:colOff>8699500</xdr:colOff>
      <xdr:row>19</xdr:row>
      <xdr:rowOff>127000</xdr:rowOff>
    </xdr:to>
    <xdr:sp macro="" textlink="">
      <xdr:nvSpPr>
        <xdr:cNvPr id="124" name="ZoneTexte 123"/>
        <xdr:cNvSpPr txBox="1"/>
      </xdr:nvSpPr>
      <xdr:spPr>
        <a:xfrm>
          <a:off x="6578600" y="12001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a:t>
          </a:r>
          <a:endParaRPr lang="en-GB">
            <a:effectLst/>
          </a:endParaRPr>
        </a:p>
      </xdr:txBody>
    </xdr:sp>
    <xdr:clientData/>
  </xdr:twoCellAnchor>
  <xdr:twoCellAnchor>
    <xdr:from>
      <xdr:col>0</xdr:col>
      <xdr:colOff>6610350</xdr:colOff>
      <xdr:row>20</xdr:row>
      <xdr:rowOff>114300</xdr:rowOff>
    </xdr:from>
    <xdr:to>
      <xdr:col>0</xdr:col>
      <xdr:colOff>8737600</xdr:colOff>
      <xdr:row>26</xdr:row>
      <xdr:rowOff>107950</xdr:rowOff>
    </xdr:to>
    <xdr:sp macro="" textlink="">
      <xdr:nvSpPr>
        <xdr:cNvPr id="125" name="Ellipse 124"/>
        <xdr:cNvSpPr/>
      </xdr:nvSpPr>
      <xdr:spPr>
        <a:xfrm>
          <a:off x="6610350" y="23241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6699250</xdr:colOff>
      <xdr:row>21</xdr:row>
      <xdr:rowOff>31750</xdr:rowOff>
    </xdr:from>
    <xdr:to>
      <xdr:col>0</xdr:col>
      <xdr:colOff>8591550</xdr:colOff>
      <xdr:row>26</xdr:row>
      <xdr:rowOff>0</xdr:rowOff>
    </xdr:to>
    <xdr:sp macro="" textlink="">
      <xdr:nvSpPr>
        <xdr:cNvPr id="126" name="ZoneTexte 125"/>
        <xdr:cNvSpPr txBox="1"/>
      </xdr:nvSpPr>
      <xdr:spPr>
        <a:xfrm>
          <a:off x="6699250" y="38989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6286500</xdr:colOff>
      <xdr:row>27</xdr:row>
      <xdr:rowOff>76200</xdr:rowOff>
    </xdr:from>
    <xdr:to>
      <xdr:col>0</xdr:col>
      <xdr:colOff>9061450</xdr:colOff>
      <xdr:row>40</xdr:row>
      <xdr:rowOff>38100</xdr:rowOff>
    </xdr:to>
    <xdr:sp macro="" textlink="">
      <xdr:nvSpPr>
        <xdr:cNvPr id="127" name="Rectangle à coins arrondis 126"/>
        <xdr:cNvSpPr/>
      </xdr:nvSpPr>
      <xdr:spPr>
        <a:xfrm>
          <a:off x="6286500" y="35750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27</xdr:row>
      <xdr:rowOff>31750</xdr:rowOff>
    </xdr:from>
    <xdr:to>
      <xdr:col>0</xdr:col>
      <xdr:colOff>9074150</xdr:colOff>
      <xdr:row>40</xdr:row>
      <xdr:rowOff>12700</xdr:rowOff>
    </xdr:to>
    <xdr:sp macro="" textlink="">
      <xdr:nvSpPr>
        <xdr:cNvPr id="128" name="ZoneTexte 127"/>
        <xdr:cNvSpPr txBox="1"/>
      </xdr:nvSpPr>
      <xdr:spPr>
        <a:xfrm>
          <a:off x="6318250" y="35306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cap="small">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cap="small">
              <a:solidFill>
                <a:schemeClr val="dk1"/>
              </a:solidFill>
              <a:effectLst/>
              <a:latin typeface="+mn-lt"/>
              <a:ea typeface="+mn-ea"/>
              <a:cs typeface="+mn-cs"/>
            </a:rPr>
            <a:t>calculé par l'ARS</a:t>
          </a:r>
        </a:p>
        <a:p>
          <a:pPr rtl="0" eaLnBrk="1" fontAlgn="base" latinLnBrk="0" hangingPunct="1"/>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mobilisé un outil EPP « Projet personnalisé » </a:t>
          </a:r>
        </a:p>
        <a:p>
          <a:pPr rtl="0" eaLnBrk="1" fontAlgn="base" latinLnBrk="0" hangingPunct="1"/>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74</xdr:row>
      <xdr:rowOff>0</xdr:rowOff>
    </xdr:from>
    <xdr:to>
      <xdr:col>0</xdr:col>
      <xdr:colOff>1847850</xdr:colOff>
      <xdr:row>77</xdr:row>
      <xdr:rowOff>184150</xdr:rowOff>
    </xdr:to>
    <xdr:sp macro="" textlink="">
      <xdr:nvSpPr>
        <xdr:cNvPr id="129" name="Rectangle 128"/>
        <xdr:cNvSpPr/>
      </xdr:nvSpPr>
      <xdr:spPr>
        <a:xfrm>
          <a:off x="0" y="121539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 – Qualité de l’accompagnement</a:t>
          </a:r>
          <a:endParaRPr lang="en-GB" sz="1200">
            <a:effectLst/>
          </a:endParaRPr>
        </a:p>
      </xdr:txBody>
    </xdr:sp>
    <xdr:clientData/>
  </xdr:twoCellAnchor>
  <xdr:twoCellAnchor>
    <xdr:from>
      <xdr:col>0</xdr:col>
      <xdr:colOff>1847850</xdr:colOff>
      <xdr:row>74</xdr:row>
      <xdr:rowOff>0</xdr:rowOff>
    </xdr:from>
    <xdr:to>
      <xdr:col>1</xdr:col>
      <xdr:colOff>0</xdr:colOff>
      <xdr:row>77</xdr:row>
      <xdr:rowOff>184150</xdr:rowOff>
    </xdr:to>
    <xdr:sp macro="" textlink="">
      <xdr:nvSpPr>
        <xdr:cNvPr id="130" name="Rectangle 129"/>
        <xdr:cNvSpPr/>
      </xdr:nvSpPr>
      <xdr:spPr>
        <a:xfrm>
          <a:off x="1847850" y="121539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2c - Taux d’esms ayant structuré un lieu de questionnement éthique autour de la notion du respect de la liberté d'aller et venir</a:t>
          </a:r>
          <a:endParaRPr lang="en-GB">
            <a:effectLst/>
          </a:endParaRPr>
        </a:p>
      </xdr:txBody>
    </xdr:sp>
    <xdr:clientData/>
  </xdr:twoCellAnchor>
  <xdr:twoCellAnchor>
    <xdr:from>
      <xdr:col>0</xdr:col>
      <xdr:colOff>76200</xdr:colOff>
      <xdr:row>78</xdr:row>
      <xdr:rowOff>19050</xdr:rowOff>
    </xdr:from>
    <xdr:to>
      <xdr:col>0</xdr:col>
      <xdr:colOff>6184900</xdr:colOff>
      <xdr:row>105</xdr:row>
      <xdr:rowOff>152400</xdr:rowOff>
    </xdr:to>
    <xdr:sp macro="" textlink="">
      <xdr:nvSpPr>
        <xdr:cNvPr id="131" name="Rectangle 130"/>
        <xdr:cNvSpPr/>
      </xdr:nvSpPr>
      <xdr:spPr>
        <a:xfrm>
          <a:off x="76200" y="129603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78</xdr:row>
      <xdr:rowOff>19050</xdr:rowOff>
    </xdr:from>
    <xdr:to>
      <xdr:col>0</xdr:col>
      <xdr:colOff>6210300</xdr:colOff>
      <xdr:row>105</xdr:row>
      <xdr:rowOff>114300</xdr:rowOff>
    </xdr:to>
    <xdr:sp macro="" textlink="">
      <xdr:nvSpPr>
        <xdr:cNvPr id="132" name="ZoneTexte 131"/>
        <xdr:cNvSpPr txBox="1"/>
      </xdr:nvSpPr>
      <xdr:spPr>
        <a:xfrm>
          <a:off x="107950" y="12960350"/>
          <a:ext cx="6102350" cy="506730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Pourcentage d’établissements ayant structuré un lieu de questionnement éthique autour de la notion du respect de la liberté d'aller et venir.</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L’ESMS a identifié des personnes ressources à l’extérieur de l’établissement pour aborder les questions éthiques et/ou deux personnes professionnelles de l’établissement sont formées.</a:t>
          </a:r>
          <a:endParaRPr lang="en-GB">
            <a:effectLst/>
          </a:endParaRPr>
        </a:p>
        <a:p>
          <a:pPr rtl="0" eaLnBrk="1" latinLnBrk="0" hangingPunct="1"/>
          <a:r>
            <a:rPr lang="fr-FR" sz="1100">
              <a:solidFill>
                <a:schemeClr val="dk1"/>
              </a:solidFill>
              <a:effectLst/>
              <a:latin typeface="+mn-lt"/>
              <a:ea typeface="+mn-ea"/>
              <a:cs typeface="+mn-cs"/>
            </a:rPr>
            <a:t>La  notion  de  liberté  d’aller  et  venir  pour  une personne soignée ou accueillie dans un établissement sanitaire et médico-social ne doit pas être entendue seulement comme la liberté de ses déplacements, mais aussi comme le droit de prendre ses décisions elle-même et la possibilité de mener une vie ordinaire au sein de l’établissement qu’elle a choisi. L’exercice  de  cette liberté repose, après délivrance d’une information compréhensible et adaptée, sur le recueil de l’approbation consciente de la personne, recherchée par tout moyen en cas de troubles du discernement.</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La  problématique est de réussir à concilier pour chaque personne deux principes apparemment  opposés : respecter la liberté et assurer la sécurité. L’ajustement continu à ces impératifs a  pour  but de permettre au personnel soignant d’assumer sa responsabilité de garantir la sécurité sanitaire des personnes et de respecter leur liberté.</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a:t>
          </a:r>
          <a:endParaRPr lang="en-GB">
            <a:effectLst/>
          </a:endParaRPr>
        </a:p>
        <a:p>
          <a:pPr rtl="0" eaLnBrk="1" latinLnBrk="0" hangingPunct="1"/>
          <a:r>
            <a:rPr lang="fr-FR" sz="1100">
              <a:solidFill>
                <a:schemeClr val="dk1"/>
              </a:solidFill>
              <a:effectLst/>
              <a:latin typeface="+mn-lt"/>
              <a:ea typeface="+mn-ea"/>
              <a:cs typeface="+mn-cs"/>
            </a:rPr>
            <a:t>Article L311-3 CASF L'exercice des droits et libertés individuels est garanti à toute personne accueillie et accompagnée par des établissements et services sociaux et médico-sociaux</a:t>
          </a:r>
        </a:p>
        <a:p>
          <a:pPr rtl="0" eaLnBrk="1" latinLnBrk="0" hangingPunct="1"/>
          <a:r>
            <a:rPr lang="fr-FR" sz="1100">
              <a:solidFill>
                <a:schemeClr val="dk1"/>
              </a:solidFill>
              <a:effectLst/>
              <a:latin typeface="+mn-lt"/>
              <a:ea typeface="+mn-ea"/>
              <a:cs typeface="+mn-cs"/>
            </a:rPr>
            <a:t>Circulaire no DGCS/SD2A/2014/58 du 20 février 2014 relative au renforcement de la lutte contre la maltraitance et au développement de la bientraitance des personnes âgées et des personnes handicapées dans les établissements et services médico-sociaux relevant de la compétence des ARS.</a:t>
          </a:r>
        </a:p>
        <a:p>
          <a:pPr rtl="0" eaLnBrk="1" latinLnBrk="0" hangingPunct="1"/>
          <a:r>
            <a:rPr lang="fr-FR" sz="1100">
              <a:solidFill>
                <a:schemeClr val="dk1"/>
              </a:solidFill>
              <a:effectLst/>
              <a:latin typeface="+mn-lt"/>
              <a:ea typeface="+mn-ea"/>
              <a:cs typeface="+mn-cs"/>
            </a:rPr>
            <a:t>Recommandation de bonne pratique - Conférence de consensus de l’ex-ANAES de 2004 reprise par l’HAS, et revue en 2007 sur la Liberté  d’aller  et  venir  dans  les  établissements  sanitaires  et  médico-sociaux,  et obligation de soins et de sécurité</a:t>
          </a:r>
        </a:p>
      </xdr:txBody>
    </xdr:sp>
    <xdr:clientData/>
  </xdr:twoCellAnchor>
  <xdr:twoCellAnchor>
    <xdr:from>
      <xdr:col>0</xdr:col>
      <xdr:colOff>6553200</xdr:colOff>
      <xdr:row>80</xdr:row>
      <xdr:rowOff>19050</xdr:rowOff>
    </xdr:from>
    <xdr:to>
      <xdr:col>0</xdr:col>
      <xdr:colOff>8737600</xdr:colOff>
      <xdr:row>85</xdr:row>
      <xdr:rowOff>57150</xdr:rowOff>
    </xdr:to>
    <xdr:sp macro="" textlink="">
      <xdr:nvSpPr>
        <xdr:cNvPr id="133" name="Rectangle à coins arrondis 132"/>
        <xdr:cNvSpPr/>
      </xdr:nvSpPr>
      <xdr:spPr>
        <a:xfrm>
          <a:off x="6553200" y="133286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80</xdr:row>
      <xdr:rowOff>44450</xdr:rowOff>
    </xdr:from>
    <xdr:to>
      <xdr:col>0</xdr:col>
      <xdr:colOff>8699500</xdr:colOff>
      <xdr:row>85</xdr:row>
      <xdr:rowOff>76200</xdr:rowOff>
    </xdr:to>
    <xdr:sp macro="" textlink="">
      <xdr:nvSpPr>
        <xdr:cNvPr id="134" name="ZoneTexte 133"/>
        <xdr:cNvSpPr txBox="1"/>
      </xdr:nvSpPr>
      <xdr:spPr>
        <a:xfrm>
          <a:off x="6578600" y="133540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 excepté les CAMSP, CMPP</a:t>
          </a:r>
          <a:endParaRPr lang="en-GB" sz="1400">
            <a:effectLst/>
          </a:endParaRPr>
        </a:p>
      </xdr:txBody>
    </xdr:sp>
    <xdr:clientData/>
  </xdr:twoCellAnchor>
  <xdr:twoCellAnchor>
    <xdr:from>
      <xdr:col>0</xdr:col>
      <xdr:colOff>6610350</xdr:colOff>
      <xdr:row>86</xdr:row>
      <xdr:rowOff>63500</xdr:rowOff>
    </xdr:from>
    <xdr:to>
      <xdr:col>0</xdr:col>
      <xdr:colOff>8737600</xdr:colOff>
      <xdr:row>92</xdr:row>
      <xdr:rowOff>57150</xdr:rowOff>
    </xdr:to>
    <xdr:sp macro="" textlink="">
      <xdr:nvSpPr>
        <xdr:cNvPr id="135" name="Ellipse 134"/>
        <xdr:cNvSpPr/>
      </xdr:nvSpPr>
      <xdr:spPr>
        <a:xfrm>
          <a:off x="6610350" y="144780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6673850</xdr:colOff>
      <xdr:row>86</xdr:row>
      <xdr:rowOff>158750</xdr:rowOff>
    </xdr:from>
    <xdr:to>
      <xdr:col>0</xdr:col>
      <xdr:colOff>8566150</xdr:colOff>
      <xdr:row>91</xdr:row>
      <xdr:rowOff>127000</xdr:rowOff>
    </xdr:to>
    <xdr:sp macro="" textlink="">
      <xdr:nvSpPr>
        <xdr:cNvPr id="136" name="ZoneTexte 135"/>
        <xdr:cNvSpPr txBox="1"/>
      </xdr:nvSpPr>
      <xdr:spPr>
        <a:xfrm>
          <a:off x="6673850" y="145732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92</xdr:row>
      <xdr:rowOff>165100</xdr:rowOff>
    </xdr:from>
    <xdr:to>
      <xdr:col>0</xdr:col>
      <xdr:colOff>9074150</xdr:colOff>
      <xdr:row>105</xdr:row>
      <xdr:rowOff>146050</xdr:rowOff>
    </xdr:to>
    <xdr:sp macro="" textlink="">
      <xdr:nvSpPr>
        <xdr:cNvPr id="137" name="ZoneTexte 136"/>
        <xdr:cNvSpPr txBox="1"/>
      </xdr:nvSpPr>
      <xdr:spPr>
        <a:xfrm>
          <a:off x="6318250" y="156845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structuré un lieu de questionnement éthique autour de la notion du respect de la liberté d'aller et venir</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107</xdr:row>
      <xdr:rowOff>0</xdr:rowOff>
    </xdr:from>
    <xdr:to>
      <xdr:col>0</xdr:col>
      <xdr:colOff>1847850</xdr:colOff>
      <xdr:row>111</xdr:row>
      <xdr:rowOff>0</xdr:rowOff>
    </xdr:to>
    <xdr:sp macro="" textlink="">
      <xdr:nvSpPr>
        <xdr:cNvPr id="138" name="Rectangle 137"/>
        <xdr:cNvSpPr/>
      </xdr:nvSpPr>
      <xdr:spPr>
        <a:xfrm>
          <a:off x="0" y="182816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107</xdr:row>
      <xdr:rowOff>0</xdr:rowOff>
    </xdr:from>
    <xdr:to>
      <xdr:col>1</xdr:col>
      <xdr:colOff>0</xdr:colOff>
      <xdr:row>111</xdr:row>
      <xdr:rowOff>0</xdr:rowOff>
    </xdr:to>
    <xdr:sp macro="" textlink="">
      <xdr:nvSpPr>
        <xdr:cNvPr id="139" name="Rectangle 138"/>
        <xdr:cNvSpPr/>
      </xdr:nvSpPr>
      <xdr:spPr>
        <a:xfrm>
          <a:off x="1847850" y="182816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3a - Taux de réalisation d'une analyse collective des événements indésirables au sein de l’établissement</a:t>
          </a:r>
          <a:endParaRPr lang="en-GB">
            <a:effectLst/>
          </a:endParaRPr>
        </a:p>
      </xdr:txBody>
    </xdr:sp>
    <xdr:clientData/>
  </xdr:twoCellAnchor>
  <xdr:twoCellAnchor>
    <xdr:from>
      <xdr:col>0</xdr:col>
      <xdr:colOff>76200</xdr:colOff>
      <xdr:row>111</xdr:row>
      <xdr:rowOff>69850</xdr:rowOff>
    </xdr:from>
    <xdr:to>
      <xdr:col>0</xdr:col>
      <xdr:colOff>6184900</xdr:colOff>
      <xdr:row>139</xdr:row>
      <xdr:rowOff>19050</xdr:rowOff>
    </xdr:to>
    <xdr:sp macro="" textlink="">
      <xdr:nvSpPr>
        <xdr:cNvPr id="140" name="Rectangle 139"/>
        <xdr:cNvSpPr/>
      </xdr:nvSpPr>
      <xdr:spPr>
        <a:xfrm>
          <a:off x="76200" y="190881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111</xdr:row>
      <xdr:rowOff>69850</xdr:rowOff>
    </xdr:from>
    <xdr:to>
      <xdr:col>0</xdr:col>
      <xdr:colOff>6210300</xdr:colOff>
      <xdr:row>138</xdr:row>
      <xdr:rowOff>171450</xdr:rowOff>
    </xdr:to>
    <xdr:sp macro="" textlink="">
      <xdr:nvSpPr>
        <xdr:cNvPr id="141" name="ZoneTexte 140"/>
        <xdr:cNvSpPr txBox="1"/>
      </xdr:nvSpPr>
      <xdr:spPr>
        <a:xfrm>
          <a:off x="107950" y="19088100"/>
          <a:ext cx="6102350" cy="50736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au sein desquels les événements indésirables (EI) associés aux soins et à l’accompagnement font l'objet d'une analyse collective (RETEX, arbre des causes, méthode ALARM).</a:t>
          </a:r>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culture sécurité implique que le personnel soit invité à signaler les erreurs ayant un impact sur les personnes accompagnées et aussi celles détectées et corrigées avant d’avoir affecté les personnes accompagnées (événements porteurs de risques).  </a:t>
          </a:r>
          <a:endParaRPr lang="en-GB">
            <a:effectLst/>
          </a:endParaRPr>
        </a:p>
        <a:p>
          <a:pPr rtl="0" eaLnBrk="1" latinLnBrk="0" hangingPunct="1"/>
          <a:r>
            <a:rPr lang="fr-FR" sz="1100">
              <a:solidFill>
                <a:schemeClr val="dk1"/>
              </a:solidFill>
              <a:effectLst/>
              <a:latin typeface="+mn-lt"/>
              <a:ea typeface="+mn-ea"/>
              <a:cs typeface="+mn-cs"/>
            </a:rPr>
            <a:t>Doivent être inclus tous les événements indésirables, erreurs, accidents, dysfonctionnements qui ont été déclarés en interne et validés comme étant des événements indésirables. En 2023, au moins deux analyses collectives réalisées.</a:t>
          </a:r>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S'assurer de l'existence d'un dispositif de recueil des évènements indésirables, dans une logique de démarche qualité continue et de gestion des risques interne à l'établissement. </a:t>
          </a:r>
          <a:endParaRPr lang="en-GB">
            <a:effectLst/>
          </a:endParaRPr>
        </a:p>
        <a:p>
          <a:pPr rtl="0" eaLnBrk="1" latinLnBrk="0" hangingPunct="1"/>
          <a:r>
            <a:rPr lang="fr-FR" sz="1100">
              <a:solidFill>
                <a:schemeClr val="dk1"/>
              </a:solidFill>
              <a:effectLst/>
              <a:latin typeface="+mn-lt"/>
              <a:ea typeface="+mn-ea"/>
              <a:cs typeface="+mn-cs"/>
            </a:rPr>
            <a:t>Accompagner la formalisation des outils de recueil et de traitement des événements indésirables.</a:t>
          </a:r>
          <a:endParaRPr lang="en-GB">
            <a:effectLst/>
          </a:endParaRPr>
        </a:p>
        <a:p>
          <a:pPr rtl="0" eaLnBrk="1" latinLnBrk="0" hangingPunct="1"/>
          <a:r>
            <a:rPr lang="fr-FR" sz="1100">
              <a:solidFill>
                <a:schemeClr val="dk1"/>
              </a:solidFill>
              <a:effectLst/>
              <a:latin typeface="+mn-lt"/>
              <a:ea typeface="+mn-ea"/>
              <a:cs typeface="+mn-cs"/>
            </a:rPr>
            <a:t>Diffuser une culture de la sécurité / gestion des risques au sein des ESMS-PH : QualiREL Santé propose un </a:t>
          </a:r>
          <a:r>
            <a:rPr lang="fr-FR" sz="1100" b="1">
              <a:solidFill>
                <a:schemeClr val="dk1"/>
              </a:solidFill>
              <a:effectLst/>
              <a:latin typeface="+mn-lt"/>
              <a:ea typeface="+mn-ea"/>
              <a:cs typeface="+mn-cs"/>
            </a:rPr>
            <a:t>diagnostic de maturité </a:t>
          </a:r>
          <a:r>
            <a:rPr lang="fr-FR" sz="1100">
              <a:solidFill>
                <a:schemeClr val="dk1"/>
              </a:solidFill>
              <a:effectLst/>
              <a:latin typeface="+mn-lt"/>
              <a:ea typeface="+mn-ea"/>
              <a:cs typeface="+mn-cs"/>
            </a:rPr>
            <a:t>qui permet de s’auto-évaluer rapidement et d’établir un premier bilan de son organisation, sur les fondamentaux de la Qualité, la Gestion des Risques et l’Evaluation des Pratiques (</a:t>
          </a:r>
          <a:r>
            <a:rPr lang="fr-FR" sz="1100">
              <a:solidFill>
                <a:schemeClr val="dk1"/>
              </a:solidFill>
              <a:effectLst/>
              <a:latin typeface="+mn-lt"/>
              <a:ea typeface="+mn-ea"/>
              <a:cs typeface="+mn-cs"/>
              <a:hlinkClick xmlns:r="http://schemas.openxmlformats.org/officeDocument/2006/relationships" r:id=""/>
            </a:rPr>
            <a:t>https://www.qualirelsante.com/publications-outils/panel-doutils-demarches-qualite-appliques-secteur-medico-social/</a:t>
          </a:r>
          <a:r>
            <a:rPr lang="fr-FR" sz="1100">
              <a:solidFill>
                <a:schemeClr val="dk1"/>
              </a:solidFill>
              <a:effectLst/>
              <a:latin typeface="+mn-lt"/>
              <a:ea typeface="+mn-ea"/>
              <a:cs typeface="+mn-cs"/>
            </a:rPr>
            <a:t> - diagnostic de maturité niveau 1)</a:t>
          </a:r>
          <a:endParaRPr lang="en-GB">
            <a:effectLst/>
          </a:endParaRPr>
        </a:p>
        <a:p>
          <a:pPr rtl="0" eaLnBrk="1" latinLnBrk="0" hangingPunct="1"/>
          <a:r>
            <a:rPr lang="fr-FR" sz="1100" b="1" cap="small">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161 de la loi de modernisation du système de santé du 26 janvier 2016 relatif au signalement d’événements indésirables</a:t>
          </a:r>
        </a:p>
        <a:p>
          <a:pPr rtl="0" eaLnBrk="1" latinLnBrk="0" hangingPunct="1"/>
          <a:r>
            <a:rPr lang="fr-FR" sz="1100">
              <a:solidFill>
                <a:schemeClr val="dk1"/>
              </a:solidFill>
              <a:effectLst/>
              <a:latin typeface="+mn-lt"/>
              <a:ea typeface="+mn-ea"/>
              <a:cs typeface="+mn-cs"/>
            </a:rPr>
            <a:t>Décret n°2016-1606 du 25 novembre 2016 relatif à la déclaration des événements indésirables graves associés à des soins et aux structures régionales d'appui à la qualité des soins et à la sécurité des patient</a:t>
          </a:r>
        </a:p>
        <a:p>
          <a:pPr rtl="0" eaLnBrk="1" latinLnBrk="0" hangingPunct="1"/>
          <a:r>
            <a:rPr lang="fr-FR" sz="1100">
              <a:solidFill>
                <a:schemeClr val="dk1"/>
              </a:solidFill>
              <a:effectLst/>
              <a:latin typeface="+mn-lt"/>
              <a:ea typeface="+mn-ea"/>
              <a:cs typeface="+mn-cs"/>
            </a:rPr>
            <a:t>Décret n°2016-1813 du 21 décembre 2016 relatif à l’obligation de signalement des structures sociales et médico-sociales  </a:t>
          </a:r>
        </a:p>
        <a:p>
          <a:pPr rtl="0" eaLnBrk="1" latinLnBrk="0" hangingPunct="1"/>
          <a:r>
            <a:rPr lang="fr-FR" sz="1100">
              <a:solidFill>
                <a:schemeClr val="dk1"/>
              </a:solidFill>
              <a:effectLst/>
              <a:latin typeface="+mn-lt"/>
              <a:ea typeface="+mn-ea"/>
              <a:cs typeface="+mn-cs"/>
            </a:rPr>
            <a:t>HAS - L’analyse des évènements indésirables associés aux soins (Septembre 2021)</a:t>
          </a:r>
        </a:p>
        <a:p>
          <a:pPr rtl="0" eaLnBrk="1" latinLnBrk="0" hangingPunct="1"/>
          <a:r>
            <a:rPr lang="fr-FR" sz="1100">
              <a:solidFill>
                <a:schemeClr val="dk1"/>
              </a:solidFill>
              <a:effectLst/>
              <a:latin typeface="+mn-lt"/>
              <a:ea typeface="+mn-ea"/>
              <a:cs typeface="+mn-cs"/>
            </a:rPr>
            <a:t>PRS 2023-2028 – Schéma régional de santé – Orientation stratégique 4, objectif opérationnel n°5 : Faire de la qualité un enjeu partagé entre acteurs et usagers</a:t>
          </a:r>
        </a:p>
      </xdr:txBody>
    </xdr:sp>
    <xdr:clientData/>
  </xdr:twoCellAnchor>
  <xdr:twoCellAnchor>
    <xdr:from>
      <xdr:col>0</xdr:col>
      <xdr:colOff>6553200</xdr:colOff>
      <xdr:row>113</xdr:row>
      <xdr:rowOff>69850</xdr:rowOff>
    </xdr:from>
    <xdr:to>
      <xdr:col>0</xdr:col>
      <xdr:colOff>8737600</xdr:colOff>
      <xdr:row>118</xdr:row>
      <xdr:rowOff>107950</xdr:rowOff>
    </xdr:to>
    <xdr:sp macro="" textlink="">
      <xdr:nvSpPr>
        <xdr:cNvPr id="142" name="Rectangle à coins arrondis 141"/>
        <xdr:cNvSpPr/>
      </xdr:nvSpPr>
      <xdr:spPr>
        <a:xfrm>
          <a:off x="6553200" y="194564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113</xdr:row>
      <xdr:rowOff>95250</xdr:rowOff>
    </xdr:from>
    <xdr:to>
      <xdr:col>0</xdr:col>
      <xdr:colOff>8699500</xdr:colOff>
      <xdr:row>118</xdr:row>
      <xdr:rowOff>127000</xdr:rowOff>
    </xdr:to>
    <xdr:sp macro="" textlink="">
      <xdr:nvSpPr>
        <xdr:cNvPr id="143" name="ZoneTexte 142"/>
        <xdr:cNvSpPr txBox="1"/>
      </xdr:nvSpPr>
      <xdr:spPr>
        <a:xfrm>
          <a:off x="6578600" y="194818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119</xdr:row>
      <xdr:rowOff>114300</xdr:rowOff>
    </xdr:from>
    <xdr:to>
      <xdr:col>0</xdr:col>
      <xdr:colOff>8737600</xdr:colOff>
      <xdr:row>125</xdr:row>
      <xdr:rowOff>107950</xdr:rowOff>
    </xdr:to>
    <xdr:sp macro="" textlink="">
      <xdr:nvSpPr>
        <xdr:cNvPr id="144" name="Ellipse 143"/>
        <xdr:cNvSpPr/>
      </xdr:nvSpPr>
      <xdr:spPr>
        <a:xfrm>
          <a:off x="6610350" y="206057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6737350</xdr:colOff>
      <xdr:row>120</xdr:row>
      <xdr:rowOff>44450</xdr:rowOff>
    </xdr:from>
    <xdr:to>
      <xdr:col>0</xdr:col>
      <xdr:colOff>8629650</xdr:colOff>
      <xdr:row>125</xdr:row>
      <xdr:rowOff>12700</xdr:rowOff>
    </xdr:to>
    <xdr:sp macro="" textlink="">
      <xdr:nvSpPr>
        <xdr:cNvPr id="145" name="ZoneTexte 144"/>
        <xdr:cNvSpPr txBox="1"/>
      </xdr:nvSpPr>
      <xdr:spPr>
        <a:xfrm>
          <a:off x="6737350" y="207200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126</xdr:row>
      <xdr:rowOff>31750</xdr:rowOff>
    </xdr:from>
    <xdr:to>
      <xdr:col>0</xdr:col>
      <xdr:colOff>9074150</xdr:colOff>
      <xdr:row>139</xdr:row>
      <xdr:rowOff>12700</xdr:rowOff>
    </xdr:to>
    <xdr:sp macro="" textlink="">
      <xdr:nvSpPr>
        <xdr:cNvPr id="146" name="ZoneTexte 145"/>
        <xdr:cNvSpPr txBox="1"/>
      </xdr:nvSpPr>
      <xdr:spPr>
        <a:xfrm>
          <a:off x="6318250" y="218122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au sein desquels les événements indésirables (EI) associés aux soins et à l’accompagnement font l'objet  d'une analyse collective </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140</xdr:row>
      <xdr:rowOff>0</xdr:rowOff>
    </xdr:from>
    <xdr:to>
      <xdr:col>0</xdr:col>
      <xdr:colOff>1847850</xdr:colOff>
      <xdr:row>144</xdr:row>
      <xdr:rowOff>0</xdr:rowOff>
    </xdr:to>
    <xdr:sp macro="" textlink="">
      <xdr:nvSpPr>
        <xdr:cNvPr id="147" name="Rectangle 146"/>
        <xdr:cNvSpPr/>
      </xdr:nvSpPr>
      <xdr:spPr>
        <a:xfrm>
          <a:off x="0" y="243586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140</xdr:row>
      <xdr:rowOff>0</xdr:rowOff>
    </xdr:from>
    <xdr:to>
      <xdr:col>1</xdr:col>
      <xdr:colOff>0</xdr:colOff>
      <xdr:row>144</xdr:row>
      <xdr:rowOff>0</xdr:rowOff>
    </xdr:to>
    <xdr:sp macro="" textlink="">
      <xdr:nvSpPr>
        <xdr:cNvPr id="148" name="Rectangle 147"/>
        <xdr:cNvSpPr/>
      </xdr:nvSpPr>
      <xdr:spPr>
        <a:xfrm>
          <a:off x="1847850" y="243586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3b - Taux d'événements indésirables associés aux soins et à l'accompagnement (graves et/ou récurrents) ayant fait l'objet d'un plan d'actions correctives</a:t>
          </a:r>
          <a:endParaRPr lang="en-GB">
            <a:effectLst/>
          </a:endParaRPr>
        </a:p>
      </xdr:txBody>
    </xdr:sp>
    <xdr:clientData/>
  </xdr:twoCellAnchor>
  <xdr:twoCellAnchor>
    <xdr:from>
      <xdr:col>0</xdr:col>
      <xdr:colOff>76200</xdr:colOff>
      <xdr:row>144</xdr:row>
      <xdr:rowOff>69850</xdr:rowOff>
    </xdr:from>
    <xdr:to>
      <xdr:col>0</xdr:col>
      <xdr:colOff>6184900</xdr:colOff>
      <xdr:row>172</xdr:row>
      <xdr:rowOff>19050</xdr:rowOff>
    </xdr:to>
    <xdr:sp macro="" textlink="">
      <xdr:nvSpPr>
        <xdr:cNvPr id="149" name="Rectangle 148"/>
        <xdr:cNvSpPr/>
      </xdr:nvSpPr>
      <xdr:spPr>
        <a:xfrm>
          <a:off x="76200" y="251650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144</xdr:row>
      <xdr:rowOff>69850</xdr:rowOff>
    </xdr:from>
    <xdr:to>
      <xdr:col>0</xdr:col>
      <xdr:colOff>6210300</xdr:colOff>
      <xdr:row>171</xdr:row>
      <xdr:rowOff>146050</xdr:rowOff>
    </xdr:to>
    <xdr:sp macro="" textlink="">
      <xdr:nvSpPr>
        <xdr:cNvPr id="150" name="ZoneTexte 149"/>
        <xdr:cNvSpPr txBox="1"/>
      </xdr:nvSpPr>
      <xdr:spPr>
        <a:xfrm>
          <a:off x="107950" y="25165050"/>
          <a:ext cx="6102350" cy="50482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d'événements indésirables associés aux soins et à l'accompagnement (graves et/ou récurrents) ayant fait l'objet d'un plan d'actions correctives.</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culture sécurité implique que le personnel soit invité à signaler les erreurs ayant un impact sur les personnes accompagnées et aussi celles détectées et corrigées avant d’avoir affecté les personnes accompagnées (événements porteurs de risques).  </a:t>
          </a:r>
          <a:endParaRPr lang="en-GB">
            <a:effectLst/>
          </a:endParaRPr>
        </a:p>
        <a:p>
          <a:pPr rtl="0" eaLnBrk="1" latinLnBrk="0" hangingPunct="1"/>
          <a:r>
            <a:rPr lang="fr-FR" sz="1100">
              <a:solidFill>
                <a:schemeClr val="dk1"/>
              </a:solidFill>
              <a:effectLst/>
              <a:latin typeface="+mn-lt"/>
              <a:ea typeface="+mn-ea"/>
              <a:cs typeface="+mn-cs"/>
            </a:rPr>
            <a:t>Doivent être inclus tous les événements indésirables, erreurs, accidents, dysfonctionnements qui ont été déclarés en interne et validés comme étant des événements indésirables.</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S'assurer de l'existence d'un dispositif de recueil des évènements indésirables, dans une logique de démarche qualité continue et de gestion des risques interne à l'établissement. </a:t>
          </a:r>
          <a:endParaRPr lang="en-GB">
            <a:effectLst/>
          </a:endParaRPr>
        </a:p>
        <a:p>
          <a:pPr rtl="0" eaLnBrk="1" latinLnBrk="0" hangingPunct="1"/>
          <a:r>
            <a:rPr lang="fr-FR" sz="1100">
              <a:solidFill>
                <a:schemeClr val="dk1"/>
              </a:solidFill>
              <a:effectLst/>
              <a:latin typeface="+mn-lt"/>
              <a:ea typeface="+mn-ea"/>
              <a:cs typeface="+mn-cs"/>
            </a:rPr>
            <a:t>Accompagner la formalisation des outils de recueil et de traitement des événements indésirables.</a:t>
          </a:r>
          <a:endParaRPr lang="en-GB">
            <a:effectLst/>
          </a:endParaRPr>
        </a:p>
        <a:p>
          <a:pPr rtl="0" eaLnBrk="1" latinLnBrk="0" hangingPunct="1"/>
          <a:r>
            <a:rPr lang="fr-FR" sz="1100">
              <a:solidFill>
                <a:schemeClr val="dk1"/>
              </a:solidFill>
              <a:effectLst/>
              <a:latin typeface="+mn-lt"/>
              <a:ea typeface="+mn-ea"/>
              <a:cs typeface="+mn-cs"/>
            </a:rPr>
            <a:t>Diffuser une culture de la sécurité / gestion des risques au sein des ESMS-PH.</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161 de la loi de modernisation du système de santé du 26 janvier 2016 relatif au signalement d’événements indésirables</a:t>
          </a:r>
        </a:p>
        <a:p>
          <a:pPr rtl="0" eaLnBrk="1" latinLnBrk="0" hangingPunct="1"/>
          <a:r>
            <a:rPr lang="fr-FR" sz="1100">
              <a:solidFill>
                <a:schemeClr val="dk1"/>
              </a:solidFill>
              <a:effectLst/>
              <a:latin typeface="+mn-lt"/>
              <a:ea typeface="+mn-ea"/>
              <a:cs typeface="+mn-cs"/>
            </a:rPr>
            <a:t>Décret n°2016-1606 du 25 novembre 2016 relatif à la déclaration des événements indésirables graves associés à des soins et aux structures régionales d'appui à la qualité des soins et à la sécurité des patient</a:t>
          </a:r>
        </a:p>
        <a:p>
          <a:pPr rtl="0" eaLnBrk="1" latinLnBrk="0" hangingPunct="1"/>
          <a:r>
            <a:rPr lang="fr-FR" sz="1100">
              <a:solidFill>
                <a:schemeClr val="dk1"/>
              </a:solidFill>
              <a:effectLst/>
              <a:latin typeface="+mn-lt"/>
              <a:ea typeface="+mn-ea"/>
              <a:cs typeface="+mn-cs"/>
            </a:rPr>
            <a:t>Décret n°2016-1813 du 21 décembre 2016 relatif à l’obligation de signalement des structures sociales et médico-sociales  </a:t>
          </a:r>
        </a:p>
        <a:p>
          <a:pPr rtl="0" eaLnBrk="1" latinLnBrk="0" hangingPunct="1"/>
          <a:r>
            <a:rPr lang="fr-FR" sz="1100">
              <a:solidFill>
                <a:schemeClr val="dk1"/>
              </a:solidFill>
              <a:effectLst/>
              <a:latin typeface="+mn-lt"/>
              <a:ea typeface="+mn-ea"/>
              <a:cs typeface="+mn-cs"/>
            </a:rPr>
            <a:t>HAS - L’analyse des évènements indésirables associés aux soins,(Septembre 2021)</a:t>
          </a:r>
        </a:p>
        <a:p>
          <a:pPr rtl="0" eaLnBrk="1" latinLnBrk="0" hangingPunct="1"/>
          <a:r>
            <a:rPr lang="fr-FR" sz="1100">
              <a:solidFill>
                <a:schemeClr val="dk1"/>
              </a:solidFill>
              <a:effectLst/>
              <a:latin typeface="+mn-lt"/>
              <a:ea typeface="+mn-ea"/>
              <a:cs typeface="+mn-cs"/>
            </a:rPr>
            <a:t>PRS 2023-2028 – Schéma régional de santé – Orientation stratégique 4, objectif opérationnel n°5 : Faire de la qualité un enjeu partagé entre acteurs et usagers</a:t>
          </a:r>
        </a:p>
      </xdr:txBody>
    </xdr:sp>
    <xdr:clientData/>
  </xdr:twoCellAnchor>
  <xdr:twoCellAnchor>
    <xdr:from>
      <xdr:col>0</xdr:col>
      <xdr:colOff>6553200</xdr:colOff>
      <xdr:row>146</xdr:row>
      <xdr:rowOff>69850</xdr:rowOff>
    </xdr:from>
    <xdr:to>
      <xdr:col>0</xdr:col>
      <xdr:colOff>8737600</xdr:colOff>
      <xdr:row>151</xdr:row>
      <xdr:rowOff>107950</xdr:rowOff>
    </xdr:to>
    <xdr:sp macro="" textlink="">
      <xdr:nvSpPr>
        <xdr:cNvPr id="151" name="Rectangle à coins arrondis 150"/>
        <xdr:cNvSpPr/>
      </xdr:nvSpPr>
      <xdr:spPr>
        <a:xfrm>
          <a:off x="6553200" y="255333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146</xdr:row>
      <xdr:rowOff>95250</xdr:rowOff>
    </xdr:from>
    <xdr:to>
      <xdr:col>0</xdr:col>
      <xdr:colOff>8699500</xdr:colOff>
      <xdr:row>151</xdr:row>
      <xdr:rowOff>127000</xdr:rowOff>
    </xdr:to>
    <xdr:sp macro="" textlink="">
      <xdr:nvSpPr>
        <xdr:cNvPr id="152" name="ZoneTexte 151"/>
        <xdr:cNvSpPr txBox="1"/>
      </xdr:nvSpPr>
      <xdr:spPr>
        <a:xfrm>
          <a:off x="6578600" y="255587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152</xdr:row>
      <xdr:rowOff>114300</xdr:rowOff>
    </xdr:from>
    <xdr:to>
      <xdr:col>0</xdr:col>
      <xdr:colOff>8737600</xdr:colOff>
      <xdr:row>158</xdr:row>
      <xdr:rowOff>107950</xdr:rowOff>
    </xdr:to>
    <xdr:sp macro="" textlink="">
      <xdr:nvSpPr>
        <xdr:cNvPr id="153" name="Ellipse 152"/>
        <xdr:cNvSpPr/>
      </xdr:nvSpPr>
      <xdr:spPr>
        <a:xfrm>
          <a:off x="6610350" y="266827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6648450</xdr:colOff>
      <xdr:row>153</xdr:row>
      <xdr:rowOff>12700</xdr:rowOff>
    </xdr:from>
    <xdr:to>
      <xdr:col>0</xdr:col>
      <xdr:colOff>8724900</xdr:colOff>
      <xdr:row>157</xdr:row>
      <xdr:rowOff>177800</xdr:rowOff>
    </xdr:to>
    <xdr:sp macro="" textlink="">
      <xdr:nvSpPr>
        <xdr:cNvPr id="154" name="ZoneTexte 153"/>
        <xdr:cNvSpPr txBox="1"/>
      </xdr:nvSpPr>
      <xdr:spPr>
        <a:xfrm>
          <a:off x="6648450" y="26765250"/>
          <a:ext cx="2076450" cy="9017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d’événements indésirables</a:t>
          </a:r>
          <a:endParaRPr lang="en-GB">
            <a:effectLst/>
          </a:endParaRPr>
        </a:p>
      </xdr:txBody>
    </xdr:sp>
    <xdr:clientData/>
  </xdr:twoCellAnchor>
  <xdr:twoCellAnchor>
    <xdr:from>
      <xdr:col>0</xdr:col>
      <xdr:colOff>6318250</xdr:colOff>
      <xdr:row>159</xdr:row>
      <xdr:rowOff>31750</xdr:rowOff>
    </xdr:from>
    <xdr:to>
      <xdr:col>0</xdr:col>
      <xdr:colOff>9074150</xdr:colOff>
      <xdr:row>172</xdr:row>
      <xdr:rowOff>12700</xdr:rowOff>
    </xdr:to>
    <xdr:sp macro="" textlink="">
      <xdr:nvSpPr>
        <xdr:cNvPr id="155" name="ZoneTexte 154"/>
        <xdr:cNvSpPr txBox="1"/>
      </xdr:nvSpPr>
      <xdr:spPr>
        <a:xfrm>
          <a:off x="6318250" y="278892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d’événements indésirables associés aux soins et à l’accompagnement (graves et/ou récurrents) ayant fait l’objet d’un plan d’actions correctives</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d’évènements indésirables associés aux soins et à l’accompagnement (graves et/ou récurrents) déclarés en interne</a:t>
          </a:r>
          <a:endParaRPr lang="en-GB">
            <a:effectLst/>
          </a:endParaRPr>
        </a:p>
      </xdr:txBody>
    </xdr:sp>
    <xdr:clientData/>
  </xdr:twoCellAnchor>
  <xdr:twoCellAnchor>
    <xdr:from>
      <xdr:col>0</xdr:col>
      <xdr:colOff>0</xdr:colOff>
      <xdr:row>173</xdr:row>
      <xdr:rowOff>0</xdr:rowOff>
    </xdr:from>
    <xdr:to>
      <xdr:col>0</xdr:col>
      <xdr:colOff>1847850</xdr:colOff>
      <xdr:row>177</xdr:row>
      <xdr:rowOff>0</xdr:rowOff>
    </xdr:to>
    <xdr:sp macro="" textlink="">
      <xdr:nvSpPr>
        <xdr:cNvPr id="156" name="Rectangle 155"/>
        <xdr:cNvSpPr/>
      </xdr:nvSpPr>
      <xdr:spPr>
        <a:xfrm>
          <a:off x="0" y="304355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173</xdr:row>
      <xdr:rowOff>0</xdr:rowOff>
    </xdr:from>
    <xdr:to>
      <xdr:col>1</xdr:col>
      <xdr:colOff>0</xdr:colOff>
      <xdr:row>177</xdr:row>
      <xdr:rowOff>0</xdr:rowOff>
    </xdr:to>
    <xdr:sp macro="" textlink="">
      <xdr:nvSpPr>
        <xdr:cNvPr id="157" name="Rectangle 156"/>
        <xdr:cNvSpPr/>
      </xdr:nvSpPr>
      <xdr:spPr>
        <a:xfrm>
          <a:off x="1847850" y="304355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3c - Taux d’esms disposant d'un protocole spécifique pour la gestion des situations de maltraitance du fait du personnel</a:t>
          </a:r>
          <a:endParaRPr lang="en-GB">
            <a:effectLst/>
          </a:endParaRPr>
        </a:p>
      </xdr:txBody>
    </xdr:sp>
    <xdr:clientData/>
  </xdr:twoCellAnchor>
  <xdr:twoCellAnchor>
    <xdr:from>
      <xdr:col>0</xdr:col>
      <xdr:colOff>76200</xdr:colOff>
      <xdr:row>177</xdr:row>
      <xdr:rowOff>69850</xdr:rowOff>
    </xdr:from>
    <xdr:to>
      <xdr:col>0</xdr:col>
      <xdr:colOff>6184900</xdr:colOff>
      <xdr:row>205</xdr:row>
      <xdr:rowOff>19050</xdr:rowOff>
    </xdr:to>
    <xdr:sp macro="" textlink="">
      <xdr:nvSpPr>
        <xdr:cNvPr id="158" name="Rectangle 157"/>
        <xdr:cNvSpPr/>
      </xdr:nvSpPr>
      <xdr:spPr>
        <a:xfrm>
          <a:off x="76200" y="312420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177</xdr:row>
      <xdr:rowOff>69850</xdr:rowOff>
    </xdr:from>
    <xdr:to>
      <xdr:col>0</xdr:col>
      <xdr:colOff>6210300</xdr:colOff>
      <xdr:row>204</xdr:row>
      <xdr:rowOff>146050</xdr:rowOff>
    </xdr:to>
    <xdr:sp macro="" textlink="">
      <xdr:nvSpPr>
        <xdr:cNvPr id="159" name="ZoneTexte 158"/>
        <xdr:cNvSpPr txBox="1"/>
      </xdr:nvSpPr>
      <xdr:spPr>
        <a:xfrm>
          <a:off x="107950" y="31242000"/>
          <a:ext cx="6102350" cy="50482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un protocole spécifique de gestion des situations de maltraitance du fait du personnel.</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À ne pas confondre avec les situations de violence des personnes accompagnées vers autrui.</a:t>
          </a:r>
          <a:endParaRPr lang="en-GB">
            <a:effectLst/>
          </a:endParaRPr>
        </a:p>
        <a:p>
          <a:pPr rtl="0" eaLnBrk="1" latinLnBrk="0" hangingPunct="1"/>
          <a:r>
            <a:rPr lang="fr-FR" sz="1100" u="sng">
              <a:solidFill>
                <a:schemeClr val="dk1"/>
              </a:solidFill>
              <a:effectLst/>
              <a:latin typeface="+mn-lt"/>
              <a:ea typeface="+mn-ea"/>
              <a:cs typeface="+mn-cs"/>
            </a:rPr>
            <a:t>Situation de maltraitance : du professionnel vers les personnes accompagnées</a:t>
          </a:r>
          <a:r>
            <a:rPr lang="fr-FR" sz="1100">
              <a:solidFill>
                <a:schemeClr val="dk1"/>
              </a:solidFill>
              <a:effectLst/>
              <a:latin typeface="+mn-lt"/>
              <a:ea typeface="+mn-ea"/>
              <a:cs typeface="+mn-cs"/>
            </a:rPr>
            <a:t>.</a:t>
          </a:r>
          <a:endParaRPr lang="en-GB">
            <a:effectLst/>
          </a:endParaRPr>
        </a:p>
        <a:p>
          <a:pPr rtl="0" eaLnBrk="1" latinLnBrk="0" hangingPunct="1"/>
          <a:r>
            <a:rPr lang="fr-FR" sz="1100">
              <a:solidFill>
                <a:schemeClr val="dk1"/>
              </a:solidFill>
              <a:effectLst/>
              <a:latin typeface="+mn-lt"/>
              <a:ea typeface="+mn-ea"/>
              <a:cs typeface="+mn-cs"/>
            </a:rPr>
            <a:t>La notion de dispositif renvoie à toute procédure formalisée , de prévention et de gestion des actes de maltraitance : prévenir les risques de maltraitance, repérer les faits de maltraitance, enclencher la procédure d’alerte à la direction, identifier les rôles, missions et champs d’intervention des acteurs concernés, établir un rapport circonstancié, etc.</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Évaluer le dispositif de gestion de la maltraitance afin de renforcer la lutte contre la maltraitance des personnes accompagnées et optimiser le développement de la bientraitance dans les établissements et services médico-sociaux.</a:t>
          </a:r>
          <a:endParaRPr lang="en-GB">
            <a:effectLst/>
          </a:endParaRPr>
        </a:p>
        <a:p>
          <a:pPr rtl="0" eaLnBrk="1" latinLnBrk="0" hangingPunct="1"/>
          <a:r>
            <a:rPr lang="fr-FR" sz="1100">
              <a:solidFill>
                <a:schemeClr val="dk1"/>
              </a:solidFill>
              <a:effectLst/>
              <a:latin typeface="+mn-lt"/>
              <a:ea typeface="+mn-ea"/>
              <a:cs typeface="+mn-cs"/>
            </a:rPr>
            <a:t>Soutenir les professionnels dans leur démarche bientraitante.</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L119-1 CASF </a:t>
          </a:r>
        </a:p>
        <a:p>
          <a:pPr rtl="0" eaLnBrk="1" latinLnBrk="0" hangingPunct="1"/>
          <a:r>
            <a:rPr lang="fr-FR" sz="1100">
              <a:solidFill>
                <a:schemeClr val="dk1"/>
              </a:solidFill>
              <a:effectLst/>
              <a:latin typeface="+mn-lt"/>
              <a:ea typeface="+mn-ea"/>
              <a:cs typeface="+mn-cs"/>
            </a:rPr>
            <a:t>Circulaires du 20 février 2014 relative au renforcement de la lutte contre la maltraitance et au développement de la bientraitance des personnes âgées et des personnes handicapées dans les établissements et services médicosociaux relevant de la compétence des ARS.</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HAS - La bientraitance : définition et repères pour la mise en œuvre - Juin 2008</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HAS -RBPP Qualité de vie en MAS-FAM (volet 2) Vie quotidienne, sociale, culture et loisirs, 2014. </a:t>
          </a:r>
        </a:p>
      </xdr:txBody>
    </xdr:sp>
    <xdr:clientData/>
  </xdr:twoCellAnchor>
  <xdr:twoCellAnchor>
    <xdr:from>
      <xdr:col>0</xdr:col>
      <xdr:colOff>6553200</xdr:colOff>
      <xdr:row>179</xdr:row>
      <xdr:rowOff>69850</xdr:rowOff>
    </xdr:from>
    <xdr:to>
      <xdr:col>0</xdr:col>
      <xdr:colOff>8737600</xdr:colOff>
      <xdr:row>184</xdr:row>
      <xdr:rowOff>107950</xdr:rowOff>
    </xdr:to>
    <xdr:sp macro="" textlink="">
      <xdr:nvSpPr>
        <xdr:cNvPr id="160" name="Rectangle à coins arrondis 159"/>
        <xdr:cNvSpPr/>
      </xdr:nvSpPr>
      <xdr:spPr>
        <a:xfrm>
          <a:off x="6553200" y="316103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179</xdr:row>
      <xdr:rowOff>95250</xdr:rowOff>
    </xdr:from>
    <xdr:to>
      <xdr:col>0</xdr:col>
      <xdr:colOff>8699500</xdr:colOff>
      <xdr:row>184</xdr:row>
      <xdr:rowOff>127000</xdr:rowOff>
    </xdr:to>
    <xdr:sp macro="" textlink="">
      <xdr:nvSpPr>
        <xdr:cNvPr id="161" name="ZoneTexte 160"/>
        <xdr:cNvSpPr txBox="1"/>
      </xdr:nvSpPr>
      <xdr:spPr>
        <a:xfrm>
          <a:off x="6578600" y="316357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185</xdr:row>
      <xdr:rowOff>114300</xdr:rowOff>
    </xdr:from>
    <xdr:to>
      <xdr:col>0</xdr:col>
      <xdr:colOff>8737600</xdr:colOff>
      <xdr:row>191</xdr:row>
      <xdr:rowOff>107950</xdr:rowOff>
    </xdr:to>
    <xdr:sp macro="" textlink="">
      <xdr:nvSpPr>
        <xdr:cNvPr id="162" name="Ellipse 161"/>
        <xdr:cNvSpPr/>
      </xdr:nvSpPr>
      <xdr:spPr>
        <a:xfrm>
          <a:off x="6610350" y="327596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6724650</xdr:colOff>
      <xdr:row>186</xdr:row>
      <xdr:rowOff>31750</xdr:rowOff>
    </xdr:from>
    <xdr:to>
      <xdr:col>0</xdr:col>
      <xdr:colOff>8616950</xdr:colOff>
      <xdr:row>191</xdr:row>
      <xdr:rowOff>0</xdr:rowOff>
    </xdr:to>
    <xdr:sp macro="" textlink="">
      <xdr:nvSpPr>
        <xdr:cNvPr id="163" name="ZoneTexte 162"/>
        <xdr:cNvSpPr txBox="1"/>
      </xdr:nvSpPr>
      <xdr:spPr>
        <a:xfrm>
          <a:off x="6724650" y="343344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192</xdr:row>
      <xdr:rowOff>31750</xdr:rowOff>
    </xdr:from>
    <xdr:to>
      <xdr:col>0</xdr:col>
      <xdr:colOff>9074150</xdr:colOff>
      <xdr:row>205</xdr:row>
      <xdr:rowOff>12700</xdr:rowOff>
    </xdr:to>
    <xdr:sp macro="" textlink="">
      <xdr:nvSpPr>
        <xdr:cNvPr id="164" name="ZoneTexte 163"/>
        <xdr:cNvSpPr txBox="1"/>
      </xdr:nvSpPr>
      <xdr:spPr>
        <a:xfrm>
          <a:off x="6318250" y="339661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disposant d’un protocole spécifique pour la gestion des situations de maltraitance du fait du personnel</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206</xdr:row>
      <xdr:rowOff>0</xdr:rowOff>
    </xdr:from>
    <xdr:to>
      <xdr:col>0</xdr:col>
      <xdr:colOff>1847850</xdr:colOff>
      <xdr:row>210</xdr:row>
      <xdr:rowOff>0</xdr:rowOff>
    </xdr:to>
    <xdr:sp macro="" textlink="">
      <xdr:nvSpPr>
        <xdr:cNvPr id="165" name="Rectangle 164"/>
        <xdr:cNvSpPr/>
      </xdr:nvSpPr>
      <xdr:spPr>
        <a:xfrm>
          <a:off x="0" y="365125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206</xdr:row>
      <xdr:rowOff>0</xdr:rowOff>
    </xdr:from>
    <xdr:to>
      <xdr:col>1</xdr:col>
      <xdr:colOff>0</xdr:colOff>
      <xdr:row>210</xdr:row>
      <xdr:rowOff>0</xdr:rowOff>
    </xdr:to>
    <xdr:sp macro="" textlink="">
      <xdr:nvSpPr>
        <xdr:cNvPr id="166" name="Rectangle 165"/>
        <xdr:cNvSpPr/>
      </xdr:nvSpPr>
      <xdr:spPr>
        <a:xfrm>
          <a:off x="1847850" y="365125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3d - Taux de réalisation de protocole encadrant les contentions (physiques et chimiques)</a:t>
          </a:r>
          <a:endParaRPr lang="en-GB">
            <a:effectLst/>
          </a:endParaRPr>
        </a:p>
      </xdr:txBody>
    </xdr:sp>
    <xdr:clientData/>
  </xdr:twoCellAnchor>
  <xdr:twoCellAnchor>
    <xdr:from>
      <xdr:col>0</xdr:col>
      <xdr:colOff>76200</xdr:colOff>
      <xdr:row>210</xdr:row>
      <xdr:rowOff>69850</xdr:rowOff>
    </xdr:from>
    <xdr:to>
      <xdr:col>0</xdr:col>
      <xdr:colOff>6184900</xdr:colOff>
      <xdr:row>238</xdr:row>
      <xdr:rowOff>19050</xdr:rowOff>
    </xdr:to>
    <xdr:sp macro="" textlink="">
      <xdr:nvSpPr>
        <xdr:cNvPr id="167" name="Rectangle 166"/>
        <xdr:cNvSpPr/>
      </xdr:nvSpPr>
      <xdr:spPr>
        <a:xfrm>
          <a:off x="76200" y="373189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210</xdr:row>
      <xdr:rowOff>69850</xdr:rowOff>
    </xdr:from>
    <xdr:to>
      <xdr:col>0</xdr:col>
      <xdr:colOff>6210300</xdr:colOff>
      <xdr:row>237</xdr:row>
      <xdr:rowOff>171450</xdr:rowOff>
    </xdr:to>
    <xdr:sp macro="" textlink="">
      <xdr:nvSpPr>
        <xdr:cNvPr id="168" name="ZoneTexte 167"/>
        <xdr:cNvSpPr txBox="1"/>
      </xdr:nvSpPr>
      <xdr:spPr>
        <a:xfrm>
          <a:off x="107950" y="37318950"/>
          <a:ext cx="6102350" cy="50736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disposant d'un protocole encadrant les contentions physiques et chimiques  mis à jour depuis moins de 2 ans.</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Sont ciblées ici à la fois les contentions physiques et les contentions chimiques : utilisation minimale de moyens mécaniques ou des substances chimiques qui sont nécessaires pour obtenir de la sécurité pour une personne présentant un comportement estimé dangereux ou mal adapté sur prescription médicale.</a:t>
          </a:r>
          <a:endParaRPr lang="en-GB">
            <a:effectLst/>
          </a:endParaRPr>
        </a:p>
        <a:p>
          <a:pPr rtl="0" eaLnBrk="1" latinLnBrk="0" hangingPunct="1"/>
          <a:r>
            <a:rPr lang="fr-FR" sz="1100">
              <a:solidFill>
                <a:schemeClr val="dk1"/>
              </a:solidFill>
              <a:effectLst/>
              <a:latin typeface="+mn-lt"/>
              <a:ea typeface="+mn-ea"/>
              <a:cs typeface="+mn-cs"/>
            </a:rPr>
            <a:t>La notion de protocole fait référence aux procédures ou règles de conduite formalisées applicables aux personnes accompagnées nécessitant de mesures de contention.</a:t>
          </a:r>
          <a:endParaRPr lang="en-GB">
            <a:effectLst/>
          </a:endParaRPr>
        </a:p>
        <a:p>
          <a:pPr rtl="0" eaLnBrk="1" latinLnBrk="0" hangingPunct="1"/>
          <a:r>
            <a:rPr lang="fr-FR" sz="1100">
              <a:solidFill>
                <a:schemeClr val="dk1"/>
              </a:solidFill>
              <a:effectLst/>
              <a:latin typeface="+mn-lt"/>
              <a:ea typeface="+mn-ea"/>
              <a:cs typeface="+mn-cs"/>
            </a:rPr>
            <a:t>Le protocole de mise en œuvre d’utilisation des mesures de contention renvoie à la fois :</a:t>
          </a:r>
          <a:endParaRPr lang="en-GB">
            <a:effectLst/>
          </a:endParaRPr>
        </a:p>
        <a:p>
          <a:pPr rtl="0" eaLnBrk="1" latinLnBrk="0" hangingPunct="1"/>
          <a:r>
            <a:rPr lang="fr-FR" sz="1100">
              <a:solidFill>
                <a:schemeClr val="dk1"/>
              </a:solidFill>
              <a:effectLst/>
              <a:latin typeface="+mn-lt"/>
              <a:ea typeface="+mn-ea"/>
              <a:cs typeface="+mn-cs"/>
            </a:rPr>
            <a:t>Au processus décisionnel pour l’utilisation d’une contention (physique et chimique), </a:t>
          </a:r>
          <a:endParaRPr lang="en-GB">
            <a:effectLst/>
          </a:endParaRPr>
        </a:p>
        <a:p>
          <a:pPr rtl="0" eaLnBrk="1" latinLnBrk="0" hangingPunct="1"/>
          <a:r>
            <a:rPr lang="fr-FR" sz="1100">
              <a:solidFill>
                <a:schemeClr val="dk1"/>
              </a:solidFill>
              <a:effectLst/>
              <a:latin typeface="+mn-lt"/>
              <a:ea typeface="+mn-ea"/>
              <a:cs typeface="+mn-cs"/>
            </a:rPr>
            <a:t>Aux procédures sur l’application des contentions, </a:t>
          </a:r>
          <a:endParaRPr lang="en-GB">
            <a:effectLst/>
          </a:endParaRPr>
        </a:p>
        <a:p>
          <a:pPr rtl="0" eaLnBrk="1" latinLnBrk="0" hangingPunct="1"/>
          <a:r>
            <a:rPr lang="fr-FR" sz="1100">
              <a:solidFill>
                <a:schemeClr val="dk1"/>
              </a:solidFill>
              <a:effectLst/>
              <a:latin typeface="+mn-lt"/>
              <a:ea typeface="+mn-ea"/>
              <a:cs typeface="+mn-cs"/>
            </a:rPr>
            <a:t>Aux mécanismes de surveillance, suivi et évaluation des mesures mise en place.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S’assurer que les mesures de contention fassent l’objet de procédures standardisées ou de protocoles d’établissement intégrant les principes de liberté, de sécurité, de bientraitance et de respect de la dignité des personnes accompagnées.</a:t>
          </a:r>
          <a:endParaRPr lang="en-GB">
            <a:effectLst/>
          </a:endParaRPr>
        </a:p>
        <a:p>
          <a:pPr rtl="0" eaLnBrk="1" latinLnBrk="0" hangingPunct="1"/>
          <a:r>
            <a:rPr lang="fr-FR" sz="1100">
              <a:solidFill>
                <a:schemeClr val="dk1"/>
              </a:solidFill>
              <a:effectLst/>
              <a:latin typeface="+mn-lt"/>
              <a:ea typeface="+mn-ea"/>
              <a:cs typeface="+mn-cs"/>
            </a:rPr>
            <a:t>Évaluer la procédure d’encadrement des contentions, tant physiques que chimiques.</a:t>
          </a:r>
          <a:endParaRPr lang="en-GB">
            <a:effectLst/>
          </a:endParaRPr>
        </a:p>
        <a:p>
          <a:pPr rtl="0" eaLnBrk="1" latinLnBrk="0" hangingPunct="1"/>
          <a:r>
            <a:rPr lang="fr-FR" sz="1100">
              <a:solidFill>
                <a:schemeClr val="dk1"/>
              </a:solidFill>
              <a:effectLst/>
              <a:latin typeface="+mn-lt"/>
              <a:ea typeface="+mn-ea"/>
              <a:cs typeface="+mn-cs"/>
            </a:rPr>
            <a:t>Soutenir les professionnels dans leur démarche bientraitante.</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L311-3 CASF </a:t>
          </a:r>
        </a:p>
        <a:p>
          <a:pPr rtl="0" eaLnBrk="1" latinLnBrk="0" hangingPunct="1"/>
          <a:r>
            <a:rPr lang="fr-FR" sz="1100">
              <a:solidFill>
                <a:schemeClr val="dk1"/>
              </a:solidFill>
              <a:effectLst/>
              <a:latin typeface="+mn-lt"/>
              <a:ea typeface="+mn-ea"/>
              <a:cs typeface="+mn-cs"/>
            </a:rPr>
            <a:t>Article L311-4 CASF </a:t>
          </a:r>
        </a:p>
        <a:p>
          <a:pPr rtl="0" eaLnBrk="1" latinLnBrk="0" hangingPunct="1"/>
          <a:r>
            <a:rPr lang="fr-FR" sz="1100">
              <a:solidFill>
                <a:schemeClr val="dk1"/>
              </a:solidFill>
              <a:effectLst/>
              <a:latin typeface="+mn-lt"/>
              <a:ea typeface="+mn-ea"/>
              <a:cs typeface="+mn-cs"/>
            </a:rPr>
            <a:t>ANAES &amp; FHF - Conférence de consensus : Liberté d’aller et venir dans les ESSMS et obligation de soins et de sécurité - 24 et 25 novembre 2004</a:t>
          </a:r>
        </a:p>
        <a:p>
          <a:pPr rtl="0" eaLnBrk="1" latinLnBrk="0" hangingPunct="1"/>
          <a:r>
            <a:rPr lang="fr-FR" sz="1100">
              <a:solidFill>
                <a:schemeClr val="dk1"/>
              </a:solidFill>
              <a:effectLst/>
              <a:latin typeface="+mn-lt"/>
              <a:ea typeface="+mn-ea"/>
              <a:cs typeface="+mn-cs"/>
            </a:rPr>
            <a:t>RBPP Les « comportements-problèmes » au sein des établissements et services accueillant des enfants et adultes handicapés, 2016. </a:t>
          </a:r>
        </a:p>
      </xdr:txBody>
    </xdr:sp>
    <xdr:clientData/>
  </xdr:twoCellAnchor>
  <xdr:twoCellAnchor>
    <xdr:from>
      <xdr:col>0</xdr:col>
      <xdr:colOff>6553200</xdr:colOff>
      <xdr:row>212</xdr:row>
      <xdr:rowOff>69850</xdr:rowOff>
    </xdr:from>
    <xdr:to>
      <xdr:col>0</xdr:col>
      <xdr:colOff>8737600</xdr:colOff>
      <xdr:row>217</xdr:row>
      <xdr:rowOff>107950</xdr:rowOff>
    </xdr:to>
    <xdr:sp macro="" textlink="">
      <xdr:nvSpPr>
        <xdr:cNvPr id="169" name="Rectangle à coins arrondis 168"/>
        <xdr:cNvSpPr/>
      </xdr:nvSpPr>
      <xdr:spPr>
        <a:xfrm>
          <a:off x="6553200" y="376872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212</xdr:row>
      <xdr:rowOff>95250</xdr:rowOff>
    </xdr:from>
    <xdr:to>
      <xdr:col>0</xdr:col>
      <xdr:colOff>8699500</xdr:colOff>
      <xdr:row>217</xdr:row>
      <xdr:rowOff>127000</xdr:rowOff>
    </xdr:to>
    <xdr:sp macro="" textlink="">
      <xdr:nvSpPr>
        <xdr:cNvPr id="170" name="ZoneTexte 169"/>
        <xdr:cNvSpPr txBox="1"/>
      </xdr:nvSpPr>
      <xdr:spPr>
        <a:xfrm>
          <a:off x="6578600" y="377126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pt-BR" sz="1100">
              <a:solidFill>
                <a:schemeClr val="dk1"/>
              </a:solidFill>
              <a:effectLst/>
              <a:latin typeface="+mn-lt"/>
              <a:ea typeface="+mn-ea"/>
              <a:cs typeface="+mn-cs"/>
            </a:rPr>
            <a:t>IME, EEAP, ITEP, IEM, </a:t>
          </a:r>
          <a:endParaRPr lang="en-GB">
            <a:effectLst/>
          </a:endParaRPr>
        </a:p>
        <a:p>
          <a:pPr algn="ctr" rtl="0" eaLnBrk="1" latinLnBrk="0" hangingPunct="1"/>
          <a:r>
            <a:rPr lang="fr-FR" sz="1100">
              <a:solidFill>
                <a:schemeClr val="dk1"/>
              </a:solidFill>
              <a:effectLst/>
              <a:latin typeface="+mn-lt"/>
              <a:ea typeface="+mn-ea"/>
              <a:cs typeface="+mn-cs"/>
            </a:rPr>
            <a:t>MAS, FAM, EAM, </a:t>
          </a:r>
          <a:r>
            <a:rPr lang="pt-BR" sz="1100">
              <a:solidFill>
                <a:schemeClr val="dk1"/>
              </a:solidFill>
              <a:effectLst/>
              <a:latin typeface="+mn-lt"/>
              <a:ea typeface="+mn-ea"/>
              <a:cs typeface="+mn-cs"/>
            </a:rPr>
            <a:t>EEAH, EEEH</a:t>
          </a:r>
          <a:endParaRPr lang="en-GB">
            <a:effectLst/>
          </a:endParaRPr>
        </a:p>
      </xdr:txBody>
    </xdr:sp>
    <xdr:clientData/>
  </xdr:twoCellAnchor>
  <xdr:twoCellAnchor>
    <xdr:from>
      <xdr:col>0</xdr:col>
      <xdr:colOff>6610350</xdr:colOff>
      <xdr:row>218</xdr:row>
      <xdr:rowOff>114300</xdr:rowOff>
    </xdr:from>
    <xdr:to>
      <xdr:col>0</xdr:col>
      <xdr:colOff>8737600</xdr:colOff>
      <xdr:row>224</xdr:row>
      <xdr:rowOff>107950</xdr:rowOff>
    </xdr:to>
    <xdr:sp macro="" textlink="">
      <xdr:nvSpPr>
        <xdr:cNvPr id="171" name="Ellipse 170"/>
        <xdr:cNvSpPr/>
      </xdr:nvSpPr>
      <xdr:spPr>
        <a:xfrm>
          <a:off x="6610350" y="388366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6724650</xdr:colOff>
      <xdr:row>219</xdr:row>
      <xdr:rowOff>6350</xdr:rowOff>
    </xdr:from>
    <xdr:to>
      <xdr:col>0</xdr:col>
      <xdr:colOff>8616950</xdr:colOff>
      <xdr:row>223</xdr:row>
      <xdr:rowOff>158750</xdr:rowOff>
    </xdr:to>
    <xdr:sp macro="" textlink="">
      <xdr:nvSpPr>
        <xdr:cNvPr id="172" name="ZoneTexte 171"/>
        <xdr:cNvSpPr txBox="1"/>
      </xdr:nvSpPr>
      <xdr:spPr>
        <a:xfrm>
          <a:off x="6724650" y="403860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225</xdr:row>
      <xdr:rowOff>31750</xdr:rowOff>
    </xdr:from>
    <xdr:to>
      <xdr:col>0</xdr:col>
      <xdr:colOff>9074150</xdr:colOff>
      <xdr:row>238</xdr:row>
      <xdr:rowOff>12700</xdr:rowOff>
    </xdr:to>
    <xdr:sp macro="" textlink="">
      <xdr:nvSpPr>
        <xdr:cNvPr id="173" name="ZoneTexte 172"/>
        <xdr:cNvSpPr txBox="1"/>
      </xdr:nvSpPr>
      <xdr:spPr>
        <a:xfrm>
          <a:off x="6318250" y="400431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:Nombre d’ESMS ayant mis en place un protocole encadrant les contentions</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:Nombre d’ESMS ayant répondu </a:t>
          </a:r>
          <a:endParaRPr lang="en-GB">
            <a:effectLst/>
          </a:endParaRPr>
        </a:p>
      </xdr:txBody>
    </xdr:sp>
    <xdr:clientData/>
  </xdr:twoCellAnchor>
  <xdr:twoCellAnchor>
    <xdr:from>
      <xdr:col>0</xdr:col>
      <xdr:colOff>0</xdr:colOff>
      <xdr:row>239</xdr:row>
      <xdr:rowOff>0</xdr:rowOff>
    </xdr:from>
    <xdr:to>
      <xdr:col>0</xdr:col>
      <xdr:colOff>1847850</xdr:colOff>
      <xdr:row>243</xdr:row>
      <xdr:rowOff>0</xdr:rowOff>
    </xdr:to>
    <xdr:sp macro="" textlink="">
      <xdr:nvSpPr>
        <xdr:cNvPr id="174" name="Rectangle 173"/>
        <xdr:cNvSpPr/>
      </xdr:nvSpPr>
      <xdr:spPr>
        <a:xfrm>
          <a:off x="0" y="425894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239</xdr:row>
      <xdr:rowOff>0</xdr:rowOff>
    </xdr:from>
    <xdr:to>
      <xdr:col>1</xdr:col>
      <xdr:colOff>0</xdr:colOff>
      <xdr:row>243</xdr:row>
      <xdr:rowOff>0</xdr:rowOff>
    </xdr:to>
    <xdr:sp macro="" textlink="">
      <xdr:nvSpPr>
        <xdr:cNvPr id="175" name="Rectangle 174"/>
        <xdr:cNvSpPr/>
      </xdr:nvSpPr>
      <xdr:spPr>
        <a:xfrm>
          <a:off x="1847850" y="425894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3e - Taux d’ESMS au sein desquels les événements indésirables en lien avec la prise en charge médicamenteuse font l'objet d'une analyse systématique</a:t>
          </a:r>
          <a:endParaRPr lang="en-GB">
            <a:effectLst/>
          </a:endParaRPr>
        </a:p>
      </xdr:txBody>
    </xdr:sp>
    <xdr:clientData/>
  </xdr:twoCellAnchor>
  <xdr:twoCellAnchor>
    <xdr:from>
      <xdr:col>0</xdr:col>
      <xdr:colOff>76200</xdr:colOff>
      <xdr:row>243</xdr:row>
      <xdr:rowOff>69850</xdr:rowOff>
    </xdr:from>
    <xdr:to>
      <xdr:col>0</xdr:col>
      <xdr:colOff>6184900</xdr:colOff>
      <xdr:row>271</xdr:row>
      <xdr:rowOff>19050</xdr:rowOff>
    </xdr:to>
    <xdr:sp macro="" textlink="">
      <xdr:nvSpPr>
        <xdr:cNvPr id="176" name="Rectangle 175"/>
        <xdr:cNvSpPr/>
      </xdr:nvSpPr>
      <xdr:spPr>
        <a:xfrm>
          <a:off x="76200" y="433959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243</xdr:row>
      <xdr:rowOff>69850</xdr:rowOff>
    </xdr:from>
    <xdr:to>
      <xdr:col>0</xdr:col>
      <xdr:colOff>6210300</xdr:colOff>
      <xdr:row>270</xdr:row>
      <xdr:rowOff>171450</xdr:rowOff>
    </xdr:to>
    <xdr:sp macro="" textlink="">
      <xdr:nvSpPr>
        <xdr:cNvPr id="177" name="ZoneTexte 176"/>
        <xdr:cNvSpPr txBox="1"/>
      </xdr:nvSpPr>
      <xdr:spPr>
        <a:xfrm>
          <a:off x="107950" y="43395900"/>
          <a:ext cx="6102350" cy="50736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au sein desquels les événements indésirables en lien avec la prise en charge médicamenteuse font l'objet d'une analyse systématique.</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Constitue un événement indésirable lié à la prise en charge médicamenteuse tout incident  préjudiciable survenu au cours de l'une des étapes du circuit du médicament (analyse pharmaceutique de l'ordonnance, fourniture, détention, préparation des doses à administrer, dispensation...).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Favoriser le signalement des événements indésirables en lien avec la prise en charge médicamenteuse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 Article L331-8-1 CASF </a:t>
          </a:r>
        </a:p>
        <a:p>
          <a:pPr rtl="0" eaLnBrk="1" latinLnBrk="0" hangingPunct="1"/>
          <a:r>
            <a:rPr lang="fr-FR" sz="1100">
              <a:solidFill>
                <a:schemeClr val="dk1"/>
              </a:solidFill>
              <a:effectLst/>
              <a:latin typeface="+mn-lt"/>
              <a:ea typeface="+mn-ea"/>
              <a:cs typeface="+mn-cs"/>
            </a:rPr>
            <a:t>• Articles R331-8 et suivants CASF </a:t>
          </a:r>
        </a:p>
        <a:p>
          <a:pPr rtl="0" eaLnBrk="1" latinLnBrk="0" hangingPunct="1"/>
          <a:r>
            <a:rPr lang="fr-FR" sz="1100">
              <a:solidFill>
                <a:schemeClr val="dk1"/>
              </a:solidFill>
              <a:effectLst/>
              <a:latin typeface="+mn-lt"/>
              <a:ea typeface="+mn-ea"/>
              <a:cs typeface="+mn-cs"/>
            </a:rPr>
            <a:t>	</a:t>
          </a:r>
        </a:p>
        <a:p>
          <a:pPr rtl="0" eaLnBrk="1" latinLnBrk="0" hangingPunct="1"/>
          <a:r>
            <a:rPr lang="fr-FR" sz="1100">
              <a:solidFill>
                <a:schemeClr val="dk1"/>
              </a:solidFill>
              <a:effectLst/>
              <a:latin typeface="+mn-lt"/>
              <a:ea typeface="+mn-ea"/>
              <a:cs typeface="+mn-cs"/>
            </a:rPr>
            <a:t>Décret n°2010-1408 du 12 novembre 2010 relatif à la lutte contre les évènements indésirables</a:t>
          </a:r>
        </a:p>
        <a:p>
          <a:pPr rtl="0" eaLnBrk="1" latinLnBrk="0" hangingPunct="1"/>
          <a:r>
            <a:rPr lang="fr-FR" sz="1100">
              <a:solidFill>
                <a:schemeClr val="dk1"/>
              </a:solidFill>
              <a:effectLst/>
              <a:latin typeface="+mn-lt"/>
              <a:ea typeface="+mn-ea"/>
              <a:cs typeface="+mn-cs"/>
            </a:rPr>
            <a:t>Décret n° 2019-1306 du 6 décembre 2019 sur les vigilances relatives aux produits de santé et les événements indésirables associés aux soins</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PRS 2023-2028 – Schéma régional de santé – Orientation stratégique 4, objectif opérationnel n°5 : Faire de la qualité un enjeu partagé entre acteurs et usagers</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HAS -Guide méthodologique L’analyse des évènements indésirables associés aux soins (EIAS) : mode d’emploi, 2021. </a:t>
          </a:r>
        </a:p>
      </xdr:txBody>
    </xdr:sp>
    <xdr:clientData/>
  </xdr:twoCellAnchor>
  <xdr:twoCellAnchor>
    <xdr:from>
      <xdr:col>0</xdr:col>
      <xdr:colOff>6553200</xdr:colOff>
      <xdr:row>245</xdr:row>
      <xdr:rowOff>69850</xdr:rowOff>
    </xdr:from>
    <xdr:to>
      <xdr:col>0</xdr:col>
      <xdr:colOff>8737600</xdr:colOff>
      <xdr:row>250</xdr:row>
      <xdr:rowOff>107950</xdr:rowOff>
    </xdr:to>
    <xdr:sp macro="" textlink="">
      <xdr:nvSpPr>
        <xdr:cNvPr id="178" name="Rectangle à coins arrondis 177"/>
        <xdr:cNvSpPr/>
      </xdr:nvSpPr>
      <xdr:spPr>
        <a:xfrm>
          <a:off x="6553200" y="437642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245</xdr:row>
      <xdr:rowOff>95250</xdr:rowOff>
    </xdr:from>
    <xdr:to>
      <xdr:col>0</xdr:col>
      <xdr:colOff>8699500</xdr:colOff>
      <xdr:row>250</xdr:row>
      <xdr:rowOff>127000</xdr:rowOff>
    </xdr:to>
    <xdr:sp macro="" textlink="">
      <xdr:nvSpPr>
        <xdr:cNvPr id="179" name="ZoneTexte 178"/>
        <xdr:cNvSpPr txBox="1"/>
      </xdr:nvSpPr>
      <xdr:spPr>
        <a:xfrm>
          <a:off x="6578600" y="437896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251</xdr:row>
      <xdr:rowOff>114300</xdr:rowOff>
    </xdr:from>
    <xdr:to>
      <xdr:col>0</xdr:col>
      <xdr:colOff>8737600</xdr:colOff>
      <xdr:row>257</xdr:row>
      <xdr:rowOff>107950</xdr:rowOff>
    </xdr:to>
    <xdr:sp macro="" textlink="">
      <xdr:nvSpPr>
        <xdr:cNvPr id="180" name="Ellipse 179"/>
        <xdr:cNvSpPr/>
      </xdr:nvSpPr>
      <xdr:spPr>
        <a:xfrm>
          <a:off x="6610350" y="449135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6699250</xdr:colOff>
      <xdr:row>252</xdr:row>
      <xdr:rowOff>0</xdr:rowOff>
    </xdr:from>
    <xdr:to>
      <xdr:col>0</xdr:col>
      <xdr:colOff>8591550</xdr:colOff>
      <xdr:row>256</xdr:row>
      <xdr:rowOff>152400</xdr:rowOff>
    </xdr:to>
    <xdr:sp macro="" textlink="">
      <xdr:nvSpPr>
        <xdr:cNvPr id="181" name="ZoneTexte 180"/>
        <xdr:cNvSpPr txBox="1"/>
      </xdr:nvSpPr>
      <xdr:spPr>
        <a:xfrm>
          <a:off x="6699250" y="464566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258</xdr:row>
      <xdr:rowOff>31750</xdr:rowOff>
    </xdr:from>
    <xdr:to>
      <xdr:col>0</xdr:col>
      <xdr:colOff>9074150</xdr:colOff>
      <xdr:row>271</xdr:row>
      <xdr:rowOff>12700</xdr:rowOff>
    </xdr:to>
    <xdr:sp macro="" textlink="">
      <xdr:nvSpPr>
        <xdr:cNvPr id="182" name="ZoneTexte 181"/>
        <xdr:cNvSpPr txBox="1"/>
      </xdr:nvSpPr>
      <xdr:spPr>
        <a:xfrm>
          <a:off x="6318250" y="461200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:Nombre d’ESMS au sein desquels les événements indésirables en lien avec la prise en charge médicamenteuse font l'objet d'une analyse systématique</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:Nombre d’ESMS ayant répondu </a:t>
          </a:r>
          <a:endParaRPr lang="en-GB">
            <a:effectLst/>
          </a:endParaRPr>
        </a:p>
      </xdr:txBody>
    </xdr:sp>
    <xdr:clientData/>
  </xdr:twoCellAnchor>
  <xdr:twoCellAnchor>
    <xdr:from>
      <xdr:col>0</xdr:col>
      <xdr:colOff>0</xdr:colOff>
      <xdr:row>272</xdr:row>
      <xdr:rowOff>0</xdr:rowOff>
    </xdr:from>
    <xdr:to>
      <xdr:col>0</xdr:col>
      <xdr:colOff>1847850</xdr:colOff>
      <xdr:row>276</xdr:row>
      <xdr:rowOff>0</xdr:rowOff>
    </xdr:to>
    <xdr:sp macro="" textlink="">
      <xdr:nvSpPr>
        <xdr:cNvPr id="183" name="Rectangle 182"/>
        <xdr:cNvSpPr/>
      </xdr:nvSpPr>
      <xdr:spPr>
        <a:xfrm>
          <a:off x="0" y="486664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272</xdr:row>
      <xdr:rowOff>0</xdr:rowOff>
    </xdr:from>
    <xdr:to>
      <xdr:col>1</xdr:col>
      <xdr:colOff>0</xdr:colOff>
      <xdr:row>276</xdr:row>
      <xdr:rowOff>0</xdr:rowOff>
    </xdr:to>
    <xdr:sp macro="" textlink="">
      <xdr:nvSpPr>
        <xdr:cNvPr id="184" name="Rectangle 183"/>
        <xdr:cNvSpPr/>
      </xdr:nvSpPr>
      <xdr:spPr>
        <a:xfrm>
          <a:off x="1847850" y="486664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fontAlgn="auto" latinLnBrk="0" hangingPunct="1"/>
          <a:r>
            <a:rPr lang="fr-FR" sz="1100" b="1" cap="all">
              <a:solidFill>
                <a:schemeClr val="lt1"/>
              </a:solidFill>
              <a:effectLst/>
              <a:latin typeface="+mn-lt"/>
              <a:ea typeface="+mn-ea"/>
              <a:cs typeface="+mn-cs"/>
            </a:rPr>
            <a:t>3f</a:t>
          </a:r>
          <a:r>
            <a:rPr lang="fr-FR" sz="1100" b="1" i="0" cap="all" baseline="0">
              <a:solidFill>
                <a:schemeClr val="lt1"/>
              </a:solidFill>
              <a:effectLst/>
              <a:latin typeface="+mn-lt"/>
              <a:ea typeface="+mn-ea"/>
              <a:cs typeface="+mn-cs"/>
            </a:rPr>
            <a:t> et 3g – Taux d’esms ayant mis en œuvre un repérage et une déclaration spécifique aux Violences faites aux femmes en situation de handicap et ayant mis en place une réponse spécifique</a:t>
          </a:r>
          <a:endParaRPr lang="en-GB">
            <a:effectLst/>
          </a:endParaRPr>
        </a:p>
      </xdr:txBody>
    </xdr:sp>
    <xdr:clientData/>
  </xdr:twoCellAnchor>
  <xdr:twoCellAnchor>
    <xdr:from>
      <xdr:col>0</xdr:col>
      <xdr:colOff>76200</xdr:colOff>
      <xdr:row>276</xdr:row>
      <xdr:rowOff>69850</xdr:rowOff>
    </xdr:from>
    <xdr:to>
      <xdr:col>0</xdr:col>
      <xdr:colOff>6184900</xdr:colOff>
      <xdr:row>304</xdr:row>
      <xdr:rowOff>19050</xdr:rowOff>
    </xdr:to>
    <xdr:sp macro="" textlink="">
      <xdr:nvSpPr>
        <xdr:cNvPr id="185" name="Rectangle 184"/>
        <xdr:cNvSpPr/>
      </xdr:nvSpPr>
      <xdr:spPr>
        <a:xfrm>
          <a:off x="76200" y="494728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276</xdr:row>
      <xdr:rowOff>69850</xdr:rowOff>
    </xdr:from>
    <xdr:to>
      <xdr:col>0</xdr:col>
      <xdr:colOff>6210300</xdr:colOff>
      <xdr:row>303</xdr:row>
      <xdr:rowOff>158750</xdr:rowOff>
    </xdr:to>
    <xdr:sp macro="" textlink="">
      <xdr:nvSpPr>
        <xdr:cNvPr id="186" name="ZoneTexte 185"/>
        <xdr:cNvSpPr txBox="1"/>
      </xdr:nvSpPr>
      <xdr:spPr>
        <a:xfrm>
          <a:off x="107950" y="49472850"/>
          <a:ext cx="6102350" cy="50609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fontAlgn="auto" latinLnBrk="0" hangingPunct="1"/>
          <a:r>
            <a:rPr lang="fr-FR" sz="1100" b="0" i="0" baseline="0">
              <a:solidFill>
                <a:schemeClr val="dk1"/>
              </a:solidFill>
              <a:effectLst/>
              <a:latin typeface="+mn-lt"/>
              <a:ea typeface="+mn-ea"/>
              <a:cs typeface="+mn-cs"/>
            </a:rPr>
            <a:t>Proportion d’ESMS :</a:t>
          </a:r>
          <a:endParaRPr lang="en-GB">
            <a:effectLst/>
          </a:endParaRPr>
        </a:p>
        <a:p>
          <a:pPr rtl="0" eaLnBrk="1" fontAlgn="auto" latinLnBrk="0" hangingPunct="1"/>
          <a:r>
            <a:rPr lang="fr-FR" sz="1100" b="0" i="0" baseline="0">
              <a:solidFill>
                <a:schemeClr val="dk1"/>
              </a:solidFill>
              <a:effectLst/>
              <a:latin typeface="+mn-lt"/>
              <a:ea typeface="+mn-ea"/>
              <a:cs typeface="+mn-cs"/>
            </a:rPr>
            <a:t>   </a:t>
          </a:r>
          <a:r>
            <a:rPr lang="fr-FR" sz="1100">
              <a:solidFill>
                <a:schemeClr val="dk1"/>
              </a:solidFill>
              <a:effectLst/>
              <a:latin typeface="+mn-lt"/>
              <a:ea typeface="+mn-ea"/>
              <a:cs typeface="+mn-cs"/>
            </a:rPr>
            <a:t>3f</a:t>
          </a:r>
          <a:r>
            <a:rPr lang="fr-FR" sz="1100" b="0" i="0" baseline="0">
              <a:solidFill>
                <a:schemeClr val="dk1"/>
              </a:solidFill>
              <a:effectLst/>
              <a:latin typeface="+mn-lt"/>
              <a:ea typeface="+mn-ea"/>
              <a:cs typeface="+mn-cs"/>
            </a:rPr>
            <a:t> : ayant mis en œuvre un repérage et une déclaration spécifique aux violences faites aux femmes en situation de handicap </a:t>
          </a:r>
          <a:endParaRPr lang="en-GB">
            <a:effectLst/>
          </a:endParaRPr>
        </a:p>
        <a:p>
          <a:pPr rtl="0" eaLnBrk="1" fontAlgn="auto" latinLnBrk="0" hangingPunct="1"/>
          <a:r>
            <a:rPr lang="fr-FR" sz="1100" b="0" i="0" baseline="0">
              <a:solidFill>
                <a:schemeClr val="dk1"/>
              </a:solidFill>
              <a:effectLst/>
              <a:latin typeface="+mn-lt"/>
              <a:ea typeface="+mn-ea"/>
              <a:cs typeface="+mn-cs"/>
            </a:rPr>
            <a:t>   </a:t>
          </a:r>
          <a:r>
            <a:rPr lang="fr-FR" sz="1100">
              <a:solidFill>
                <a:schemeClr val="dk1"/>
              </a:solidFill>
              <a:effectLst/>
              <a:latin typeface="+mn-lt"/>
              <a:ea typeface="+mn-ea"/>
              <a:cs typeface="+mn-cs"/>
            </a:rPr>
            <a:t>3g</a:t>
          </a:r>
          <a:r>
            <a:rPr lang="fr-FR" sz="1100" b="0" i="0" baseline="0">
              <a:solidFill>
                <a:schemeClr val="dk1"/>
              </a:solidFill>
              <a:effectLst/>
              <a:latin typeface="+mn-lt"/>
              <a:ea typeface="+mn-ea"/>
              <a:cs typeface="+mn-cs"/>
            </a:rPr>
            <a:t> : ayant mis en place une réponse spécifique apportée dans le cadre des violences faites aux femmes en situation de handicap.</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fontAlgn="auto" latinLnBrk="0" hangingPunct="1"/>
          <a:r>
            <a:rPr lang="fr-FR" sz="1100" b="0" i="0" baseline="0">
              <a:solidFill>
                <a:schemeClr val="dk1"/>
              </a:solidFill>
              <a:effectLst/>
              <a:latin typeface="+mn-lt"/>
              <a:ea typeface="+mn-ea"/>
              <a:cs typeface="+mn-cs"/>
            </a:rPr>
            <a:t> Sensibilisation et mobilisation des établissements sur cette politique publique de lutte contre les violences faites aux femmes en situation de handicap. L’objectif dans un premier temps, est de susciter l’attention des établissements sur ce sujet afin progressivement de les conduire à intégrer des actions et un suivi dans le cadre de cette politique et plus largement de ce qui concourt à l’égalité des droits hommes/femmes.</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fontAlgn="auto" latinLnBrk="0" hangingPunct="1"/>
          <a:r>
            <a:rPr lang="fr-FR" sz="1100" b="0" i="0" baseline="0">
              <a:solidFill>
                <a:schemeClr val="dk1"/>
              </a:solidFill>
              <a:effectLst/>
              <a:latin typeface="+mn-lt"/>
              <a:ea typeface="+mn-ea"/>
              <a:cs typeface="+mn-cs"/>
            </a:rPr>
            <a:t>Afficher l’engagement des établissements dans la lutte contre les violences faites aux femmes : plan d’actions mis en œuvre (actions de prévention, de communication, d’information) formations organisées, appel aux associations spécialisées, …</a:t>
          </a:r>
          <a:endParaRPr lang="en-GB">
            <a:effectLst/>
          </a:endParaRPr>
        </a:p>
        <a:p>
          <a:pPr rtl="0" eaLnBrk="1" fontAlgn="auto" latinLnBrk="0" hangingPunct="1"/>
          <a:r>
            <a:rPr lang="fr-FR" sz="1100" b="0"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fontAlgn="auto" latinLnBrk="0" hangingPunct="1"/>
          <a:r>
            <a:rPr lang="fr-FR" sz="1100" b="0" i="0" baseline="0">
              <a:solidFill>
                <a:schemeClr val="dk1"/>
              </a:solidFill>
              <a:effectLst/>
              <a:latin typeface="+mn-lt"/>
              <a:ea typeface="+mn-ea"/>
              <a:cs typeface="+mn-cs"/>
            </a:rPr>
            <a:t> Convention de partenariat ARS/DRDFE qui s’appuie sur la loi du 3 août 2018, et les protocoles départementaux de mobilisation et de lutte contre toutes les violences faites aux femmes.</a:t>
          </a:r>
          <a:endParaRPr lang="en-GB">
            <a:effectLst/>
          </a:endParaRPr>
        </a:p>
      </xdr:txBody>
    </xdr:sp>
    <xdr:clientData/>
  </xdr:twoCellAnchor>
  <xdr:twoCellAnchor>
    <xdr:from>
      <xdr:col>0</xdr:col>
      <xdr:colOff>6553200</xdr:colOff>
      <xdr:row>278</xdr:row>
      <xdr:rowOff>69850</xdr:rowOff>
    </xdr:from>
    <xdr:to>
      <xdr:col>0</xdr:col>
      <xdr:colOff>8737600</xdr:colOff>
      <xdr:row>283</xdr:row>
      <xdr:rowOff>107950</xdr:rowOff>
    </xdr:to>
    <xdr:sp macro="" textlink="">
      <xdr:nvSpPr>
        <xdr:cNvPr id="187" name="Rectangle à coins arrondis 186"/>
        <xdr:cNvSpPr/>
      </xdr:nvSpPr>
      <xdr:spPr>
        <a:xfrm>
          <a:off x="6553200" y="498411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278</xdr:row>
      <xdr:rowOff>95250</xdr:rowOff>
    </xdr:from>
    <xdr:to>
      <xdr:col>0</xdr:col>
      <xdr:colOff>8699500</xdr:colOff>
      <xdr:row>283</xdr:row>
      <xdr:rowOff>127000</xdr:rowOff>
    </xdr:to>
    <xdr:sp macro="" textlink="">
      <xdr:nvSpPr>
        <xdr:cNvPr id="188" name="ZoneTexte 187"/>
        <xdr:cNvSpPr txBox="1"/>
      </xdr:nvSpPr>
      <xdr:spPr>
        <a:xfrm>
          <a:off x="6578600" y="498665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endParaRPr lang="fr-FR" sz="1100" b="1" cap="small" baseline="0">
            <a:solidFill>
              <a:schemeClr val="dk1"/>
            </a:solidFill>
            <a:effectLst/>
            <a:latin typeface="+mn-lt"/>
            <a:ea typeface="+mn-ea"/>
            <a:cs typeface="+mn-cs"/>
          </a:endParaRPr>
        </a:p>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TOUS excepté les CAMSP</a:t>
          </a:r>
          <a:endParaRPr lang="en-GB" sz="1400">
            <a:effectLst/>
          </a:endParaRPr>
        </a:p>
      </xdr:txBody>
    </xdr:sp>
    <xdr:clientData/>
  </xdr:twoCellAnchor>
  <xdr:twoCellAnchor>
    <xdr:from>
      <xdr:col>0</xdr:col>
      <xdr:colOff>6610350</xdr:colOff>
      <xdr:row>284</xdr:row>
      <xdr:rowOff>114300</xdr:rowOff>
    </xdr:from>
    <xdr:to>
      <xdr:col>0</xdr:col>
      <xdr:colOff>8737600</xdr:colOff>
      <xdr:row>290</xdr:row>
      <xdr:rowOff>107950</xdr:rowOff>
    </xdr:to>
    <xdr:sp macro="" textlink="">
      <xdr:nvSpPr>
        <xdr:cNvPr id="189" name="Ellipse 188"/>
        <xdr:cNvSpPr/>
      </xdr:nvSpPr>
      <xdr:spPr>
        <a:xfrm>
          <a:off x="6610350" y="509905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6635750</xdr:colOff>
      <xdr:row>285</xdr:row>
      <xdr:rowOff>31750</xdr:rowOff>
    </xdr:from>
    <xdr:to>
      <xdr:col>0</xdr:col>
      <xdr:colOff>8724900</xdr:colOff>
      <xdr:row>289</xdr:row>
      <xdr:rowOff>177800</xdr:rowOff>
    </xdr:to>
    <xdr:sp macro="" textlink="">
      <xdr:nvSpPr>
        <xdr:cNvPr id="190" name="ZoneTexte 189"/>
        <xdr:cNvSpPr txBox="1"/>
      </xdr:nvSpPr>
      <xdr:spPr>
        <a:xfrm>
          <a:off x="6635750" y="51092100"/>
          <a:ext cx="2089150" cy="88265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fontAlgn="auto" latinLnBrk="0" hangingPunct="1"/>
          <a:r>
            <a:rPr lang="fr-FR" sz="1100" b="0" i="0" baseline="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291</xdr:row>
      <xdr:rowOff>31750</xdr:rowOff>
    </xdr:from>
    <xdr:to>
      <xdr:col>0</xdr:col>
      <xdr:colOff>9074150</xdr:colOff>
      <xdr:row>304</xdr:row>
      <xdr:rowOff>12700</xdr:rowOff>
    </xdr:to>
    <xdr:sp macro="" textlink="">
      <xdr:nvSpPr>
        <xdr:cNvPr id="191" name="ZoneTexte 190"/>
        <xdr:cNvSpPr txBox="1"/>
      </xdr:nvSpPr>
      <xdr:spPr>
        <a:xfrm>
          <a:off x="6318250" y="521970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sz="1400">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sz="1400">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intégré les principes de l’autodétermination dans leur accompagnement</a:t>
          </a:r>
          <a:endParaRPr lang="en-GB" sz="1400">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sz="1400">
            <a:effectLst/>
          </a:endParaRPr>
        </a:p>
      </xdr:txBody>
    </xdr:sp>
    <xdr:clientData/>
  </xdr:twoCellAnchor>
  <xdr:twoCellAnchor>
    <xdr:from>
      <xdr:col>0</xdr:col>
      <xdr:colOff>0</xdr:colOff>
      <xdr:row>305</xdr:row>
      <xdr:rowOff>0</xdr:rowOff>
    </xdr:from>
    <xdr:to>
      <xdr:col>0</xdr:col>
      <xdr:colOff>1847850</xdr:colOff>
      <xdr:row>309</xdr:row>
      <xdr:rowOff>0</xdr:rowOff>
    </xdr:to>
    <xdr:sp macro="" textlink="">
      <xdr:nvSpPr>
        <xdr:cNvPr id="192" name="Rectangle 191"/>
        <xdr:cNvSpPr/>
      </xdr:nvSpPr>
      <xdr:spPr>
        <a:xfrm>
          <a:off x="0" y="547433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III – Sécurité de l’accompagnement</a:t>
          </a:r>
          <a:endParaRPr lang="en-GB">
            <a:effectLst/>
          </a:endParaRPr>
        </a:p>
      </xdr:txBody>
    </xdr:sp>
    <xdr:clientData/>
  </xdr:twoCellAnchor>
  <xdr:twoCellAnchor>
    <xdr:from>
      <xdr:col>0</xdr:col>
      <xdr:colOff>1847850</xdr:colOff>
      <xdr:row>305</xdr:row>
      <xdr:rowOff>0</xdr:rowOff>
    </xdr:from>
    <xdr:to>
      <xdr:col>1</xdr:col>
      <xdr:colOff>0</xdr:colOff>
      <xdr:row>309</xdr:row>
      <xdr:rowOff>0</xdr:rowOff>
    </xdr:to>
    <xdr:sp macro="" textlink="">
      <xdr:nvSpPr>
        <xdr:cNvPr id="193" name="Rectangle 192"/>
        <xdr:cNvSpPr/>
      </xdr:nvSpPr>
      <xdr:spPr>
        <a:xfrm>
          <a:off x="1847850" y="547433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3h - Taux d’esms ayant mis en place des retours d’expérience suite à une SITUATION DE crise</a:t>
          </a:r>
          <a:endParaRPr lang="en-GB">
            <a:effectLst/>
          </a:endParaRPr>
        </a:p>
      </xdr:txBody>
    </xdr:sp>
    <xdr:clientData/>
  </xdr:twoCellAnchor>
  <xdr:twoCellAnchor>
    <xdr:from>
      <xdr:col>0</xdr:col>
      <xdr:colOff>76200</xdr:colOff>
      <xdr:row>309</xdr:row>
      <xdr:rowOff>69850</xdr:rowOff>
    </xdr:from>
    <xdr:to>
      <xdr:col>0</xdr:col>
      <xdr:colOff>6184900</xdr:colOff>
      <xdr:row>337</xdr:row>
      <xdr:rowOff>19050</xdr:rowOff>
    </xdr:to>
    <xdr:sp macro="" textlink="">
      <xdr:nvSpPr>
        <xdr:cNvPr id="194" name="Rectangle 193"/>
        <xdr:cNvSpPr/>
      </xdr:nvSpPr>
      <xdr:spPr>
        <a:xfrm>
          <a:off x="76200" y="555498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309</xdr:row>
      <xdr:rowOff>69850</xdr:rowOff>
    </xdr:from>
    <xdr:to>
      <xdr:col>0</xdr:col>
      <xdr:colOff>6210300</xdr:colOff>
      <xdr:row>336</xdr:row>
      <xdr:rowOff>152400</xdr:rowOff>
    </xdr:to>
    <xdr:sp macro="" textlink="">
      <xdr:nvSpPr>
        <xdr:cNvPr id="195" name="ZoneTexte 194"/>
        <xdr:cNvSpPr txBox="1"/>
      </xdr:nvSpPr>
      <xdr:spPr>
        <a:xfrm>
          <a:off x="107950" y="55549800"/>
          <a:ext cx="6102350" cy="505460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fr-FR" sz="1100" b="1" cap="small">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mis en place des retours d’expérience suite à une situation de crise.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L’ESMS met en place un système d’analyse « à froid » des modalités d’organisation et des enseignements liés à la gestion d’une crise interne. Une communication ainsi qu’une sensibilisation des professionnels à la tenue et participation au retour d’expérience sont recherchées, tout comme la mise en œuvre d’un plan d’actions d’amélioration spécifique inhérent.</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Dans le cadre de la culture Sécurité-gestion des risques institutionnelle, le retour d’expérience constitue un temps privilégié de métabolisation, de partage et d’identification de nouvelles modalités d’amélioration collectives, notamment structurelles ou organisationnelles, afin d’optimiser la gestion d’une crise interne au sein de l’ESMS.</a:t>
          </a:r>
          <a:endParaRPr lang="en-GB">
            <a:effectLst/>
          </a:endParaRPr>
        </a:p>
        <a:p>
          <a:pPr rtl="0" eaLnBrk="1" latinLnBrk="0" hangingPunct="1"/>
          <a:r>
            <a:rPr lang="fr-FR" sz="1100">
              <a:solidFill>
                <a:schemeClr val="dk1"/>
              </a:solidFill>
              <a:effectLst/>
              <a:latin typeface="+mn-lt"/>
              <a:ea typeface="+mn-ea"/>
              <a:cs typeface="+mn-cs"/>
            </a:rPr>
            <a:t> </a:t>
          </a:r>
          <a:endParaRPr lang="en-GB">
            <a:effectLst/>
          </a:endParaRPr>
        </a:p>
        <a:p>
          <a:pPr rtl="0" eaLnBrk="1" latinLnBrk="0" hangingPunct="1"/>
          <a:r>
            <a:rPr lang="fr-FR" sz="1100" b="1" cap="small">
              <a:solidFill>
                <a:schemeClr val="dk1"/>
              </a:solidFill>
              <a:effectLst/>
              <a:latin typeface="+mn-lt"/>
              <a:ea typeface="+mn-ea"/>
              <a:cs typeface="+mn-cs"/>
            </a:rPr>
            <a:t>● Recommandations - Références professionnelles </a:t>
          </a:r>
        </a:p>
        <a:p>
          <a:pPr rtl="0" eaLnBrk="1" latinLnBrk="0" hangingPunct="1"/>
          <a:r>
            <a:rPr lang="en-GB">
              <a:effectLst/>
            </a:rPr>
            <a:t>Article L311-8 alinéa 2 Code de l’action sociale et des famille</a:t>
          </a:r>
        </a:p>
        <a:p>
          <a:pPr rtl="0" eaLnBrk="1" latinLnBrk="0" hangingPunct="1"/>
          <a:r>
            <a:rPr lang="en-GB">
              <a:effectLst/>
            </a:rPr>
            <a:t>Arrêté du 12 février 2024 fixant la liste des établissements et services médico-sociaux mentionnée à l'article L. 311-8 du code de l'action sociale et des familles</a:t>
          </a:r>
        </a:p>
        <a:p>
          <a:pPr rtl="0" eaLnBrk="1" latinLnBrk="0" hangingPunct="1"/>
          <a:r>
            <a:rPr lang="en-GB">
              <a:effectLst/>
            </a:rPr>
            <a:t>CIRCULAIRE N° DGS/VSS/2024/16 du 16 février 2024 relative au renforcement de la préparation</a:t>
          </a:r>
        </a:p>
        <a:p>
          <a:pPr rtl="0" eaLnBrk="1" latinLnBrk="0" hangingPunct="1"/>
          <a:r>
            <a:rPr lang="en-GB">
              <a:effectLst/>
            </a:rPr>
            <a:t>du système de santé pour faire face aux situations sanitaires exceptionnelles et à l'organisation</a:t>
          </a:r>
        </a:p>
        <a:p>
          <a:pPr rtl="0" eaLnBrk="1" latinLnBrk="0" hangingPunct="1"/>
          <a:r>
            <a:rPr lang="en-GB">
              <a:effectLst/>
            </a:rPr>
            <a:t>territoriale de leur gestion</a:t>
          </a:r>
        </a:p>
        <a:p>
          <a:pPr rtl="0" eaLnBrk="1" latinLnBrk="0" hangingPunct="1"/>
          <a:r>
            <a:rPr lang="en-GB">
              <a:effectLst/>
            </a:rPr>
            <a:t>HAS Fiche 13. Définir et valider un dispositif de gestion de crise</a:t>
          </a:r>
        </a:p>
        <a:p>
          <a:pPr rtl="0" eaLnBrk="1" latinLnBrk="0" hangingPunct="1"/>
          <a:endParaRPr lang="en-GB">
            <a:effectLst/>
          </a:endParaRPr>
        </a:p>
      </xdr:txBody>
    </xdr:sp>
    <xdr:clientData/>
  </xdr:twoCellAnchor>
  <xdr:twoCellAnchor>
    <xdr:from>
      <xdr:col>0</xdr:col>
      <xdr:colOff>6553200</xdr:colOff>
      <xdr:row>311</xdr:row>
      <xdr:rowOff>69850</xdr:rowOff>
    </xdr:from>
    <xdr:to>
      <xdr:col>0</xdr:col>
      <xdr:colOff>8737600</xdr:colOff>
      <xdr:row>316</xdr:row>
      <xdr:rowOff>107950</xdr:rowOff>
    </xdr:to>
    <xdr:sp macro="" textlink="">
      <xdr:nvSpPr>
        <xdr:cNvPr id="196" name="Rectangle à coins arrondis 195"/>
        <xdr:cNvSpPr/>
      </xdr:nvSpPr>
      <xdr:spPr>
        <a:xfrm>
          <a:off x="6553200" y="559181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311</xdr:row>
      <xdr:rowOff>95250</xdr:rowOff>
    </xdr:from>
    <xdr:to>
      <xdr:col>0</xdr:col>
      <xdr:colOff>8699500</xdr:colOff>
      <xdr:row>316</xdr:row>
      <xdr:rowOff>127000</xdr:rowOff>
    </xdr:to>
    <xdr:sp macro="" textlink="">
      <xdr:nvSpPr>
        <xdr:cNvPr id="197" name="ZoneTexte 196"/>
        <xdr:cNvSpPr txBox="1"/>
      </xdr:nvSpPr>
      <xdr:spPr>
        <a:xfrm>
          <a:off x="6578600" y="559435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317</xdr:row>
      <xdr:rowOff>114300</xdr:rowOff>
    </xdr:from>
    <xdr:to>
      <xdr:col>0</xdr:col>
      <xdr:colOff>8737600</xdr:colOff>
      <xdr:row>323</xdr:row>
      <xdr:rowOff>107950</xdr:rowOff>
    </xdr:to>
    <xdr:sp macro="" textlink="">
      <xdr:nvSpPr>
        <xdr:cNvPr id="198" name="Ellipse 197"/>
        <xdr:cNvSpPr/>
      </xdr:nvSpPr>
      <xdr:spPr>
        <a:xfrm>
          <a:off x="6610350" y="570674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6673850</xdr:colOff>
      <xdr:row>318</xdr:row>
      <xdr:rowOff>38100</xdr:rowOff>
    </xdr:from>
    <xdr:to>
      <xdr:col>0</xdr:col>
      <xdr:colOff>8724900</xdr:colOff>
      <xdr:row>322</xdr:row>
      <xdr:rowOff>177800</xdr:rowOff>
    </xdr:to>
    <xdr:sp macro="" textlink="">
      <xdr:nvSpPr>
        <xdr:cNvPr id="199" name="ZoneTexte 198"/>
        <xdr:cNvSpPr txBox="1"/>
      </xdr:nvSpPr>
      <xdr:spPr>
        <a:xfrm>
          <a:off x="6673850" y="57175400"/>
          <a:ext cx="2051050" cy="8763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324</xdr:row>
      <xdr:rowOff>31750</xdr:rowOff>
    </xdr:from>
    <xdr:to>
      <xdr:col>0</xdr:col>
      <xdr:colOff>9074150</xdr:colOff>
      <xdr:row>337</xdr:row>
      <xdr:rowOff>12700</xdr:rowOff>
    </xdr:to>
    <xdr:sp macro="" textlink="">
      <xdr:nvSpPr>
        <xdr:cNvPr id="200" name="ZoneTexte 199"/>
        <xdr:cNvSpPr txBox="1"/>
      </xdr:nvSpPr>
      <xdr:spPr>
        <a:xfrm>
          <a:off x="6318250" y="582739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mis en place des retours d’expérience suite à une situation de crise</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338</xdr:row>
      <xdr:rowOff>0</xdr:rowOff>
    </xdr:from>
    <xdr:to>
      <xdr:col>0</xdr:col>
      <xdr:colOff>1847850</xdr:colOff>
      <xdr:row>342</xdr:row>
      <xdr:rowOff>0</xdr:rowOff>
    </xdr:to>
    <xdr:sp macro="" textlink="">
      <xdr:nvSpPr>
        <xdr:cNvPr id="219" name="Rectangle 218"/>
        <xdr:cNvSpPr/>
      </xdr:nvSpPr>
      <xdr:spPr>
        <a:xfrm>
          <a:off x="0" y="729742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338</xdr:row>
      <xdr:rowOff>0</xdr:rowOff>
    </xdr:from>
    <xdr:to>
      <xdr:col>1</xdr:col>
      <xdr:colOff>0</xdr:colOff>
      <xdr:row>342</xdr:row>
      <xdr:rowOff>0</xdr:rowOff>
    </xdr:to>
    <xdr:sp macro="" textlink="">
      <xdr:nvSpPr>
        <xdr:cNvPr id="220" name="Rectangle 219"/>
        <xdr:cNvSpPr/>
      </xdr:nvSpPr>
      <xdr:spPr>
        <a:xfrm>
          <a:off x="1847850" y="729742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4a - Taux de conventionnement formalisé avec une ou plusieurs officines</a:t>
          </a:r>
          <a:endParaRPr lang="en-GB">
            <a:effectLst/>
          </a:endParaRPr>
        </a:p>
      </xdr:txBody>
    </xdr:sp>
    <xdr:clientData/>
  </xdr:twoCellAnchor>
  <xdr:twoCellAnchor>
    <xdr:from>
      <xdr:col>0</xdr:col>
      <xdr:colOff>76200</xdr:colOff>
      <xdr:row>342</xdr:row>
      <xdr:rowOff>69850</xdr:rowOff>
    </xdr:from>
    <xdr:to>
      <xdr:col>0</xdr:col>
      <xdr:colOff>6184900</xdr:colOff>
      <xdr:row>370</xdr:row>
      <xdr:rowOff>19050</xdr:rowOff>
    </xdr:to>
    <xdr:sp macro="" textlink="">
      <xdr:nvSpPr>
        <xdr:cNvPr id="221" name="Rectangle 220"/>
        <xdr:cNvSpPr/>
      </xdr:nvSpPr>
      <xdr:spPr>
        <a:xfrm>
          <a:off x="76200" y="737806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342</xdr:row>
      <xdr:rowOff>69850</xdr:rowOff>
    </xdr:from>
    <xdr:to>
      <xdr:col>0</xdr:col>
      <xdr:colOff>6210300</xdr:colOff>
      <xdr:row>369</xdr:row>
      <xdr:rowOff>165100</xdr:rowOff>
    </xdr:to>
    <xdr:sp macro="" textlink="">
      <xdr:nvSpPr>
        <xdr:cNvPr id="222" name="ZoneTexte 221"/>
        <xdr:cNvSpPr txBox="1"/>
      </xdr:nvSpPr>
      <xdr:spPr>
        <a:xfrm>
          <a:off x="107950" y="73780650"/>
          <a:ext cx="6102350" cy="506730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passé une convention avec une pharmacie d'officine pour la fourniture des médicaments. Les ESMS dont les médicaments sont fournis par une PUI ne sont pas concernés.</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Au sein du circuit du médicament, l'organisation de l'étape de fourniture, dispensation et détention des médicaments est matérialisée par une convention signée entre la pharmacie d'officine et la structure.</a:t>
          </a:r>
          <a:endParaRPr lang="en-GB">
            <a:effectLst/>
          </a:endParaRPr>
        </a:p>
        <a:p>
          <a:pPr rtl="0" eaLnBrk="1" latinLnBrk="0" hangingPunct="1"/>
          <a:r>
            <a:rPr lang="fr-FR" sz="1100">
              <a:solidFill>
                <a:schemeClr val="dk1"/>
              </a:solidFill>
              <a:effectLst/>
              <a:latin typeface="+mn-lt"/>
              <a:ea typeface="+mn-ea"/>
              <a:cs typeface="+mn-cs"/>
            </a:rPr>
            <a:t>Cette convention précise les conditions destinées à garantir la qualité et la sécurité de la dispensation pharmaceutique et le bon usage des médicaments.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Définir les relations entre ESMS et officines en formalisant les responsabilités de chacun et en précisant une organisation visant à sécuriser une étape-clé du circuit du médicament.</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L5126-10, II Code de la santé publique</a:t>
          </a:r>
        </a:p>
        <a:p>
          <a:pPr rtl="0" eaLnBrk="1" latinLnBrk="0" hangingPunct="1"/>
          <a:r>
            <a:rPr lang="fr-FR" sz="1100">
              <a:solidFill>
                <a:schemeClr val="dk1"/>
              </a:solidFill>
              <a:effectLst/>
              <a:latin typeface="+mn-lt"/>
              <a:ea typeface="+mn-ea"/>
              <a:cs typeface="+mn-cs"/>
            </a:rPr>
            <a:t>Article L1110-8, libre choix des professionnels de santé, Code de la santé publique</a:t>
          </a:r>
        </a:p>
        <a:p>
          <a:pPr rtl="0" eaLnBrk="1" latinLnBrk="0" hangingPunct="1"/>
          <a:r>
            <a:rPr lang="fr-FR" sz="1100">
              <a:solidFill>
                <a:schemeClr val="dk1"/>
              </a:solidFill>
              <a:effectLst/>
              <a:latin typeface="+mn-lt"/>
              <a:ea typeface="+mn-ea"/>
              <a:cs typeface="+mn-cs"/>
            </a:rPr>
            <a:t>Article L162-2, Code de la sécurité sociale</a:t>
          </a:r>
        </a:p>
      </xdr:txBody>
    </xdr:sp>
    <xdr:clientData/>
  </xdr:twoCellAnchor>
  <xdr:twoCellAnchor>
    <xdr:from>
      <xdr:col>0</xdr:col>
      <xdr:colOff>6553200</xdr:colOff>
      <xdr:row>344</xdr:row>
      <xdr:rowOff>69850</xdr:rowOff>
    </xdr:from>
    <xdr:to>
      <xdr:col>0</xdr:col>
      <xdr:colOff>8737600</xdr:colOff>
      <xdr:row>349</xdr:row>
      <xdr:rowOff>107950</xdr:rowOff>
    </xdr:to>
    <xdr:sp macro="" textlink="">
      <xdr:nvSpPr>
        <xdr:cNvPr id="223" name="Rectangle à coins arrondis 222"/>
        <xdr:cNvSpPr/>
      </xdr:nvSpPr>
      <xdr:spPr>
        <a:xfrm>
          <a:off x="6553200" y="741489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344</xdr:row>
      <xdr:rowOff>95250</xdr:rowOff>
    </xdr:from>
    <xdr:to>
      <xdr:col>0</xdr:col>
      <xdr:colOff>8699500</xdr:colOff>
      <xdr:row>349</xdr:row>
      <xdr:rowOff>127000</xdr:rowOff>
    </xdr:to>
    <xdr:sp macro="" textlink="">
      <xdr:nvSpPr>
        <xdr:cNvPr id="224" name="ZoneTexte 223"/>
        <xdr:cNvSpPr txBox="1"/>
      </xdr:nvSpPr>
      <xdr:spPr>
        <a:xfrm>
          <a:off x="6578600" y="741743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350</xdr:row>
      <xdr:rowOff>114300</xdr:rowOff>
    </xdr:from>
    <xdr:to>
      <xdr:col>0</xdr:col>
      <xdr:colOff>8737600</xdr:colOff>
      <xdr:row>356</xdr:row>
      <xdr:rowOff>107950</xdr:rowOff>
    </xdr:to>
    <xdr:sp macro="" textlink="">
      <xdr:nvSpPr>
        <xdr:cNvPr id="225" name="Ellipse 224"/>
        <xdr:cNvSpPr/>
      </xdr:nvSpPr>
      <xdr:spPr>
        <a:xfrm>
          <a:off x="6610350" y="752983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6832600</xdr:colOff>
      <xdr:row>351</xdr:row>
      <xdr:rowOff>25400</xdr:rowOff>
    </xdr:from>
    <xdr:to>
      <xdr:col>0</xdr:col>
      <xdr:colOff>8724900</xdr:colOff>
      <xdr:row>355</xdr:row>
      <xdr:rowOff>177800</xdr:rowOff>
    </xdr:to>
    <xdr:sp macro="" textlink="">
      <xdr:nvSpPr>
        <xdr:cNvPr id="226" name="ZoneTexte 225"/>
        <xdr:cNvSpPr txBox="1"/>
      </xdr:nvSpPr>
      <xdr:spPr>
        <a:xfrm>
          <a:off x="6832600" y="753935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 EN COURS</a:t>
          </a:r>
          <a:endParaRPr lang="en-GB">
            <a:effectLst/>
          </a:endParaRPr>
        </a:p>
      </xdr:txBody>
    </xdr:sp>
    <xdr:clientData/>
  </xdr:twoCellAnchor>
  <xdr:twoCellAnchor>
    <xdr:from>
      <xdr:col>0</xdr:col>
      <xdr:colOff>6318250</xdr:colOff>
      <xdr:row>357</xdr:row>
      <xdr:rowOff>31750</xdr:rowOff>
    </xdr:from>
    <xdr:to>
      <xdr:col>0</xdr:col>
      <xdr:colOff>9074150</xdr:colOff>
      <xdr:row>370</xdr:row>
      <xdr:rowOff>12700</xdr:rowOff>
    </xdr:to>
    <xdr:sp macro="" textlink="">
      <xdr:nvSpPr>
        <xdr:cNvPr id="227" name="ZoneTexte 226"/>
        <xdr:cNvSpPr txBox="1"/>
      </xdr:nvSpPr>
      <xdr:spPr>
        <a:xfrm>
          <a:off x="6318250" y="765048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conventionné avec une ou plusieurs officines </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sans PUI ayant répondu</a:t>
          </a:r>
          <a:endParaRPr lang="en-GB">
            <a:effectLst/>
          </a:endParaRPr>
        </a:p>
      </xdr:txBody>
    </xdr:sp>
    <xdr:clientData/>
  </xdr:twoCellAnchor>
  <xdr:twoCellAnchor>
    <xdr:from>
      <xdr:col>0</xdr:col>
      <xdr:colOff>0</xdr:colOff>
      <xdr:row>371</xdr:row>
      <xdr:rowOff>0</xdr:rowOff>
    </xdr:from>
    <xdr:to>
      <xdr:col>0</xdr:col>
      <xdr:colOff>1847850</xdr:colOff>
      <xdr:row>375</xdr:row>
      <xdr:rowOff>0</xdr:rowOff>
    </xdr:to>
    <xdr:sp macro="" textlink="">
      <xdr:nvSpPr>
        <xdr:cNvPr id="228" name="Rectangle 227"/>
        <xdr:cNvSpPr/>
      </xdr:nvSpPr>
      <xdr:spPr>
        <a:xfrm>
          <a:off x="0" y="790511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371</xdr:row>
      <xdr:rowOff>0</xdr:rowOff>
    </xdr:from>
    <xdr:to>
      <xdr:col>1</xdr:col>
      <xdr:colOff>0</xdr:colOff>
      <xdr:row>375</xdr:row>
      <xdr:rowOff>0</xdr:rowOff>
    </xdr:to>
    <xdr:sp macro="" textlink="">
      <xdr:nvSpPr>
        <xdr:cNvPr id="229" name="Rectangle 228"/>
        <xdr:cNvSpPr/>
      </xdr:nvSpPr>
      <xdr:spPr>
        <a:xfrm>
          <a:off x="1847850" y="790511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4b – Taux de réalisation de l’autodiagnostic du circuit du médicament à l’aide d’un outil dédié proposé par l’ARS (hors PUI)</a:t>
          </a:r>
          <a:endParaRPr lang="en-GB">
            <a:effectLst/>
          </a:endParaRPr>
        </a:p>
      </xdr:txBody>
    </xdr:sp>
    <xdr:clientData/>
  </xdr:twoCellAnchor>
  <xdr:twoCellAnchor>
    <xdr:from>
      <xdr:col>0</xdr:col>
      <xdr:colOff>76200</xdr:colOff>
      <xdr:row>375</xdr:row>
      <xdr:rowOff>69850</xdr:rowOff>
    </xdr:from>
    <xdr:to>
      <xdr:col>0</xdr:col>
      <xdr:colOff>6184900</xdr:colOff>
      <xdr:row>403</xdr:row>
      <xdr:rowOff>19050</xdr:rowOff>
    </xdr:to>
    <xdr:sp macro="" textlink="">
      <xdr:nvSpPr>
        <xdr:cNvPr id="230" name="Rectangle 229"/>
        <xdr:cNvSpPr/>
      </xdr:nvSpPr>
      <xdr:spPr>
        <a:xfrm>
          <a:off x="76200" y="798576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375</xdr:row>
      <xdr:rowOff>69850</xdr:rowOff>
    </xdr:from>
    <xdr:to>
      <xdr:col>0</xdr:col>
      <xdr:colOff>6210300</xdr:colOff>
      <xdr:row>402</xdr:row>
      <xdr:rowOff>171450</xdr:rowOff>
    </xdr:to>
    <xdr:sp macro="" textlink="">
      <xdr:nvSpPr>
        <xdr:cNvPr id="231" name="ZoneTexte 230"/>
        <xdr:cNvSpPr txBox="1"/>
      </xdr:nvSpPr>
      <xdr:spPr>
        <a:xfrm>
          <a:off x="107950" y="79857600"/>
          <a:ext cx="6102350" cy="50736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fr-FR" sz="1100" b="1" cap="small">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réalisé l’autodiagnostic du circuit du médicament avec l’outil HANDICIMED proposé par l’ARS (hors PUI).</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Les professionnels de santé mais aussi les professionnels socio-éducatifs participent à la prise en charge médicamenteuse des personnes accompagnées au sein des établissements accueillant des personnes en situation de handicap. Compte tenu de la diversité des acteurs, des publics accueillis et des structures impliquées, la maîtrise du circuit du médicament dans ces établissements constitue un véritable défi. L’ARS des Pays de la Loire souhaite que les établissements de la région accueillant des personnes en situation de handicap et ne disposant pas de pharmacie à usage intérieur (PUI) puissent réaliser un autodiagnostic de leur circuit du médicament grâce à un outil dédié : soit  </a:t>
          </a:r>
          <a:r>
            <a:rPr lang="fr-FR" sz="1100" b="1">
              <a:solidFill>
                <a:schemeClr val="dk1"/>
              </a:solidFill>
              <a:effectLst/>
              <a:latin typeface="+mn-lt"/>
              <a:ea typeface="+mn-ea"/>
              <a:cs typeface="+mn-cs"/>
              <a:hlinkClick xmlns:r="http://schemas.openxmlformats.org/officeDocument/2006/relationships" r:id=""/>
            </a:rPr>
            <a:t>l’outil HANDICIMED</a:t>
          </a:r>
          <a:r>
            <a:rPr lang="fr-FR" sz="1100">
              <a:solidFill>
                <a:schemeClr val="dk1"/>
              </a:solidFill>
              <a:effectLst/>
              <a:latin typeface="+mn-lt"/>
              <a:ea typeface="+mn-ea"/>
              <a:cs typeface="+mn-cs"/>
            </a:rPr>
            <a:t> réalisé par l'ARS PDL en collaboration avec QualiREL Santé et l’OMEDIT. Cet outil est constitué d'un guide d'utilisation et d'une grille Excel à compléter générant des résultats chiffrés et reproductible à intervalles réguliers. Soit avec l'outil ARCHIMED Handicap V2 de l'OMEDIT Ile-de-France </a:t>
          </a:r>
          <a:r>
            <a:rPr lang="fr-FR" sz="1100" u="sng">
              <a:solidFill>
                <a:schemeClr val="dk1"/>
              </a:solidFill>
              <a:effectLst/>
              <a:latin typeface="+mn-lt"/>
              <a:ea typeface="+mn-ea"/>
              <a:cs typeface="+mn-cs"/>
              <a:hlinkClick xmlns:r="http://schemas.openxmlformats.org/officeDocument/2006/relationships" r:id=""/>
            </a:rPr>
            <a:t>https://75.ars-iledefrance.fr/auto_evaluation_ems_handicap/accueil</a:t>
          </a:r>
          <a:r>
            <a:rPr lang="fr-FR" sz="1100" u="sng">
              <a:solidFill>
                <a:schemeClr val="dk1"/>
              </a:solidFill>
              <a:effectLst/>
              <a:latin typeface="+mn-lt"/>
              <a:ea typeface="+mn-ea"/>
              <a:cs typeface="+mn-cs"/>
            </a:rPr>
            <a:t> </a:t>
          </a:r>
          <a:r>
            <a:rPr lang="fr-FR" sz="1100">
              <a:solidFill>
                <a:schemeClr val="dk1"/>
              </a:solidFill>
              <a:effectLst/>
              <a:latin typeface="+mn-lt"/>
              <a:ea typeface="+mn-ea"/>
              <a:cs typeface="+mn-cs"/>
            </a:rPr>
            <a:t>mis à jour en Janvier 2024. Cette plateforme permet de saisir ses résultats et de les suivre.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Coordonner l’organisation du circuit du médicament entre tous les acteurs (famille, personnel médical, paramédical et socio-éducatif, pharmacies d’officine…)</a:t>
          </a:r>
          <a:endParaRPr lang="en-GB">
            <a:effectLst/>
          </a:endParaRPr>
        </a:p>
        <a:p>
          <a:pPr rtl="0" eaLnBrk="1" latinLnBrk="0" hangingPunct="1"/>
          <a:r>
            <a:rPr lang="fr-FR" sz="1100">
              <a:solidFill>
                <a:schemeClr val="dk1"/>
              </a:solidFill>
              <a:effectLst/>
              <a:latin typeface="+mn-lt"/>
              <a:ea typeface="+mn-ea"/>
              <a:cs typeface="+mn-cs"/>
            </a:rPr>
            <a:t>Sécuriser le circuit du médicament en réduisant les erreurs évitables à chaque étape du circuit.</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L313-26 CASF </a:t>
          </a:r>
        </a:p>
        <a:p>
          <a:pPr rtl="0" eaLnBrk="1" latinLnBrk="0" hangingPunct="1"/>
          <a:r>
            <a:rPr lang="fr-FR" sz="1100">
              <a:solidFill>
                <a:schemeClr val="dk1"/>
              </a:solidFill>
              <a:effectLst/>
              <a:latin typeface="+mn-lt"/>
              <a:ea typeface="+mn-ea"/>
              <a:cs typeface="+mn-cs"/>
            </a:rPr>
            <a:t>ARS PDL – Autodiagnostic du circuit du médicament</a:t>
          </a:r>
        </a:p>
        <a:p>
          <a:pPr rtl="0" eaLnBrk="1" latinLnBrk="0" hangingPunct="1"/>
          <a:r>
            <a:rPr lang="fr-FR" sz="1100">
              <a:solidFill>
                <a:schemeClr val="dk1"/>
              </a:solidFill>
              <a:effectLst/>
              <a:latin typeface="+mn-lt"/>
              <a:ea typeface="+mn-ea"/>
              <a:cs typeface="+mn-cs"/>
            </a:rPr>
            <a:t>ANAP Prise en charge médicamenteuse</a:t>
          </a:r>
        </a:p>
      </xdr:txBody>
    </xdr:sp>
    <xdr:clientData/>
  </xdr:twoCellAnchor>
  <xdr:twoCellAnchor>
    <xdr:from>
      <xdr:col>0</xdr:col>
      <xdr:colOff>6553200</xdr:colOff>
      <xdr:row>377</xdr:row>
      <xdr:rowOff>69850</xdr:rowOff>
    </xdr:from>
    <xdr:to>
      <xdr:col>0</xdr:col>
      <xdr:colOff>8737600</xdr:colOff>
      <xdr:row>382</xdr:row>
      <xdr:rowOff>107950</xdr:rowOff>
    </xdr:to>
    <xdr:sp macro="" textlink="">
      <xdr:nvSpPr>
        <xdr:cNvPr id="232" name="Rectangle à coins arrondis 231"/>
        <xdr:cNvSpPr/>
      </xdr:nvSpPr>
      <xdr:spPr>
        <a:xfrm>
          <a:off x="6553200" y="802259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377</xdr:row>
      <xdr:rowOff>95250</xdr:rowOff>
    </xdr:from>
    <xdr:to>
      <xdr:col>0</xdr:col>
      <xdr:colOff>8699500</xdr:colOff>
      <xdr:row>382</xdr:row>
      <xdr:rowOff>127000</xdr:rowOff>
    </xdr:to>
    <xdr:sp macro="" textlink="">
      <xdr:nvSpPr>
        <xdr:cNvPr id="233" name="ZoneTexte 232"/>
        <xdr:cNvSpPr txBox="1"/>
      </xdr:nvSpPr>
      <xdr:spPr>
        <a:xfrm>
          <a:off x="6578600" y="802513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383</xdr:row>
      <xdr:rowOff>114300</xdr:rowOff>
    </xdr:from>
    <xdr:to>
      <xdr:col>0</xdr:col>
      <xdr:colOff>8737600</xdr:colOff>
      <xdr:row>389</xdr:row>
      <xdr:rowOff>107950</xdr:rowOff>
    </xdr:to>
    <xdr:sp macro="" textlink="">
      <xdr:nvSpPr>
        <xdr:cNvPr id="234" name="Ellipse 233"/>
        <xdr:cNvSpPr/>
      </xdr:nvSpPr>
      <xdr:spPr>
        <a:xfrm>
          <a:off x="6610350" y="813752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6737350</xdr:colOff>
      <xdr:row>384</xdr:row>
      <xdr:rowOff>25400</xdr:rowOff>
    </xdr:from>
    <xdr:to>
      <xdr:col>0</xdr:col>
      <xdr:colOff>8629650</xdr:colOff>
      <xdr:row>388</xdr:row>
      <xdr:rowOff>177800</xdr:rowOff>
    </xdr:to>
    <xdr:sp macro="" textlink="">
      <xdr:nvSpPr>
        <xdr:cNvPr id="235" name="ZoneTexte 234"/>
        <xdr:cNvSpPr txBox="1"/>
      </xdr:nvSpPr>
      <xdr:spPr>
        <a:xfrm>
          <a:off x="6737350" y="707898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390</xdr:row>
      <xdr:rowOff>31750</xdr:rowOff>
    </xdr:from>
    <xdr:to>
      <xdr:col>0</xdr:col>
      <xdr:colOff>9074150</xdr:colOff>
      <xdr:row>403</xdr:row>
      <xdr:rowOff>12700</xdr:rowOff>
    </xdr:to>
    <xdr:sp macro="" textlink="">
      <xdr:nvSpPr>
        <xdr:cNvPr id="236" name="ZoneTexte 235"/>
        <xdr:cNvSpPr txBox="1"/>
      </xdr:nvSpPr>
      <xdr:spPr>
        <a:xfrm>
          <a:off x="6318250" y="825817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réalisé l’autodiagnostic du circuit du médicament avec un outil dédié.</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 ne disposant pas d’une PUI</a:t>
          </a:r>
          <a:endParaRPr lang="en-GB">
            <a:effectLst/>
          </a:endParaRPr>
        </a:p>
      </xdr:txBody>
    </xdr:sp>
    <xdr:clientData/>
  </xdr:twoCellAnchor>
  <xdr:twoCellAnchor>
    <xdr:from>
      <xdr:col>0</xdr:col>
      <xdr:colOff>0</xdr:colOff>
      <xdr:row>404</xdr:row>
      <xdr:rowOff>0</xdr:rowOff>
    </xdr:from>
    <xdr:to>
      <xdr:col>0</xdr:col>
      <xdr:colOff>1847850</xdr:colOff>
      <xdr:row>408</xdr:row>
      <xdr:rowOff>0</xdr:rowOff>
    </xdr:to>
    <xdr:sp macro="" textlink="">
      <xdr:nvSpPr>
        <xdr:cNvPr id="237" name="Rectangle 236"/>
        <xdr:cNvSpPr/>
      </xdr:nvSpPr>
      <xdr:spPr>
        <a:xfrm>
          <a:off x="0" y="851281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404</xdr:row>
      <xdr:rowOff>0</xdr:rowOff>
    </xdr:from>
    <xdr:to>
      <xdr:col>1</xdr:col>
      <xdr:colOff>0</xdr:colOff>
      <xdr:row>408</xdr:row>
      <xdr:rowOff>0</xdr:rowOff>
    </xdr:to>
    <xdr:sp macro="" textlink="">
      <xdr:nvSpPr>
        <xdr:cNvPr id="238" name="Rectangle 237"/>
        <xdr:cNvSpPr/>
      </xdr:nvSpPr>
      <xdr:spPr>
        <a:xfrm>
          <a:off x="1847850" y="851281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4c TAUX d’esms ayant mis en place UN plan d'actions formalisé de sécurisation du circuit du médicament</a:t>
          </a:r>
          <a:endParaRPr lang="en-GB">
            <a:effectLst/>
          </a:endParaRPr>
        </a:p>
      </xdr:txBody>
    </xdr:sp>
    <xdr:clientData/>
  </xdr:twoCellAnchor>
  <xdr:twoCellAnchor>
    <xdr:from>
      <xdr:col>0</xdr:col>
      <xdr:colOff>76200</xdr:colOff>
      <xdr:row>408</xdr:row>
      <xdr:rowOff>69850</xdr:rowOff>
    </xdr:from>
    <xdr:to>
      <xdr:col>0</xdr:col>
      <xdr:colOff>6184900</xdr:colOff>
      <xdr:row>436</xdr:row>
      <xdr:rowOff>19050</xdr:rowOff>
    </xdr:to>
    <xdr:sp macro="" textlink="">
      <xdr:nvSpPr>
        <xdr:cNvPr id="239" name="Rectangle 238"/>
        <xdr:cNvSpPr/>
      </xdr:nvSpPr>
      <xdr:spPr>
        <a:xfrm>
          <a:off x="76200" y="859345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408</xdr:row>
      <xdr:rowOff>69850</xdr:rowOff>
    </xdr:from>
    <xdr:to>
      <xdr:col>0</xdr:col>
      <xdr:colOff>6210300</xdr:colOff>
      <xdr:row>435</xdr:row>
      <xdr:rowOff>146050</xdr:rowOff>
    </xdr:to>
    <xdr:sp macro="" textlink="">
      <xdr:nvSpPr>
        <xdr:cNvPr id="240" name="ZoneTexte 239"/>
        <xdr:cNvSpPr txBox="1"/>
      </xdr:nvSpPr>
      <xdr:spPr>
        <a:xfrm>
          <a:off x="107950" y="85934550"/>
          <a:ext cx="6102350" cy="50482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mis en place un plan d'actions formalisé de sécurisation du circuit du médicament.</a:t>
          </a:r>
          <a:endParaRPr lang="en-GB">
            <a:effectLst/>
          </a:endParaRPr>
        </a:p>
        <a:p>
          <a:pPr rtl="0" eaLnBrk="1" latinLnBrk="0" hangingPunct="1"/>
          <a:r>
            <a:rPr lang="fr-FR" sz="1100">
              <a:solidFill>
                <a:schemeClr val="dk1"/>
              </a:solidFill>
              <a:effectLst/>
              <a:latin typeface="+mn-lt"/>
              <a:ea typeface="+mn-ea"/>
              <a:cs typeface="+mn-cs"/>
            </a:rPr>
            <a:t>   </a:t>
          </a:r>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L’HAS rappelle que le circuit du médicament comporte 4 phases successives impliquant chacune différents acteurs : </a:t>
          </a:r>
          <a:endParaRPr lang="en-GB">
            <a:effectLst/>
          </a:endParaRPr>
        </a:p>
        <a:p>
          <a:pPr rtl="0" eaLnBrk="1" latinLnBrk="0" hangingPunct="1"/>
          <a:r>
            <a:rPr lang="fr-FR" sz="1100">
              <a:solidFill>
                <a:schemeClr val="dk1"/>
              </a:solidFill>
              <a:effectLst/>
              <a:latin typeface="+mn-lt"/>
              <a:ea typeface="+mn-ea"/>
              <a:cs typeface="+mn-cs"/>
            </a:rPr>
            <a:t>Prescription (médecin ou autre prescripteur), Dispensation (pharmacien, préparateur en pharmacie), Administration (soignant, médecin, patient), Suivi et réévaluation (tous les acteurs)</a:t>
          </a:r>
          <a:endParaRPr lang="en-GB">
            <a:effectLst/>
          </a:endParaRPr>
        </a:p>
        <a:p>
          <a:pPr rtl="0" eaLnBrk="1" latinLnBrk="0" hangingPunct="1"/>
          <a:r>
            <a:rPr lang="fr-FR" sz="1100">
              <a:solidFill>
                <a:schemeClr val="dk1"/>
              </a:solidFill>
              <a:effectLst/>
              <a:latin typeface="+mn-lt"/>
              <a:ea typeface="+mn-ea"/>
              <a:cs typeface="+mn-cs"/>
            </a:rPr>
            <a:t>Un plan d'actions structuré permet de préciser, prioriser et planifier les différentes actions d'amélioration du circuit du médicament à mettre en place. Il détaille les modalités d'actions, les moyens, les responsabilités et le calendrier pour chacune des actions.</a:t>
          </a:r>
          <a:endParaRPr lang="en-GB">
            <a:effectLst/>
          </a:endParaRPr>
        </a:p>
        <a:p>
          <a:pPr rtl="0" eaLnBrk="1" latinLnBrk="0" hangingPunct="1"/>
          <a:r>
            <a:rPr lang="fr-FR" sz="1100">
              <a:solidFill>
                <a:schemeClr val="dk1"/>
              </a:solidFill>
              <a:effectLst/>
              <a:latin typeface="+mn-lt"/>
              <a:ea typeface="+mn-ea"/>
              <a:cs typeface="+mn-cs"/>
            </a:rPr>
            <a:t>Ce plan d'actions peut être intégré dans le PACQ.</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S’assurer de l’existence d’un plan minimal de sécurisation pour toutes les structures (établissements, mais aussi services).</a:t>
          </a:r>
          <a:endParaRPr lang="en-GB">
            <a:effectLst/>
          </a:endParaRPr>
        </a:p>
        <a:p>
          <a:pPr rtl="0" eaLnBrk="1" latinLnBrk="0" hangingPunct="1"/>
          <a:r>
            <a:rPr lang="fr-FR" sz="1100">
              <a:solidFill>
                <a:schemeClr val="dk1"/>
              </a:solidFill>
              <a:effectLst/>
              <a:latin typeface="+mn-lt"/>
              <a:ea typeface="+mn-ea"/>
              <a:cs typeface="+mn-cs"/>
            </a:rPr>
            <a:t>Accompagner la sécurisation du circuit du médicament avec des outils adaptés.</a:t>
          </a:r>
          <a:endParaRPr lang="en-GB">
            <a:effectLst/>
          </a:endParaRPr>
        </a:p>
        <a:p>
          <a:pPr rtl="0" eaLnBrk="1" latinLnBrk="0" hangingPunct="1"/>
          <a:r>
            <a:rPr lang="fr-FR" sz="1100">
              <a:solidFill>
                <a:schemeClr val="dk1"/>
              </a:solidFill>
              <a:effectLst/>
              <a:latin typeface="+mn-lt"/>
              <a:ea typeface="+mn-ea"/>
              <a:cs typeface="+mn-cs"/>
            </a:rPr>
            <a:t>Identifier les risques, engager les actions d'amélioration pour prévenir la survenue d'erreurs médicamenteuses.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L313-26 CASF </a:t>
          </a:r>
        </a:p>
        <a:p>
          <a:pPr rtl="0" eaLnBrk="1" latinLnBrk="0" hangingPunct="1"/>
          <a:r>
            <a:rPr lang="fr-FR" sz="1100">
              <a:solidFill>
                <a:schemeClr val="dk1"/>
              </a:solidFill>
              <a:effectLst/>
              <a:latin typeface="+mn-lt"/>
              <a:ea typeface="+mn-ea"/>
              <a:cs typeface="+mn-cs"/>
            </a:rPr>
            <a:t>HAS - Outils de sécurisation et d’auto-évaluation de l’administration des médicaments - Juillet 2011</a:t>
          </a:r>
        </a:p>
      </xdr:txBody>
    </xdr:sp>
    <xdr:clientData/>
  </xdr:twoCellAnchor>
  <xdr:twoCellAnchor>
    <xdr:from>
      <xdr:col>0</xdr:col>
      <xdr:colOff>6553200</xdr:colOff>
      <xdr:row>410</xdr:row>
      <xdr:rowOff>69850</xdr:rowOff>
    </xdr:from>
    <xdr:to>
      <xdr:col>0</xdr:col>
      <xdr:colOff>8737600</xdr:colOff>
      <xdr:row>415</xdr:row>
      <xdr:rowOff>107950</xdr:rowOff>
    </xdr:to>
    <xdr:sp macro="" textlink="">
      <xdr:nvSpPr>
        <xdr:cNvPr id="241" name="Rectangle à coins arrondis 240"/>
        <xdr:cNvSpPr/>
      </xdr:nvSpPr>
      <xdr:spPr>
        <a:xfrm>
          <a:off x="6553200" y="863028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410</xdr:row>
      <xdr:rowOff>95250</xdr:rowOff>
    </xdr:from>
    <xdr:to>
      <xdr:col>0</xdr:col>
      <xdr:colOff>8699500</xdr:colOff>
      <xdr:row>415</xdr:row>
      <xdr:rowOff>127000</xdr:rowOff>
    </xdr:to>
    <xdr:sp macro="" textlink="">
      <xdr:nvSpPr>
        <xdr:cNvPr id="242" name="ZoneTexte 241"/>
        <xdr:cNvSpPr txBox="1"/>
      </xdr:nvSpPr>
      <xdr:spPr>
        <a:xfrm>
          <a:off x="6578600" y="863282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416</xdr:row>
      <xdr:rowOff>114300</xdr:rowOff>
    </xdr:from>
    <xdr:to>
      <xdr:col>0</xdr:col>
      <xdr:colOff>8737600</xdr:colOff>
      <xdr:row>422</xdr:row>
      <xdr:rowOff>107950</xdr:rowOff>
    </xdr:to>
    <xdr:sp macro="" textlink="">
      <xdr:nvSpPr>
        <xdr:cNvPr id="243" name="Ellipse 242"/>
        <xdr:cNvSpPr/>
      </xdr:nvSpPr>
      <xdr:spPr>
        <a:xfrm>
          <a:off x="6610350" y="874522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6724650</xdr:colOff>
      <xdr:row>417</xdr:row>
      <xdr:rowOff>12700</xdr:rowOff>
    </xdr:from>
    <xdr:to>
      <xdr:col>0</xdr:col>
      <xdr:colOff>8616950</xdr:colOff>
      <xdr:row>421</xdr:row>
      <xdr:rowOff>165100</xdr:rowOff>
    </xdr:to>
    <xdr:sp macro="" textlink="">
      <xdr:nvSpPr>
        <xdr:cNvPr id="244" name="ZoneTexte 243"/>
        <xdr:cNvSpPr txBox="1"/>
      </xdr:nvSpPr>
      <xdr:spPr>
        <a:xfrm>
          <a:off x="6724650" y="768540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423</xdr:row>
      <xdr:rowOff>31750</xdr:rowOff>
    </xdr:from>
    <xdr:to>
      <xdr:col>0</xdr:col>
      <xdr:colOff>9074150</xdr:colOff>
      <xdr:row>436</xdr:row>
      <xdr:rowOff>12700</xdr:rowOff>
    </xdr:to>
    <xdr:sp macro="" textlink="">
      <xdr:nvSpPr>
        <xdr:cNvPr id="245" name="ZoneTexte 244"/>
        <xdr:cNvSpPr txBox="1"/>
      </xdr:nvSpPr>
      <xdr:spPr>
        <a:xfrm>
          <a:off x="6318250" y="886587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mis en place un plan d'actions formalisé de sécurisation du circuit du médicament</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437</xdr:row>
      <xdr:rowOff>0</xdr:rowOff>
    </xdr:from>
    <xdr:to>
      <xdr:col>0</xdr:col>
      <xdr:colOff>1847850</xdr:colOff>
      <xdr:row>441</xdr:row>
      <xdr:rowOff>0</xdr:rowOff>
    </xdr:to>
    <xdr:sp macro="" textlink="">
      <xdr:nvSpPr>
        <xdr:cNvPr id="246" name="Rectangle 245"/>
        <xdr:cNvSpPr/>
      </xdr:nvSpPr>
      <xdr:spPr>
        <a:xfrm>
          <a:off x="0" y="912050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437</xdr:row>
      <xdr:rowOff>0</xdr:rowOff>
    </xdr:from>
    <xdr:to>
      <xdr:col>1</xdr:col>
      <xdr:colOff>0</xdr:colOff>
      <xdr:row>441</xdr:row>
      <xdr:rowOff>0</xdr:rowOff>
    </xdr:to>
    <xdr:sp macro="" textlink="">
      <xdr:nvSpPr>
        <xdr:cNvPr id="247" name="Rectangle 246"/>
        <xdr:cNvSpPr/>
      </xdr:nvSpPr>
      <xdr:spPr>
        <a:xfrm>
          <a:off x="1847850" y="912050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4d - TAUX d’esms ayant réévalué avec un outil dédié suite à la mise en place de ce plan d'actions</a:t>
          </a:r>
          <a:endParaRPr lang="en-GB">
            <a:effectLst/>
          </a:endParaRPr>
        </a:p>
      </xdr:txBody>
    </xdr:sp>
    <xdr:clientData/>
  </xdr:twoCellAnchor>
  <xdr:twoCellAnchor>
    <xdr:from>
      <xdr:col>0</xdr:col>
      <xdr:colOff>76200</xdr:colOff>
      <xdr:row>441</xdr:row>
      <xdr:rowOff>69850</xdr:rowOff>
    </xdr:from>
    <xdr:to>
      <xdr:col>0</xdr:col>
      <xdr:colOff>6184900</xdr:colOff>
      <xdr:row>469</xdr:row>
      <xdr:rowOff>19050</xdr:rowOff>
    </xdr:to>
    <xdr:sp macro="" textlink="">
      <xdr:nvSpPr>
        <xdr:cNvPr id="248" name="Rectangle 247"/>
        <xdr:cNvSpPr/>
      </xdr:nvSpPr>
      <xdr:spPr>
        <a:xfrm>
          <a:off x="76200" y="920115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441</xdr:row>
      <xdr:rowOff>69850</xdr:rowOff>
    </xdr:from>
    <xdr:to>
      <xdr:col>0</xdr:col>
      <xdr:colOff>6210300</xdr:colOff>
      <xdr:row>469</xdr:row>
      <xdr:rowOff>6350</xdr:rowOff>
    </xdr:to>
    <xdr:sp macro="" textlink="">
      <xdr:nvSpPr>
        <xdr:cNvPr id="249" name="ZoneTexte 248"/>
        <xdr:cNvSpPr txBox="1"/>
      </xdr:nvSpPr>
      <xdr:spPr>
        <a:xfrm>
          <a:off x="107950" y="92011500"/>
          <a:ext cx="6102350" cy="509270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réévalué le circuit du médicament avec un outil dédiée suite à la mise en place de ce plan d’action.</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L’HAS rappelle que le circuit du médicament comporte 4 phases successives impliquant chacune différents acteurs : </a:t>
          </a:r>
          <a:endParaRPr lang="en-GB">
            <a:effectLst/>
          </a:endParaRPr>
        </a:p>
        <a:p>
          <a:pPr rtl="0" eaLnBrk="1" latinLnBrk="0" hangingPunct="1"/>
          <a:r>
            <a:rPr lang="fr-FR" sz="1100">
              <a:solidFill>
                <a:schemeClr val="dk1"/>
              </a:solidFill>
              <a:effectLst/>
              <a:latin typeface="+mn-lt"/>
              <a:ea typeface="+mn-ea"/>
              <a:cs typeface="+mn-cs"/>
            </a:rPr>
            <a:t>Prescription (médecin ou autre prescripteur), Dispensation (pharmacien, préparateur en pharmacie), Administration (soignant, médecin, patient), Suivi et réévaluation (tous les acteurs)</a:t>
          </a:r>
          <a:endParaRPr lang="en-GB">
            <a:effectLst/>
          </a:endParaRPr>
        </a:p>
        <a:p>
          <a:pPr rtl="0" eaLnBrk="1" latinLnBrk="0" hangingPunct="1"/>
          <a:r>
            <a:rPr lang="fr-FR" sz="1100">
              <a:solidFill>
                <a:schemeClr val="dk1"/>
              </a:solidFill>
              <a:effectLst/>
              <a:latin typeface="+mn-lt"/>
              <a:ea typeface="+mn-ea"/>
              <a:cs typeface="+mn-cs"/>
            </a:rPr>
            <a:t>Un plan d'actions structuré permet de préciser, prioriser et planifier les différentes actions d'amélioration du circuit du médicament à mettre en place. Il détaille les modalités d'actions, les moyens, les responsabilités et le calendrier pour chacune des actions.</a:t>
          </a:r>
          <a:endParaRPr lang="en-GB">
            <a:effectLst/>
          </a:endParaRPr>
        </a:p>
        <a:p>
          <a:pPr rtl="0" eaLnBrk="1" latinLnBrk="0" hangingPunct="1"/>
          <a:r>
            <a:rPr lang="fr-FR" sz="1100">
              <a:solidFill>
                <a:schemeClr val="dk1"/>
              </a:solidFill>
              <a:effectLst/>
              <a:latin typeface="+mn-lt"/>
              <a:ea typeface="+mn-ea"/>
              <a:cs typeface="+mn-cs"/>
            </a:rPr>
            <a:t>Ce plan d'actions peut être intégré dans le PACQ.</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S’assurer de l’existence d’un plan minimal de sécurisation pour toutes les structures (établissements, mais aussi services).</a:t>
          </a:r>
          <a:endParaRPr lang="en-GB">
            <a:effectLst/>
          </a:endParaRPr>
        </a:p>
        <a:p>
          <a:pPr rtl="0" eaLnBrk="1" latinLnBrk="0" hangingPunct="1"/>
          <a:r>
            <a:rPr lang="fr-FR" sz="1100">
              <a:solidFill>
                <a:schemeClr val="dk1"/>
              </a:solidFill>
              <a:effectLst/>
              <a:latin typeface="+mn-lt"/>
              <a:ea typeface="+mn-ea"/>
              <a:cs typeface="+mn-cs"/>
            </a:rPr>
            <a:t>Accompagner la sécurisation du circuit du médicament avec des outils adaptés.</a:t>
          </a:r>
          <a:endParaRPr lang="en-GB">
            <a:effectLst/>
          </a:endParaRPr>
        </a:p>
        <a:p>
          <a:pPr rtl="0" eaLnBrk="1" latinLnBrk="0" hangingPunct="1"/>
          <a:r>
            <a:rPr lang="fr-FR" sz="1100">
              <a:solidFill>
                <a:schemeClr val="dk1"/>
              </a:solidFill>
              <a:effectLst/>
              <a:latin typeface="+mn-lt"/>
              <a:ea typeface="+mn-ea"/>
              <a:cs typeface="+mn-cs"/>
            </a:rPr>
            <a:t>Identifier les risques, engager les actions d'amélioration pour prévenir la survenue d'erreurs médicamenteuses.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HAS - Outils de sécurisation et d’auto-évaluation de l’administration des médicaments - Juillet 2011</a:t>
          </a:r>
          <a:endParaRPr lang="en-GB">
            <a:effectLst/>
          </a:endParaRPr>
        </a:p>
      </xdr:txBody>
    </xdr:sp>
    <xdr:clientData/>
  </xdr:twoCellAnchor>
  <xdr:twoCellAnchor>
    <xdr:from>
      <xdr:col>0</xdr:col>
      <xdr:colOff>6553200</xdr:colOff>
      <xdr:row>443</xdr:row>
      <xdr:rowOff>69850</xdr:rowOff>
    </xdr:from>
    <xdr:to>
      <xdr:col>0</xdr:col>
      <xdr:colOff>8737600</xdr:colOff>
      <xdr:row>448</xdr:row>
      <xdr:rowOff>107950</xdr:rowOff>
    </xdr:to>
    <xdr:sp macro="" textlink="">
      <xdr:nvSpPr>
        <xdr:cNvPr id="250" name="Rectangle à coins arrondis 249"/>
        <xdr:cNvSpPr/>
      </xdr:nvSpPr>
      <xdr:spPr>
        <a:xfrm>
          <a:off x="6553200" y="923798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443</xdr:row>
      <xdr:rowOff>95250</xdr:rowOff>
    </xdr:from>
    <xdr:to>
      <xdr:col>0</xdr:col>
      <xdr:colOff>8699500</xdr:colOff>
      <xdr:row>448</xdr:row>
      <xdr:rowOff>127000</xdr:rowOff>
    </xdr:to>
    <xdr:sp macro="" textlink="">
      <xdr:nvSpPr>
        <xdr:cNvPr id="251" name="ZoneTexte 250"/>
        <xdr:cNvSpPr txBox="1"/>
      </xdr:nvSpPr>
      <xdr:spPr>
        <a:xfrm>
          <a:off x="6578600" y="924052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449</xdr:row>
      <xdr:rowOff>114300</xdr:rowOff>
    </xdr:from>
    <xdr:to>
      <xdr:col>0</xdr:col>
      <xdr:colOff>8737600</xdr:colOff>
      <xdr:row>455</xdr:row>
      <xdr:rowOff>107950</xdr:rowOff>
    </xdr:to>
    <xdr:sp macro="" textlink="">
      <xdr:nvSpPr>
        <xdr:cNvPr id="252" name="Ellipse 251"/>
        <xdr:cNvSpPr/>
      </xdr:nvSpPr>
      <xdr:spPr>
        <a:xfrm>
          <a:off x="6610350" y="935291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6737350</xdr:colOff>
      <xdr:row>450</xdr:row>
      <xdr:rowOff>0</xdr:rowOff>
    </xdr:from>
    <xdr:to>
      <xdr:col>0</xdr:col>
      <xdr:colOff>8629650</xdr:colOff>
      <xdr:row>454</xdr:row>
      <xdr:rowOff>152400</xdr:rowOff>
    </xdr:to>
    <xdr:sp macro="" textlink="">
      <xdr:nvSpPr>
        <xdr:cNvPr id="253" name="ZoneTexte 252"/>
        <xdr:cNvSpPr txBox="1"/>
      </xdr:nvSpPr>
      <xdr:spPr>
        <a:xfrm>
          <a:off x="6737350" y="829183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456</xdr:row>
      <xdr:rowOff>31750</xdr:rowOff>
    </xdr:from>
    <xdr:to>
      <xdr:col>0</xdr:col>
      <xdr:colOff>9074150</xdr:colOff>
      <xdr:row>469</xdr:row>
      <xdr:rowOff>12700</xdr:rowOff>
    </xdr:to>
    <xdr:sp macro="" textlink="">
      <xdr:nvSpPr>
        <xdr:cNvPr id="254" name="ZoneTexte 253"/>
        <xdr:cNvSpPr txBox="1"/>
      </xdr:nvSpPr>
      <xdr:spPr>
        <a:xfrm>
          <a:off x="6318250" y="947356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réévalué le circuit du médicament avec un outil dédié suite à la mise en place de ce plan d’action</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470</xdr:row>
      <xdr:rowOff>0</xdr:rowOff>
    </xdr:from>
    <xdr:to>
      <xdr:col>0</xdr:col>
      <xdr:colOff>1847850</xdr:colOff>
      <xdr:row>474</xdr:row>
      <xdr:rowOff>0</xdr:rowOff>
    </xdr:to>
    <xdr:sp macro="" textlink="">
      <xdr:nvSpPr>
        <xdr:cNvPr id="255" name="Rectangle 254"/>
        <xdr:cNvSpPr/>
      </xdr:nvSpPr>
      <xdr:spPr>
        <a:xfrm>
          <a:off x="0" y="972820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470</xdr:row>
      <xdr:rowOff>0</xdr:rowOff>
    </xdr:from>
    <xdr:to>
      <xdr:col>1</xdr:col>
      <xdr:colOff>0</xdr:colOff>
      <xdr:row>474</xdr:row>
      <xdr:rowOff>0</xdr:rowOff>
    </xdr:to>
    <xdr:sp macro="" textlink="">
      <xdr:nvSpPr>
        <xdr:cNvPr id="256" name="Rectangle 255"/>
        <xdr:cNvSpPr/>
      </xdr:nvSpPr>
      <xdr:spPr>
        <a:xfrm>
          <a:off x="1847850" y="972820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4e - Taux de personnes accompagnées en 2023 dont la prescription de médicaments a été réévaluée dans l'année par le médecin traitant </a:t>
          </a:r>
          <a:endParaRPr lang="en-GB">
            <a:effectLst/>
          </a:endParaRPr>
        </a:p>
      </xdr:txBody>
    </xdr:sp>
    <xdr:clientData/>
  </xdr:twoCellAnchor>
  <xdr:twoCellAnchor>
    <xdr:from>
      <xdr:col>0</xdr:col>
      <xdr:colOff>76200</xdr:colOff>
      <xdr:row>474</xdr:row>
      <xdr:rowOff>69850</xdr:rowOff>
    </xdr:from>
    <xdr:to>
      <xdr:col>0</xdr:col>
      <xdr:colOff>6184900</xdr:colOff>
      <xdr:row>502</xdr:row>
      <xdr:rowOff>19050</xdr:rowOff>
    </xdr:to>
    <xdr:sp macro="" textlink="">
      <xdr:nvSpPr>
        <xdr:cNvPr id="257" name="Rectangle 256"/>
        <xdr:cNvSpPr/>
      </xdr:nvSpPr>
      <xdr:spPr>
        <a:xfrm>
          <a:off x="76200" y="980884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474</xdr:row>
      <xdr:rowOff>69850</xdr:rowOff>
    </xdr:from>
    <xdr:to>
      <xdr:col>0</xdr:col>
      <xdr:colOff>6210300</xdr:colOff>
      <xdr:row>501</xdr:row>
      <xdr:rowOff>177800</xdr:rowOff>
    </xdr:to>
    <xdr:sp macro="" textlink="">
      <xdr:nvSpPr>
        <xdr:cNvPr id="258" name="ZoneTexte 257"/>
        <xdr:cNvSpPr txBox="1"/>
      </xdr:nvSpPr>
      <xdr:spPr>
        <a:xfrm>
          <a:off x="107950" y="98088450"/>
          <a:ext cx="6102350" cy="508000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 personnes accompagnées dont la prescription de médicaments a été évaluée dans l’année par le médecin traitant. </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L'amélioration des pratiques professionnelles en matière de prescriptions médicamenteuses chez la personne handicapée conduit à promouvoir la révision des traitements au moment de l’entrée des personnes accompagnées dans la structure, puis sur une base annuelle et lors de tout événement intercurrent.</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Réduire les risques de iatrogénie. </a:t>
          </a:r>
          <a:endParaRPr lang="en-GB">
            <a:effectLst/>
          </a:endParaRPr>
        </a:p>
        <a:p>
          <a:pPr rtl="0" eaLnBrk="1" latinLnBrk="0" hangingPunct="1"/>
          <a:r>
            <a:rPr lang="fr-FR" sz="1100">
              <a:solidFill>
                <a:schemeClr val="dk1"/>
              </a:solidFill>
              <a:effectLst/>
              <a:latin typeface="+mn-lt"/>
              <a:ea typeface="+mn-ea"/>
              <a:cs typeface="+mn-cs"/>
            </a:rPr>
            <a:t>Renforcer la qualité et la sécurité de la prescription et de l'administration des médicaments dans les ESMS.</a:t>
          </a:r>
          <a:endParaRPr lang="en-GB">
            <a:effectLst/>
          </a:endParaRPr>
        </a:p>
        <a:p>
          <a:pPr rtl="0" eaLnBrk="1" latinLnBrk="0" hangingPunct="1"/>
          <a:r>
            <a:rPr lang="fr-FR" sz="1100">
              <a:solidFill>
                <a:schemeClr val="dk1"/>
              </a:solidFill>
              <a:effectLst/>
              <a:latin typeface="+mn-lt"/>
              <a:ea typeface="+mn-ea"/>
              <a:cs typeface="+mn-cs"/>
            </a:rPr>
            <a:t>Tendre vers une meilleure maîtrise des médicaments prescrits. </a:t>
          </a:r>
          <a:endParaRPr lang="en-GB">
            <a:effectLst/>
          </a:endParaRPr>
        </a:p>
        <a:p>
          <a:pPr rtl="0" eaLnBrk="1" latinLnBrk="0" hangingPunct="1"/>
          <a:r>
            <a:rPr lang="fr-FR" sz="1100">
              <a:solidFill>
                <a:schemeClr val="dk1"/>
              </a:solidFill>
              <a:effectLst/>
              <a:latin typeface="+mn-lt"/>
              <a:ea typeface="+mn-ea"/>
              <a:cs typeface="+mn-cs"/>
            </a:rPr>
            <a:t>Réaliser des prescriptions adaptées au handicap et à l’évolution du handicap.</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HAS Evaluation et amélioration des pratiques : Prescrire chez le sujet âgé , recommandation transposables dans le secteur du handicap.</a:t>
          </a:r>
        </a:p>
        <a:p>
          <a:pPr rtl="0" eaLnBrk="1" fontAlgn="auto" latinLnBrk="0" hangingPunct="1"/>
          <a:r>
            <a:rPr lang="en-GB">
              <a:effectLst/>
            </a:rPr>
            <a:t>Guide régional mis à jour en juin 2024  : Sécurisation du circuit du médicament dans les structures médicalisées pour adultes handicapés sans PUI.</a:t>
          </a:r>
        </a:p>
        <a:p>
          <a:pPr rtl="0" eaLnBrk="1" fontAlgn="auto" latinLnBrk="0" hangingPunct="1"/>
          <a:endParaRPr lang="en-GB">
            <a:effectLst/>
          </a:endParaRPr>
        </a:p>
      </xdr:txBody>
    </xdr:sp>
    <xdr:clientData/>
  </xdr:twoCellAnchor>
  <xdr:twoCellAnchor>
    <xdr:from>
      <xdr:col>0</xdr:col>
      <xdr:colOff>6553200</xdr:colOff>
      <xdr:row>476</xdr:row>
      <xdr:rowOff>69850</xdr:rowOff>
    </xdr:from>
    <xdr:to>
      <xdr:col>0</xdr:col>
      <xdr:colOff>8737600</xdr:colOff>
      <xdr:row>481</xdr:row>
      <xdr:rowOff>107950</xdr:rowOff>
    </xdr:to>
    <xdr:sp macro="" textlink="">
      <xdr:nvSpPr>
        <xdr:cNvPr id="259" name="Rectangle à coins arrondis 258"/>
        <xdr:cNvSpPr/>
      </xdr:nvSpPr>
      <xdr:spPr>
        <a:xfrm>
          <a:off x="6553200" y="984567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476</xdr:row>
      <xdr:rowOff>95250</xdr:rowOff>
    </xdr:from>
    <xdr:to>
      <xdr:col>0</xdr:col>
      <xdr:colOff>8699500</xdr:colOff>
      <xdr:row>481</xdr:row>
      <xdr:rowOff>127000</xdr:rowOff>
    </xdr:to>
    <xdr:sp macro="" textlink="">
      <xdr:nvSpPr>
        <xdr:cNvPr id="260" name="ZoneTexte 259"/>
        <xdr:cNvSpPr txBox="1"/>
      </xdr:nvSpPr>
      <xdr:spPr>
        <a:xfrm>
          <a:off x="6578600" y="984821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482</xdr:row>
      <xdr:rowOff>114300</xdr:rowOff>
    </xdr:from>
    <xdr:to>
      <xdr:col>0</xdr:col>
      <xdr:colOff>8737600</xdr:colOff>
      <xdr:row>488</xdr:row>
      <xdr:rowOff>107950</xdr:rowOff>
    </xdr:to>
    <xdr:sp macro="" textlink="">
      <xdr:nvSpPr>
        <xdr:cNvPr id="261" name="Ellipse 260"/>
        <xdr:cNvSpPr/>
      </xdr:nvSpPr>
      <xdr:spPr>
        <a:xfrm>
          <a:off x="6610350" y="996061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6604000</xdr:colOff>
      <xdr:row>483</xdr:row>
      <xdr:rowOff>0</xdr:rowOff>
    </xdr:from>
    <xdr:to>
      <xdr:col>0</xdr:col>
      <xdr:colOff>8724900</xdr:colOff>
      <xdr:row>487</xdr:row>
      <xdr:rowOff>177800</xdr:rowOff>
    </xdr:to>
    <xdr:sp macro="" textlink="">
      <xdr:nvSpPr>
        <xdr:cNvPr id="262" name="ZoneTexte 261"/>
        <xdr:cNvSpPr txBox="1"/>
      </xdr:nvSpPr>
      <xdr:spPr>
        <a:xfrm>
          <a:off x="6604000" y="87522050"/>
          <a:ext cx="2120900" cy="9144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489</xdr:row>
      <xdr:rowOff>31750</xdr:rowOff>
    </xdr:from>
    <xdr:to>
      <xdr:col>0</xdr:col>
      <xdr:colOff>9074150</xdr:colOff>
      <xdr:row>502</xdr:row>
      <xdr:rowOff>12700</xdr:rowOff>
    </xdr:to>
    <xdr:sp macro="" textlink="">
      <xdr:nvSpPr>
        <xdr:cNvPr id="263" name="ZoneTexte 262"/>
        <xdr:cNvSpPr txBox="1"/>
      </xdr:nvSpPr>
      <xdr:spPr>
        <a:xfrm>
          <a:off x="6318250" y="1008126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personnes accompagnées dont la prescription de médicaments a été réévaluée au cours de l’année par le médecin traitant</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 personnes accompagnées sur l’année</a:t>
          </a:r>
          <a:endParaRPr lang="en-GB">
            <a:effectLst/>
          </a:endParaRPr>
        </a:p>
      </xdr:txBody>
    </xdr:sp>
    <xdr:clientData/>
  </xdr:twoCellAnchor>
  <xdr:twoCellAnchor>
    <xdr:from>
      <xdr:col>0</xdr:col>
      <xdr:colOff>0</xdr:colOff>
      <xdr:row>503</xdr:row>
      <xdr:rowOff>0</xdr:rowOff>
    </xdr:from>
    <xdr:to>
      <xdr:col>0</xdr:col>
      <xdr:colOff>1847850</xdr:colOff>
      <xdr:row>507</xdr:row>
      <xdr:rowOff>0</xdr:rowOff>
    </xdr:to>
    <xdr:sp macro="" textlink="">
      <xdr:nvSpPr>
        <xdr:cNvPr id="264" name="Rectangle 263"/>
        <xdr:cNvSpPr/>
      </xdr:nvSpPr>
      <xdr:spPr>
        <a:xfrm>
          <a:off x="0" y="1033589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503</xdr:row>
      <xdr:rowOff>0</xdr:rowOff>
    </xdr:from>
    <xdr:to>
      <xdr:col>1</xdr:col>
      <xdr:colOff>0</xdr:colOff>
      <xdr:row>507</xdr:row>
      <xdr:rowOff>0</xdr:rowOff>
    </xdr:to>
    <xdr:sp macro="" textlink="">
      <xdr:nvSpPr>
        <xdr:cNvPr id="265" name="Rectangle 264"/>
        <xdr:cNvSpPr/>
      </xdr:nvSpPr>
      <xdr:spPr>
        <a:xfrm>
          <a:off x="1847850" y="1033589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4f -Taux d’utilisation par les ESMS de l'e-learning élaboré par l’ARS et l’OMEDIT Pays de la Loire à destination de tous les professionnels socio-éducatifs pour aider les personnes accompagnées à la prise médicamenteuse</a:t>
          </a:r>
          <a:endParaRPr lang="en-GB">
            <a:effectLst/>
          </a:endParaRPr>
        </a:p>
      </xdr:txBody>
    </xdr:sp>
    <xdr:clientData/>
  </xdr:twoCellAnchor>
  <xdr:twoCellAnchor>
    <xdr:from>
      <xdr:col>0</xdr:col>
      <xdr:colOff>76200</xdr:colOff>
      <xdr:row>507</xdr:row>
      <xdr:rowOff>69850</xdr:rowOff>
    </xdr:from>
    <xdr:to>
      <xdr:col>0</xdr:col>
      <xdr:colOff>6184900</xdr:colOff>
      <xdr:row>535</xdr:row>
      <xdr:rowOff>19050</xdr:rowOff>
    </xdr:to>
    <xdr:sp macro="" textlink="">
      <xdr:nvSpPr>
        <xdr:cNvPr id="266" name="Rectangle 265"/>
        <xdr:cNvSpPr/>
      </xdr:nvSpPr>
      <xdr:spPr>
        <a:xfrm>
          <a:off x="76200" y="1041654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507</xdr:row>
      <xdr:rowOff>69850</xdr:rowOff>
    </xdr:from>
    <xdr:to>
      <xdr:col>0</xdr:col>
      <xdr:colOff>6210300</xdr:colOff>
      <xdr:row>534</xdr:row>
      <xdr:rowOff>177800</xdr:rowOff>
    </xdr:to>
    <xdr:sp macro="" textlink="">
      <xdr:nvSpPr>
        <xdr:cNvPr id="267" name="ZoneTexte 266"/>
        <xdr:cNvSpPr txBox="1"/>
      </xdr:nvSpPr>
      <xdr:spPr>
        <a:xfrm>
          <a:off x="107950" y="104165400"/>
          <a:ext cx="6102350" cy="508000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fr-FR" sz="1100" b="1" cap="small">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ayant utilisé l'e-learning élaboré par l’ARS et l’OMEDIT Pays de la Loire à destination de tous les professionnels socio-éducatifs pour aider les personnes accompagnées à la prise médicamenteuse.</a:t>
          </a:r>
          <a:endParaRPr lang="en-GB">
            <a:effectLst/>
          </a:endParaRPr>
        </a:p>
        <a:p>
          <a:pPr rtl="0" eaLnBrk="1" latinLnBrk="0" hangingPunct="1"/>
          <a:r>
            <a:rPr lang="fr-FR" sz="1100" b="1">
              <a:solidFill>
                <a:schemeClr val="dk1"/>
              </a:solidFill>
              <a:effectLst/>
              <a:latin typeface="+mn-lt"/>
              <a:ea typeface="+mn-ea"/>
              <a:cs typeface="+mn-cs"/>
            </a:rPr>
            <a:t> </a:t>
          </a:r>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Les professionnels de santé mais aussi les professionnels socio-éducatifs participent à la prise en charge médicamenteuse des personnes accompagnées au sein des établissements accueillant des personnes en situation de handicap. Compte tenu de la diversité des acteurs, des publics accueillis et des structures impliquées, la maîtrise du circuit du médicament dans ces établissements constitue un véritable défi. L’ARS et l’OMEDIT Pays de la Loire ont élaboré un e-learning à destination de tous les professionnels socio-éducatifs (animateur, auxiliaire de vie sociale, éducateur spécialisé, moniteur éducateur...). En effet, la formation initiale de ces professionnels ne leur donne pas les éléments nécessaires pour aider les personnes accompagnées à la prise médicamenteuse.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Permettre aux professionnels d'appréhender les principaux risques liés au circuit du médicament et de participer à la sécurisation du circuit du médicament avec les autres professionnels de la structure.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OMEDIT PDL – E-learning (https://www.omedit-paysdelaloire.fr/qui-sommes-nous/formations/modules-e-learning/)</a:t>
          </a:r>
        </a:p>
        <a:p>
          <a:pPr rtl="0" eaLnBrk="1" latinLnBrk="0" hangingPunct="1"/>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ANAP Prise en charge médicamenteuse</a:t>
          </a:r>
        </a:p>
      </xdr:txBody>
    </xdr:sp>
    <xdr:clientData/>
  </xdr:twoCellAnchor>
  <xdr:twoCellAnchor>
    <xdr:from>
      <xdr:col>0</xdr:col>
      <xdr:colOff>6553200</xdr:colOff>
      <xdr:row>509</xdr:row>
      <xdr:rowOff>69850</xdr:rowOff>
    </xdr:from>
    <xdr:to>
      <xdr:col>0</xdr:col>
      <xdr:colOff>8737600</xdr:colOff>
      <xdr:row>514</xdr:row>
      <xdr:rowOff>107950</xdr:rowOff>
    </xdr:to>
    <xdr:sp macro="" textlink="">
      <xdr:nvSpPr>
        <xdr:cNvPr id="268" name="Rectangle à coins arrondis 267"/>
        <xdr:cNvSpPr/>
      </xdr:nvSpPr>
      <xdr:spPr>
        <a:xfrm>
          <a:off x="6553200" y="1045337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509</xdr:row>
      <xdr:rowOff>95250</xdr:rowOff>
    </xdr:from>
    <xdr:to>
      <xdr:col>0</xdr:col>
      <xdr:colOff>8699500</xdr:colOff>
      <xdr:row>514</xdr:row>
      <xdr:rowOff>127000</xdr:rowOff>
    </xdr:to>
    <xdr:sp macro="" textlink="">
      <xdr:nvSpPr>
        <xdr:cNvPr id="269" name="ZoneTexte 268"/>
        <xdr:cNvSpPr txBox="1"/>
      </xdr:nvSpPr>
      <xdr:spPr>
        <a:xfrm>
          <a:off x="6578600" y="1045591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515</xdr:row>
      <xdr:rowOff>114300</xdr:rowOff>
    </xdr:from>
    <xdr:to>
      <xdr:col>0</xdr:col>
      <xdr:colOff>8737600</xdr:colOff>
      <xdr:row>521</xdr:row>
      <xdr:rowOff>107950</xdr:rowOff>
    </xdr:to>
    <xdr:sp macro="" textlink="">
      <xdr:nvSpPr>
        <xdr:cNvPr id="270" name="Ellipse 269"/>
        <xdr:cNvSpPr/>
      </xdr:nvSpPr>
      <xdr:spPr>
        <a:xfrm>
          <a:off x="6610350" y="1056830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6737350</xdr:colOff>
      <xdr:row>516</xdr:row>
      <xdr:rowOff>0</xdr:rowOff>
    </xdr:from>
    <xdr:to>
      <xdr:col>0</xdr:col>
      <xdr:colOff>8629650</xdr:colOff>
      <xdr:row>520</xdr:row>
      <xdr:rowOff>152400</xdr:rowOff>
    </xdr:to>
    <xdr:sp macro="" textlink="">
      <xdr:nvSpPr>
        <xdr:cNvPr id="271" name="ZoneTexte 270"/>
        <xdr:cNvSpPr txBox="1"/>
      </xdr:nvSpPr>
      <xdr:spPr>
        <a:xfrm>
          <a:off x="6737350" y="950722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522</xdr:row>
      <xdr:rowOff>31750</xdr:rowOff>
    </xdr:from>
    <xdr:to>
      <xdr:col>0</xdr:col>
      <xdr:colOff>9074150</xdr:colOff>
      <xdr:row>535</xdr:row>
      <xdr:rowOff>12700</xdr:rowOff>
    </xdr:to>
    <xdr:sp macro="" textlink="">
      <xdr:nvSpPr>
        <xdr:cNvPr id="272" name="ZoneTexte 271"/>
        <xdr:cNvSpPr txBox="1"/>
      </xdr:nvSpPr>
      <xdr:spPr>
        <a:xfrm>
          <a:off x="6318250" y="1068895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ayant utilisé l'e-learning </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d’ESMS ayant répondu</a:t>
          </a:r>
          <a:endParaRPr lang="en-GB">
            <a:effectLst/>
          </a:endParaRPr>
        </a:p>
      </xdr:txBody>
    </xdr:sp>
    <xdr:clientData/>
  </xdr:twoCellAnchor>
  <xdr:twoCellAnchor>
    <xdr:from>
      <xdr:col>0</xdr:col>
      <xdr:colOff>0</xdr:colOff>
      <xdr:row>536</xdr:row>
      <xdr:rowOff>0</xdr:rowOff>
    </xdr:from>
    <xdr:to>
      <xdr:col>0</xdr:col>
      <xdr:colOff>1847850</xdr:colOff>
      <xdr:row>540</xdr:row>
      <xdr:rowOff>0</xdr:rowOff>
    </xdr:to>
    <xdr:sp macro="" textlink="">
      <xdr:nvSpPr>
        <xdr:cNvPr id="273" name="Rectangle 272"/>
        <xdr:cNvSpPr/>
      </xdr:nvSpPr>
      <xdr:spPr>
        <a:xfrm>
          <a:off x="0" y="1094359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Iv – Sécurité du circuit du médicament</a:t>
          </a:r>
          <a:endParaRPr lang="en-GB">
            <a:effectLst/>
          </a:endParaRPr>
        </a:p>
      </xdr:txBody>
    </xdr:sp>
    <xdr:clientData/>
  </xdr:twoCellAnchor>
  <xdr:twoCellAnchor>
    <xdr:from>
      <xdr:col>0</xdr:col>
      <xdr:colOff>1847850</xdr:colOff>
      <xdr:row>536</xdr:row>
      <xdr:rowOff>0</xdr:rowOff>
    </xdr:from>
    <xdr:to>
      <xdr:col>1</xdr:col>
      <xdr:colOff>0</xdr:colOff>
      <xdr:row>540</xdr:row>
      <xdr:rowOff>0</xdr:rowOff>
    </xdr:to>
    <xdr:sp macro="" textlink="">
      <xdr:nvSpPr>
        <xdr:cNvPr id="274" name="Rectangle 273"/>
        <xdr:cNvSpPr/>
      </xdr:nvSpPr>
      <xdr:spPr>
        <a:xfrm>
          <a:off x="1847850" y="1094359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4g - taux de personnels formés a l’e-learning parmi ces professionnels habilités  à distribuer et à administrer les médicaments</a:t>
          </a:r>
          <a:endParaRPr lang="en-GB">
            <a:effectLst/>
          </a:endParaRPr>
        </a:p>
      </xdr:txBody>
    </xdr:sp>
    <xdr:clientData/>
  </xdr:twoCellAnchor>
  <xdr:twoCellAnchor>
    <xdr:from>
      <xdr:col>0</xdr:col>
      <xdr:colOff>76200</xdr:colOff>
      <xdr:row>540</xdr:row>
      <xdr:rowOff>69850</xdr:rowOff>
    </xdr:from>
    <xdr:to>
      <xdr:col>0</xdr:col>
      <xdr:colOff>6184900</xdr:colOff>
      <xdr:row>568</xdr:row>
      <xdr:rowOff>19050</xdr:rowOff>
    </xdr:to>
    <xdr:sp macro="" textlink="">
      <xdr:nvSpPr>
        <xdr:cNvPr id="275" name="Rectangle 274"/>
        <xdr:cNvSpPr/>
      </xdr:nvSpPr>
      <xdr:spPr>
        <a:xfrm>
          <a:off x="76200" y="1102423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540</xdr:row>
      <xdr:rowOff>69850</xdr:rowOff>
    </xdr:from>
    <xdr:to>
      <xdr:col>0</xdr:col>
      <xdr:colOff>6210300</xdr:colOff>
      <xdr:row>568</xdr:row>
      <xdr:rowOff>25400</xdr:rowOff>
    </xdr:to>
    <xdr:sp macro="" textlink="">
      <xdr:nvSpPr>
        <xdr:cNvPr id="276" name="ZoneTexte 275"/>
        <xdr:cNvSpPr txBox="1"/>
      </xdr:nvSpPr>
      <xdr:spPr>
        <a:xfrm>
          <a:off x="107950" y="1102423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fr-FR" sz="1100" b="1" cap="small">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Taux de personnels formés à l'e-learning parmi les professionnels socio-éducatifs habilités à distribuer et administrer les médicaments (Ne concerne pas l’ensemble des effectifs de l’établissement).</a:t>
          </a:r>
          <a:endParaRPr lang="en-GB">
            <a:effectLst/>
          </a:endParaRPr>
        </a:p>
        <a:p>
          <a:pPr rtl="0" eaLnBrk="1" latinLnBrk="0" hangingPunct="1"/>
          <a:r>
            <a:rPr lang="fr-FR" sz="1100" b="1">
              <a:solidFill>
                <a:schemeClr val="dk1"/>
              </a:solidFill>
              <a:effectLst/>
              <a:latin typeface="+mn-lt"/>
              <a:ea typeface="+mn-ea"/>
              <a:cs typeface="+mn-cs"/>
            </a:rPr>
            <a:t> </a:t>
          </a:r>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Les professionnels de santé mais aussi les professionnels socio-éducatifs participent à la prise en charge médicamenteuse des personnes accompagnées au sein des établissements accueillant des personnes en situation de handicap. Compte tenu de la diversité des acteurs, des publics accueillis et des structures impliquées, la maîtrise du circuit du médicament dans ces établissements constitue un véritable défi. L’ARS et l’OMEDIT Pays de la Loire ont élaboré un e-learning à destination de tous les professionnels socio-éducatifs (animateur, auxiliaire de vie sociale, éducateur spécialisé, moniteur éducateur...). En effet, la formation initiale de ces professionnels ne leur donne pas les éléments nécessaires pour aider les personnes accompagnées à la prise médicamenteuse.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Permettre aux professionnels d'appréhender les principaux risques liés au circuit du médicament et de participer à la sécurisation du circuit du médicament avec les autres professionnels de la structure.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Recommandations - Références professionnelles</a:t>
          </a:r>
        </a:p>
        <a:p>
          <a:pPr rtl="0" eaLnBrk="1" latinLnBrk="0" hangingPunct="1"/>
          <a:r>
            <a:rPr lang="fr-FR" sz="1100" b="0" cap="small">
              <a:solidFill>
                <a:schemeClr val="dk1"/>
              </a:solidFill>
              <a:effectLst/>
              <a:latin typeface="+mn-lt"/>
              <a:ea typeface="+mn-ea"/>
              <a:cs typeface="+mn-cs"/>
            </a:rPr>
            <a:t>OMEDIT PDL – E-learning (https://www.omedit-paysdelaloire.fr/qui-sommes-nous/formations/modules-e-learning/)</a:t>
          </a:r>
        </a:p>
        <a:p>
          <a:pPr rtl="0" eaLnBrk="1" latinLnBrk="0" hangingPunct="1"/>
          <a:r>
            <a:rPr lang="fr-FR" sz="1100" b="0" cap="small">
              <a:solidFill>
                <a:schemeClr val="dk1"/>
              </a:solidFill>
              <a:effectLst/>
              <a:latin typeface="+mn-lt"/>
              <a:ea typeface="+mn-ea"/>
              <a:cs typeface="+mn-cs"/>
            </a:rPr>
            <a:t>ANAP Prise en charge médicamenteuse</a:t>
          </a:r>
        </a:p>
        <a:p>
          <a:pPr rtl="0" eaLnBrk="1" latinLnBrk="0" hangingPunct="1"/>
          <a:endParaRPr lang="en-GB">
            <a:effectLst/>
          </a:endParaRPr>
        </a:p>
      </xdr:txBody>
    </xdr:sp>
    <xdr:clientData/>
  </xdr:twoCellAnchor>
  <xdr:twoCellAnchor>
    <xdr:from>
      <xdr:col>0</xdr:col>
      <xdr:colOff>6553200</xdr:colOff>
      <xdr:row>542</xdr:row>
      <xdr:rowOff>69850</xdr:rowOff>
    </xdr:from>
    <xdr:to>
      <xdr:col>0</xdr:col>
      <xdr:colOff>8737600</xdr:colOff>
      <xdr:row>547</xdr:row>
      <xdr:rowOff>107950</xdr:rowOff>
    </xdr:to>
    <xdr:sp macro="" textlink="">
      <xdr:nvSpPr>
        <xdr:cNvPr id="277" name="Rectangle à coins arrondis 276"/>
        <xdr:cNvSpPr/>
      </xdr:nvSpPr>
      <xdr:spPr>
        <a:xfrm>
          <a:off x="6553200" y="1106106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542</xdr:row>
      <xdr:rowOff>95250</xdr:rowOff>
    </xdr:from>
    <xdr:to>
      <xdr:col>0</xdr:col>
      <xdr:colOff>8699500</xdr:colOff>
      <xdr:row>547</xdr:row>
      <xdr:rowOff>127000</xdr:rowOff>
    </xdr:to>
    <xdr:sp macro="" textlink="">
      <xdr:nvSpPr>
        <xdr:cNvPr id="278" name="ZoneTexte 277"/>
        <xdr:cNvSpPr txBox="1"/>
      </xdr:nvSpPr>
      <xdr:spPr>
        <a:xfrm>
          <a:off x="6578600" y="1106360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  CMPP et SESSAD</a:t>
          </a:r>
          <a:endParaRPr lang="en-GB">
            <a:effectLst/>
          </a:endParaRPr>
        </a:p>
      </xdr:txBody>
    </xdr:sp>
    <xdr:clientData/>
  </xdr:twoCellAnchor>
  <xdr:twoCellAnchor>
    <xdr:from>
      <xdr:col>0</xdr:col>
      <xdr:colOff>6610350</xdr:colOff>
      <xdr:row>548</xdr:row>
      <xdr:rowOff>114300</xdr:rowOff>
    </xdr:from>
    <xdr:to>
      <xdr:col>0</xdr:col>
      <xdr:colOff>8737600</xdr:colOff>
      <xdr:row>554</xdr:row>
      <xdr:rowOff>107950</xdr:rowOff>
    </xdr:to>
    <xdr:sp macro="" textlink="">
      <xdr:nvSpPr>
        <xdr:cNvPr id="279" name="Ellipse 278"/>
        <xdr:cNvSpPr/>
      </xdr:nvSpPr>
      <xdr:spPr>
        <a:xfrm>
          <a:off x="6610350" y="1117600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6629400</xdr:colOff>
      <xdr:row>549</xdr:row>
      <xdr:rowOff>82550</xdr:rowOff>
    </xdr:from>
    <xdr:to>
      <xdr:col>0</xdr:col>
      <xdr:colOff>8724900</xdr:colOff>
      <xdr:row>553</xdr:row>
      <xdr:rowOff>177800</xdr:rowOff>
    </xdr:to>
    <xdr:sp macro="" textlink="">
      <xdr:nvSpPr>
        <xdr:cNvPr id="280" name="ZoneTexte 279"/>
        <xdr:cNvSpPr txBox="1"/>
      </xdr:nvSpPr>
      <xdr:spPr>
        <a:xfrm>
          <a:off x="6629400" y="99758500"/>
          <a:ext cx="2095500" cy="83185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a:t>
          </a:r>
          <a:endParaRPr lang="en-GB">
            <a:effectLst/>
          </a:endParaRPr>
        </a:p>
      </xdr:txBody>
    </xdr:sp>
    <xdr:clientData/>
  </xdr:twoCellAnchor>
  <xdr:twoCellAnchor>
    <xdr:from>
      <xdr:col>0</xdr:col>
      <xdr:colOff>6318250</xdr:colOff>
      <xdr:row>555</xdr:row>
      <xdr:rowOff>83820</xdr:rowOff>
    </xdr:from>
    <xdr:to>
      <xdr:col>0</xdr:col>
      <xdr:colOff>8975090</xdr:colOff>
      <xdr:row>568</xdr:row>
      <xdr:rowOff>12700</xdr:rowOff>
    </xdr:to>
    <xdr:sp macro="" textlink="">
      <xdr:nvSpPr>
        <xdr:cNvPr id="281" name="ZoneTexte 280"/>
        <xdr:cNvSpPr txBox="1"/>
      </xdr:nvSpPr>
      <xdr:spPr>
        <a:xfrm>
          <a:off x="6318250" y="101627940"/>
          <a:ext cx="2656840" cy="2306320"/>
        </a:xfrm>
        <a:prstGeom prst="rect">
          <a:avLst/>
        </a:prstGeom>
        <a:solidFill>
          <a:schemeClr val="lt1">
            <a:alpha val="0"/>
          </a:schemeClr>
        </a:solidFill>
        <a:ln w="381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personnels formé à l’e-learning parmi les professionnels socio-éducatifs habilités à distribuer et administrer les médicaments</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de personnels parmi les professionnels socio-éducatifs habilités à distribuer et administrer les médicaments</a:t>
          </a:r>
          <a:endParaRPr lang="en-GB">
            <a:effectLst/>
          </a:endParaRPr>
        </a:p>
      </xdr:txBody>
    </xdr:sp>
    <xdr:clientData/>
  </xdr:twoCellAnchor>
  <xdr:twoCellAnchor>
    <xdr:from>
      <xdr:col>0</xdr:col>
      <xdr:colOff>6318250</xdr:colOff>
      <xdr:row>92</xdr:row>
      <xdr:rowOff>165100</xdr:rowOff>
    </xdr:from>
    <xdr:to>
      <xdr:col>0</xdr:col>
      <xdr:colOff>9093200</xdr:colOff>
      <xdr:row>105</xdr:row>
      <xdr:rowOff>127000</xdr:rowOff>
    </xdr:to>
    <xdr:sp macro="" textlink="">
      <xdr:nvSpPr>
        <xdr:cNvPr id="282" name="Rectangle à coins arrondis 281"/>
        <xdr:cNvSpPr/>
      </xdr:nvSpPr>
      <xdr:spPr>
        <a:xfrm>
          <a:off x="6318250" y="156845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126</xdr:row>
      <xdr:rowOff>31750</xdr:rowOff>
    </xdr:from>
    <xdr:to>
      <xdr:col>0</xdr:col>
      <xdr:colOff>9093200</xdr:colOff>
      <xdr:row>138</xdr:row>
      <xdr:rowOff>177800</xdr:rowOff>
    </xdr:to>
    <xdr:sp macro="" textlink="">
      <xdr:nvSpPr>
        <xdr:cNvPr id="283" name="Rectangle à coins arrondis 282"/>
        <xdr:cNvSpPr/>
      </xdr:nvSpPr>
      <xdr:spPr>
        <a:xfrm>
          <a:off x="6318250" y="218122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159</xdr:row>
      <xdr:rowOff>31750</xdr:rowOff>
    </xdr:from>
    <xdr:to>
      <xdr:col>0</xdr:col>
      <xdr:colOff>9093200</xdr:colOff>
      <xdr:row>171</xdr:row>
      <xdr:rowOff>177800</xdr:rowOff>
    </xdr:to>
    <xdr:sp macro="" textlink="">
      <xdr:nvSpPr>
        <xdr:cNvPr id="284" name="Rectangle à coins arrondis 283"/>
        <xdr:cNvSpPr/>
      </xdr:nvSpPr>
      <xdr:spPr>
        <a:xfrm>
          <a:off x="6318250" y="278892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192</xdr:row>
      <xdr:rowOff>31750</xdr:rowOff>
    </xdr:from>
    <xdr:to>
      <xdr:col>0</xdr:col>
      <xdr:colOff>9093200</xdr:colOff>
      <xdr:row>204</xdr:row>
      <xdr:rowOff>177800</xdr:rowOff>
    </xdr:to>
    <xdr:sp macro="" textlink="">
      <xdr:nvSpPr>
        <xdr:cNvPr id="285" name="Rectangle à coins arrondis 284"/>
        <xdr:cNvSpPr/>
      </xdr:nvSpPr>
      <xdr:spPr>
        <a:xfrm>
          <a:off x="6318250" y="339661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225</xdr:row>
      <xdr:rowOff>31750</xdr:rowOff>
    </xdr:from>
    <xdr:to>
      <xdr:col>0</xdr:col>
      <xdr:colOff>9093200</xdr:colOff>
      <xdr:row>237</xdr:row>
      <xdr:rowOff>177800</xdr:rowOff>
    </xdr:to>
    <xdr:sp macro="" textlink="">
      <xdr:nvSpPr>
        <xdr:cNvPr id="286" name="Rectangle à coins arrondis 285"/>
        <xdr:cNvSpPr/>
      </xdr:nvSpPr>
      <xdr:spPr>
        <a:xfrm>
          <a:off x="6318250" y="400431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258</xdr:row>
      <xdr:rowOff>31750</xdr:rowOff>
    </xdr:from>
    <xdr:to>
      <xdr:col>0</xdr:col>
      <xdr:colOff>9093200</xdr:colOff>
      <xdr:row>270</xdr:row>
      <xdr:rowOff>177800</xdr:rowOff>
    </xdr:to>
    <xdr:sp macro="" textlink="">
      <xdr:nvSpPr>
        <xdr:cNvPr id="287" name="Rectangle à coins arrondis 286"/>
        <xdr:cNvSpPr/>
      </xdr:nvSpPr>
      <xdr:spPr>
        <a:xfrm>
          <a:off x="6318250" y="461200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291</xdr:row>
      <xdr:rowOff>31750</xdr:rowOff>
    </xdr:from>
    <xdr:to>
      <xdr:col>0</xdr:col>
      <xdr:colOff>9093200</xdr:colOff>
      <xdr:row>303</xdr:row>
      <xdr:rowOff>177800</xdr:rowOff>
    </xdr:to>
    <xdr:sp macro="" textlink="">
      <xdr:nvSpPr>
        <xdr:cNvPr id="288" name="Rectangle à coins arrondis 287"/>
        <xdr:cNvSpPr/>
      </xdr:nvSpPr>
      <xdr:spPr>
        <a:xfrm>
          <a:off x="6318250" y="521970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324</xdr:row>
      <xdr:rowOff>31750</xdr:rowOff>
    </xdr:from>
    <xdr:to>
      <xdr:col>0</xdr:col>
      <xdr:colOff>9093200</xdr:colOff>
      <xdr:row>336</xdr:row>
      <xdr:rowOff>177800</xdr:rowOff>
    </xdr:to>
    <xdr:sp macro="" textlink="">
      <xdr:nvSpPr>
        <xdr:cNvPr id="289" name="Rectangle à coins arrondis 288"/>
        <xdr:cNvSpPr/>
      </xdr:nvSpPr>
      <xdr:spPr>
        <a:xfrm>
          <a:off x="6318250" y="582739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357</xdr:row>
      <xdr:rowOff>31750</xdr:rowOff>
    </xdr:from>
    <xdr:to>
      <xdr:col>0</xdr:col>
      <xdr:colOff>9093200</xdr:colOff>
      <xdr:row>369</xdr:row>
      <xdr:rowOff>177800</xdr:rowOff>
    </xdr:to>
    <xdr:sp macro="" textlink="">
      <xdr:nvSpPr>
        <xdr:cNvPr id="292" name="Rectangle à coins arrondis 291"/>
        <xdr:cNvSpPr/>
      </xdr:nvSpPr>
      <xdr:spPr>
        <a:xfrm>
          <a:off x="6318250" y="765048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390</xdr:row>
      <xdr:rowOff>31750</xdr:rowOff>
    </xdr:from>
    <xdr:to>
      <xdr:col>0</xdr:col>
      <xdr:colOff>9093200</xdr:colOff>
      <xdr:row>402</xdr:row>
      <xdr:rowOff>177800</xdr:rowOff>
    </xdr:to>
    <xdr:sp macro="" textlink="">
      <xdr:nvSpPr>
        <xdr:cNvPr id="293" name="Rectangle à coins arrondis 292"/>
        <xdr:cNvSpPr/>
      </xdr:nvSpPr>
      <xdr:spPr>
        <a:xfrm>
          <a:off x="6318250" y="825817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423</xdr:row>
      <xdr:rowOff>31750</xdr:rowOff>
    </xdr:from>
    <xdr:to>
      <xdr:col>0</xdr:col>
      <xdr:colOff>9093200</xdr:colOff>
      <xdr:row>435</xdr:row>
      <xdr:rowOff>177800</xdr:rowOff>
    </xdr:to>
    <xdr:sp macro="" textlink="">
      <xdr:nvSpPr>
        <xdr:cNvPr id="294" name="Rectangle à coins arrondis 293"/>
        <xdr:cNvSpPr/>
      </xdr:nvSpPr>
      <xdr:spPr>
        <a:xfrm>
          <a:off x="6318250" y="886587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456</xdr:row>
      <xdr:rowOff>31750</xdr:rowOff>
    </xdr:from>
    <xdr:to>
      <xdr:col>0</xdr:col>
      <xdr:colOff>9093200</xdr:colOff>
      <xdr:row>468</xdr:row>
      <xdr:rowOff>177800</xdr:rowOff>
    </xdr:to>
    <xdr:sp macro="" textlink="">
      <xdr:nvSpPr>
        <xdr:cNvPr id="295" name="Rectangle à coins arrondis 294"/>
        <xdr:cNvSpPr/>
      </xdr:nvSpPr>
      <xdr:spPr>
        <a:xfrm>
          <a:off x="6318250" y="947356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489</xdr:row>
      <xdr:rowOff>31750</xdr:rowOff>
    </xdr:from>
    <xdr:to>
      <xdr:col>0</xdr:col>
      <xdr:colOff>9093200</xdr:colOff>
      <xdr:row>501</xdr:row>
      <xdr:rowOff>177800</xdr:rowOff>
    </xdr:to>
    <xdr:sp macro="" textlink="">
      <xdr:nvSpPr>
        <xdr:cNvPr id="296" name="Rectangle à coins arrondis 295"/>
        <xdr:cNvSpPr/>
      </xdr:nvSpPr>
      <xdr:spPr>
        <a:xfrm>
          <a:off x="6318250" y="1008126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522</xdr:row>
      <xdr:rowOff>31750</xdr:rowOff>
    </xdr:from>
    <xdr:to>
      <xdr:col>0</xdr:col>
      <xdr:colOff>9093200</xdr:colOff>
      <xdr:row>534</xdr:row>
      <xdr:rowOff>177800</xdr:rowOff>
    </xdr:to>
    <xdr:sp macro="" textlink="">
      <xdr:nvSpPr>
        <xdr:cNvPr id="297" name="Rectangle à coins arrondis 296"/>
        <xdr:cNvSpPr/>
      </xdr:nvSpPr>
      <xdr:spPr>
        <a:xfrm>
          <a:off x="6318250" y="1068895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569</xdr:row>
      <xdr:rowOff>0</xdr:rowOff>
    </xdr:from>
    <xdr:to>
      <xdr:col>0</xdr:col>
      <xdr:colOff>1847850</xdr:colOff>
      <xdr:row>573</xdr:row>
      <xdr:rowOff>0</xdr:rowOff>
    </xdr:to>
    <xdr:sp macro="" textlink="">
      <xdr:nvSpPr>
        <xdr:cNvPr id="299" name="Rectangle 298"/>
        <xdr:cNvSpPr/>
      </xdr:nvSpPr>
      <xdr:spPr>
        <a:xfrm>
          <a:off x="0" y="1155128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569</xdr:row>
      <xdr:rowOff>0</xdr:rowOff>
    </xdr:from>
    <xdr:to>
      <xdr:col>1</xdr:col>
      <xdr:colOff>0</xdr:colOff>
      <xdr:row>573</xdr:row>
      <xdr:rowOff>0</xdr:rowOff>
    </xdr:to>
    <xdr:sp macro="" textlink="">
      <xdr:nvSpPr>
        <xdr:cNvPr id="300" name="Rectangle 299"/>
        <xdr:cNvSpPr/>
      </xdr:nvSpPr>
      <xdr:spPr>
        <a:xfrm>
          <a:off x="1847850" y="1155128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5a –taux de personnes ayant un médecin traitant identifié et l’ayant vu au moins une fois dans l'année</a:t>
          </a:r>
          <a:endParaRPr lang="en-GB">
            <a:effectLst/>
          </a:endParaRPr>
        </a:p>
      </xdr:txBody>
    </xdr:sp>
    <xdr:clientData/>
  </xdr:twoCellAnchor>
  <xdr:twoCellAnchor>
    <xdr:from>
      <xdr:col>0</xdr:col>
      <xdr:colOff>76200</xdr:colOff>
      <xdr:row>573</xdr:row>
      <xdr:rowOff>69850</xdr:rowOff>
    </xdr:from>
    <xdr:to>
      <xdr:col>0</xdr:col>
      <xdr:colOff>6184900</xdr:colOff>
      <xdr:row>601</xdr:row>
      <xdr:rowOff>19050</xdr:rowOff>
    </xdr:to>
    <xdr:sp macro="" textlink="">
      <xdr:nvSpPr>
        <xdr:cNvPr id="301" name="Rectangle 300"/>
        <xdr:cNvSpPr/>
      </xdr:nvSpPr>
      <xdr:spPr>
        <a:xfrm>
          <a:off x="76200" y="1163193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573</xdr:row>
      <xdr:rowOff>69850</xdr:rowOff>
    </xdr:from>
    <xdr:to>
      <xdr:col>0</xdr:col>
      <xdr:colOff>6210300</xdr:colOff>
      <xdr:row>601</xdr:row>
      <xdr:rowOff>114300</xdr:rowOff>
    </xdr:to>
    <xdr:sp macro="" textlink="">
      <xdr:nvSpPr>
        <xdr:cNvPr id="302" name="ZoneTexte 301"/>
        <xdr:cNvSpPr txBox="1"/>
      </xdr:nvSpPr>
      <xdr:spPr>
        <a:xfrm>
          <a:off x="107950" y="104905810"/>
          <a:ext cx="6102350" cy="516509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Taux de personnes accompagnées en 2023 ayant un médecin traitant identifié et l’ayant vu au moins une fois dans l'année : concerne les ESMS pour adultes sauf les ESAT.</a:t>
          </a:r>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prise  en  charge  des  soins  ordinaires  hors  milieu  hospitalier  pour  les  personnes handicapées  et  polyhandicapées  et  personnes  en  situation  de  handicap  mental  en particulier  est  aujourd’hui  difficile,  aléatoire  et  morcelée.  D’une  part  parce  que  le système  de  santé  est  actuellement  trop  cloisonné entre  secteurs  hospitalier,  ville, médico-social, qu’il est trop centré sur l’hôpital, et qu’il n’est pas pensé pour une prise en charge  des  malades.  D’autre  part  parce  que  les  médecins  de  ville  souffrent d’un déficit de formation aux spécificités de la prise en charge des patients handicapés, et que tout professionnel du soin, aidant, patient handicapé souffre d’un déficit de partage d’information et de sensibilisation aux actes de préventions. Les  patients  handicapés  consultent  tardivement  et  dans  des  conditions  d’urgence avérées,  lors  d’épisodes  douloureux  et  infectieux  très  vifs,  ce  qui  compromet particulièrement la prise en charge par la médecine de ville. </a:t>
          </a: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Assurer l’accès aux soins et à la prévention à toute personne en situation de handicap</a:t>
          </a:r>
          <a:endParaRPr lang="en-GB">
            <a:effectLst/>
          </a:endParaRPr>
        </a:p>
        <a:p>
          <a:pPr rtl="0" eaLnBrk="1" latinLnBrk="0" hangingPunct="1"/>
          <a:r>
            <a:rPr lang="fr-FR" sz="1100">
              <a:solidFill>
                <a:schemeClr val="dk1"/>
              </a:solidFill>
              <a:effectLst/>
              <a:latin typeface="+mn-lt"/>
              <a:ea typeface="+mn-ea"/>
              <a:cs typeface="+mn-cs"/>
            </a:rPr>
            <a:t>Eviter la survenue d’un problème de santé qui aggraverait la situation de la personne, ou entraînerait l’hospitalisation.</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Article D 312-62 CASF - Examen médical complet de l'enfant, Article D 312-57et D 312-77 du CASF – Liaisons organisées entre le médecin de l’ESMS et médecins traitants</a:t>
          </a:r>
        </a:p>
        <a:p>
          <a:pPr rtl="0" eaLnBrk="1" fontAlgn="auto" latinLnBrk="0" hangingPunct="1"/>
          <a:r>
            <a:rPr lang="en-GB">
              <a:effectLst/>
            </a:rPr>
            <a:t>Arrêté du 26 février 2019 relatif au calendrier des examens médicaux obligatoires de l'enfant</a:t>
          </a:r>
        </a:p>
        <a:p>
          <a:pPr rtl="0" eaLnBrk="1" fontAlgn="auto" latinLnBrk="0" hangingPunct="1"/>
          <a:r>
            <a:rPr lang="en-GB">
              <a:effectLst/>
            </a:rPr>
            <a:t>- Guide ANESM/HAS 2017 - Qualité de vie : handicap, les problèmes somatiques et les phénomènes douloureux</a:t>
          </a:r>
        </a:p>
        <a:p>
          <a:pPr rtl="0" eaLnBrk="1" fontAlgn="auto" latinLnBrk="0" hangingPunct="1"/>
          <a:r>
            <a:rPr lang="en-GB">
              <a:effectLst/>
            </a:rPr>
            <a:t> - Recommandations de bonnes pratiques professionnelles ANESM/HAS Juin 2013 - L’accompagnement à la santé de la personne handicapée</a:t>
          </a:r>
        </a:p>
        <a:p>
          <a:pPr rtl="0" eaLnBrk="1" fontAlgn="auto" latinLnBrk="0" hangingPunct="1"/>
          <a:r>
            <a:rPr lang="en-GB">
              <a:effectLst/>
            </a:rPr>
            <a:t>- PRS 2023-2028 - Objectif opérationnel n°4 : Améliorer l’accès aux soins et à la santé des personnes en situation de handicap</a:t>
          </a:r>
        </a:p>
        <a:p>
          <a:pPr rtl="0" eaLnBrk="1" fontAlgn="auto" latinLnBrk="0" hangingPunct="1"/>
          <a:endParaRPr lang="en-GB">
            <a:effectLst/>
          </a:endParaRPr>
        </a:p>
      </xdr:txBody>
    </xdr:sp>
    <xdr:clientData/>
  </xdr:twoCellAnchor>
  <xdr:twoCellAnchor>
    <xdr:from>
      <xdr:col>0</xdr:col>
      <xdr:colOff>6553200</xdr:colOff>
      <xdr:row>575</xdr:row>
      <xdr:rowOff>69850</xdr:rowOff>
    </xdr:from>
    <xdr:to>
      <xdr:col>0</xdr:col>
      <xdr:colOff>8737600</xdr:colOff>
      <xdr:row>580</xdr:row>
      <xdr:rowOff>107950</xdr:rowOff>
    </xdr:to>
    <xdr:sp macro="" textlink="">
      <xdr:nvSpPr>
        <xdr:cNvPr id="303" name="Rectangle à coins arrondis 302"/>
        <xdr:cNvSpPr/>
      </xdr:nvSpPr>
      <xdr:spPr>
        <a:xfrm>
          <a:off x="6553200" y="1166876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575</xdr:row>
      <xdr:rowOff>95250</xdr:rowOff>
    </xdr:from>
    <xdr:to>
      <xdr:col>0</xdr:col>
      <xdr:colOff>8699500</xdr:colOff>
      <xdr:row>580</xdr:row>
      <xdr:rowOff>127000</xdr:rowOff>
    </xdr:to>
    <xdr:sp macro="" textlink="">
      <xdr:nvSpPr>
        <xdr:cNvPr id="304" name="ZoneTexte 303"/>
        <xdr:cNvSpPr txBox="1"/>
      </xdr:nvSpPr>
      <xdr:spPr>
        <a:xfrm>
          <a:off x="6578600" y="1167130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ESAT, CMPP et CAMPS</a:t>
          </a:r>
          <a:endParaRPr lang="en-GB">
            <a:effectLst/>
          </a:endParaRPr>
        </a:p>
      </xdr:txBody>
    </xdr:sp>
    <xdr:clientData/>
  </xdr:twoCellAnchor>
  <xdr:twoCellAnchor>
    <xdr:from>
      <xdr:col>0</xdr:col>
      <xdr:colOff>6610350</xdr:colOff>
      <xdr:row>581</xdr:row>
      <xdr:rowOff>114300</xdr:rowOff>
    </xdr:from>
    <xdr:to>
      <xdr:col>0</xdr:col>
      <xdr:colOff>8737600</xdr:colOff>
      <xdr:row>587</xdr:row>
      <xdr:rowOff>107950</xdr:rowOff>
    </xdr:to>
    <xdr:sp macro="" textlink="">
      <xdr:nvSpPr>
        <xdr:cNvPr id="305" name="Ellipse 304"/>
        <xdr:cNvSpPr/>
      </xdr:nvSpPr>
      <xdr:spPr>
        <a:xfrm>
          <a:off x="6610350" y="1178369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6610350</xdr:colOff>
      <xdr:row>582</xdr:row>
      <xdr:rowOff>25400</xdr:rowOff>
    </xdr:from>
    <xdr:to>
      <xdr:col>0</xdr:col>
      <xdr:colOff>8724900</xdr:colOff>
      <xdr:row>586</xdr:row>
      <xdr:rowOff>177800</xdr:rowOff>
    </xdr:to>
    <xdr:sp macro="" textlink="">
      <xdr:nvSpPr>
        <xdr:cNvPr id="306" name="ZoneTexte 305"/>
        <xdr:cNvSpPr txBox="1"/>
      </xdr:nvSpPr>
      <xdr:spPr>
        <a:xfrm>
          <a:off x="6610350" y="105778300"/>
          <a:ext cx="21145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588</xdr:row>
      <xdr:rowOff>31750</xdr:rowOff>
    </xdr:from>
    <xdr:to>
      <xdr:col>0</xdr:col>
      <xdr:colOff>9074150</xdr:colOff>
      <xdr:row>601</xdr:row>
      <xdr:rowOff>12700</xdr:rowOff>
    </xdr:to>
    <xdr:sp macro="" textlink="">
      <xdr:nvSpPr>
        <xdr:cNvPr id="307" name="ZoneTexte 306"/>
        <xdr:cNvSpPr txBox="1"/>
      </xdr:nvSpPr>
      <xdr:spPr>
        <a:xfrm>
          <a:off x="6318250" y="1190434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des indicateurs  </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calculés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personnes ayant un médecin traitant identifié et ayant vu leur médecin au moins une fois dans l'année</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total de personnes accompagnées sur l'année</a:t>
          </a:r>
          <a:endParaRPr lang="en-GB">
            <a:effectLst/>
          </a:endParaRPr>
        </a:p>
      </xdr:txBody>
    </xdr:sp>
    <xdr:clientData/>
  </xdr:twoCellAnchor>
  <xdr:twoCellAnchor>
    <xdr:from>
      <xdr:col>0</xdr:col>
      <xdr:colOff>6318250</xdr:colOff>
      <xdr:row>588</xdr:row>
      <xdr:rowOff>31750</xdr:rowOff>
    </xdr:from>
    <xdr:to>
      <xdr:col>0</xdr:col>
      <xdr:colOff>9093200</xdr:colOff>
      <xdr:row>600</xdr:row>
      <xdr:rowOff>177800</xdr:rowOff>
    </xdr:to>
    <xdr:sp macro="" textlink="">
      <xdr:nvSpPr>
        <xdr:cNvPr id="308" name="Rectangle à coins arrondis 307"/>
        <xdr:cNvSpPr/>
      </xdr:nvSpPr>
      <xdr:spPr>
        <a:xfrm>
          <a:off x="6318250" y="1190434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602</xdr:row>
      <xdr:rowOff>0</xdr:rowOff>
    </xdr:from>
    <xdr:to>
      <xdr:col>0</xdr:col>
      <xdr:colOff>1847850</xdr:colOff>
      <xdr:row>606</xdr:row>
      <xdr:rowOff>0</xdr:rowOff>
    </xdr:to>
    <xdr:sp macro="" textlink="">
      <xdr:nvSpPr>
        <xdr:cNvPr id="309" name="Rectangle 308"/>
        <xdr:cNvSpPr/>
      </xdr:nvSpPr>
      <xdr:spPr>
        <a:xfrm>
          <a:off x="0" y="1215898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602</xdr:row>
      <xdr:rowOff>0</xdr:rowOff>
    </xdr:from>
    <xdr:to>
      <xdr:col>1</xdr:col>
      <xdr:colOff>0</xdr:colOff>
      <xdr:row>606</xdr:row>
      <xdr:rowOff>0</xdr:rowOff>
    </xdr:to>
    <xdr:sp macro="" textlink="">
      <xdr:nvSpPr>
        <xdr:cNvPr id="310" name="Rectangle 309"/>
        <xdr:cNvSpPr/>
      </xdr:nvSpPr>
      <xdr:spPr>
        <a:xfrm>
          <a:off x="1847850" y="1215898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5B – taux de personnes ayant bénéficié d’un bilan bucco-dentaire au moins une fois tous les 2 ans</a:t>
          </a:r>
          <a:endParaRPr lang="en-GB">
            <a:effectLst/>
          </a:endParaRPr>
        </a:p>
      </xdr:txBody>
    </xdr:sp>
    <xdr:clientData/>
  </xdr:twoCellAnchor>
  <xdr:twoCellAnchor>
    <xdr:from>
      <xdr:col>0</xdr:col>
      <xdr:colOff>76200</xdr:colOff>
      <xdr:row>606</xdr:row>
      <xdr:rowOff>69850</xdr:rowOff>
    </xdr:from>
    <xdr:to>
      <xdr:col>0</xdr:col>
      <xdr:colOff>6184900</xdr:colOff>
      <xdr:row>634</xdr:row>
      <xdr:rowOff>19050</xdr:rowOff>
    </xdr:to>
    <xdr:sp macro="" textlink="">
      <xdr:nvSpPr>
        <xdr:cNvPr id="311" name="Rectangle 310"/>
        <xdr:cNvSpPr/>
      </xdr:nvSpPr>
      <xdr:spPr>
        <a:xfrm>
          <a:off x="76200" y="1223962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606</xdr:row>
      <xdr:rowOff>69850</xdr:rowOff>
    </xdr:from>
    <xdr:to>
      <xdr:col>0</xdr:col>
      <xdr:colOff>6210300</xdr:colOff>
      <xdr:row>634</xdr:row>
      <xdr:rowOff>25400</xdr:rowOff>
    </xdr:to>
    <xdr:sp macro="" textlink="">
      <xdr:nvSpPr>
        <xdr:cNvPr id="312" name="ZoneTexte 311"/>
        <xdr:cNvSpPr txBox="1"/>
      </xdr:nvSpPr>
      <xdr:spPr>
        <a:xfrm>
          <a:off x="107950" y="1223962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Taux de personnes accompagnées en 2023</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ayant bénéficié d'un bilan bucco-dentaire.</a:t>
          </a:r>
          <a:endParaRPr lang="en-GB">
            <a:effectLst/>
          </a:endParaRPr>
        </a:p>
        <a:p>
          <a:pPr rtl="0" eaLnBrk="1" latinLnBrk="0" hangingPunct="1"/>
          <a:r>
            <a:rPr lang="fr-FR" sz="1100" b="1" cap="small">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prise  en  charge  des  soins  ordinaires  hors  milieu  hospitalier  pour  les  personnes handicapées  et  polyhandicapées  et  personnes  en  situation  de  handicap  mental  en particulier  est  aujourd’hui  difficile,  aléatoire  et  morcelée.  D’une  part  parce  que  le système  de  santé  est  actuellement  trop  cloisonné entre  secteurs  hospitalier,  ville, médico-social, qu’il est trop centré sur l’hôpital, et qu’il n’est pas pensé pour une prise en charge  des  malades.  D’autre  part  parce  que  les  médecins  de  ville  et  les  chirurgiens dentistes souffrent d’un déficit de formation aux spécificités de la prise en charge des patients handicapés, et que tout professionnel du soin, aidant, patient handicapé souffre d’un déficit de partage d’information et de sensibilisation aux actes de préventions. Les  patients  handicapés  consultent  tardivement  et  dans  des  conditions  d’urgence avérées,  lors  d’épisodes  douloureux  et  infectieux  très  vifs,  ce  qui  compromet particulièrement la prise en charge par la médecine de ville. </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Assurer l’accès aux soins et à la prévention à toute personne en situation de handicap</a:t>
          </a:r>
          <a:endParaRPr lang="en-GB">
            <a:effectLst/>
          </a:endParaRPr>
        </a:p>
        <a:p>
          <a:pPr rtl="0" eaLnBrk="1" latinLnBrk="0" hangingPunct="1"/>
          <a:r>
            <a:rPr lang="fr-FR" sz="1100">
              <a:solidFill>
                <a:schemeClr val="dk1"/>
              </a:solidFill>
              <a:effectLst/>
              <a:latin typeface="+mn-lt"/>
              <a:ea typeface="+mn-ea"/>
              <a:cs typeface="+mn-cs"/>
            </a:rPr>
            <a:t>Eviter la survenue d’un problème de santé qui aggraverait la situation de la personne, ou entraînerait l’hospitalisation.</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Article D 312-23 CASF - Etat de sante bucco-dentaire</a:t>
          </a:r>
        </a:p>
        <a:p>
          <a:pPr rtl="0" eaLnBrk="1" fontAlgn="auto" latinLnBrk="0" hangingPunct="1"/>
          <a:r>
            <a:rPr lang="en-GB">
              <a:effectLst/>
            </a:rPr>
            <a:t>- Recommandations de bonnes pratiques professionnelles ANESM/HAS Juin 2013 - L’accompagnement à la santé de la personne handicapée</a:t>
          </a:r>
        </a:p>
        <a:p>
          <a:pPr rtl="0" eaLnBrk="1" fontAlgn="auto" latinLnBrk="0" hangingPunct="1"/>
          <a:r>
            <a:rPr lang="en-GB">
              <a:effectLst/>
            </a:rPr>
            <a:t>- Rapport de la mission «handicap et santé bucco-dentaire», Dr P. Hescot, Dr A. Moutarde, 2010</a:t>
          </a:r>
        </a:p>
        <a:p>
          <a:pPr rtl="0" eaLnBrk="1" fontAlgn="auto" latinLnBrk="0" hangingPunct="1"/>
          <a:r>
            <a:rPr lang="en-GB">
              <a:effectLst/>
            </a:rPr>
            <a:t>- PRS 2023-2028 - Objectif opérationnel n°4 : Améliorer l’accès aux soins et à la santé des personnes en situation de handicap</a:t>
          </a:r>
          <a:br>
            <a:rPr lang="en-GB">
              <a:effectLst/>
            </a:rPr>
          </a:br>
          <a:r>
            <a:rPr lang="en-GB">
              <a:effectLst/>
            </a:rPr>
            <a:t>- Travail mené par l’ARS, en partenariat avec ACSODENT, UFBD, URPS dentistes, faculté dentaire sur l’amélioration de l’accès aux soins  bucco-dentaires</a:t>
          </a:r>
        </a:p>
        <a:p>
          <a:pPr rtl="0" eaLnBrk="1" fontAlgn="auto" latinLnBrk="0" hangingPunct="1"/>
          <a:endParaRPr lang="en-GB">
            <a:effectLst/>
          </a:endParaRPr>
        </a:p>
      </xdr:txBody>
    </xdr:sp>
    <xdr:clientData/>
  </xdr:twoCellAnchor>
  <xdr:twoCellAnchor>
    <xdr:from>
      <xdr:col>0</xdr:col>
      <xdr:colOff>6553200</xdr:colOff>
      <xdr:row>608</xdr:row>
      <xdr:rowOff>69850</xdr:rowOff>
    </xdr:from>
    <xdr:to>
      <xdr:col>0</xdr:col>
      <xdr:colOff>8737600</xdr:colOff>
      <xdr:row>613</xdr:row>
      <xdr:rowOff>107950</xdr:rowOff>
    </xdr:to>
    <xdr:sp macro="" textlink="">
      <xdr:nvSpPr>
        <xdr:cNvPr id="313" name="Rectangle à coins arrondis 312"/>
        <xdr:cNvSpPr/>
      </xdr:nvSpPr>
      <xdr:spPr>
        <a:xfrm>
          <a:off x="6553200" y="1227645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608</xdr:row>
      <xdr:rowOff>95250</xdr:rowOff>
    </xdr:from>
    <xdr:to>
      <xdr:col>0</xdr:col>
      <xdr:colOff>8699500</xdr:colOff>
      <xdr:row>613</xdr:row>
      <xdr:rowOff>127000</xdr:rowOff>
    </xdr:to>
    <xdr:sp macro="" textlink="">
      <xdr:nvSpPr>
        <xdr:cNvPr id="314" name="ZoneTexte 313"/>
        <xdr:cNvSpPr txBox="1"/>
      </xdr:nvSpPr>
      <xdr:spPr>
        <a:xfrm>
          <a:off x="6578600" y="1227899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 excepté les CAMSP,</a:t>
          </a:r>
          <a:r>
            <a:rPr lang="fr-FR" sz="1100" baseline="0">
              <a:solidFill>
                <a:schemeClr val="dk1"/>
              </a:solidFill>
              <a:effectLst/>
              <a:latin typeface="+mn-lt"/>
              <a:ea typeface="+mn-ea"/>
              <a:cs typeface="+mn-cs"/>
            </a:rPr>
            <a:t> CMPP</a:t>
          </a:r>
          <a:endParaRPr lang="en-GB" sz="1400">
            <a:effectLst/>
          </a:endParaRPr>
        </a:p>
      </xdr:txBody>
    </xdr:sp>
    <xdr:clientData/>
  </xdr:twoCellAnchor>
  <xdr:twoCellAnchor>
    <xdr:from>
      <xdr:col>0</xdr:col>
      <xdr:colOff>6610350</xdr:colOff>
      <xdr:row>614</xdr:row>
      <xdr:rowOff>114300</xdr:rowOff>
    </xdr:from>
    <xdr:to>
      <xdr:col>0</xdr:col>
      <xdr:colOff>8737600</xdr:colOff>
      <xdr:row>620</xdr:row>
      <xdr:rowOff>107950</xdr:rowOff>
    </xdr:to>
    <xdr:sp macro="" textlink="">
      <xdr:nvSpPr>
        <xdr:cNvPr id="315" name="Ellipse 314"/>
        <xdr:cNvSpPr/>
      </xdr:nvSpPr>
      <xdr:spPr>
        <a:xfrm>
          <a:off x="6610350" y="1239139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6604000</xdr:colOff>
      <xdr:row>615</xdr:row>
      <xdr:rowOff>25400</xdr:rowOff>
    </xdr:from>
    <xdr:to>
      <xdr:col>0</xdr:col>
      <xdr:colOff>8724900</xdr:colOff>
      <xdr:row>619</xdr:row>
      <xdr:rowOff>177800</xdr:rowOff>
    </xdr:to>
    <xdr:sp macro="" textlink="">
      <xdr:nvSpPr>
        <xdr:cNvPr id="316" name="ZoneTexte 315"/>
        <xdr:cNvSpPr txBox="1"/>
      </xdr:nvSpPr>
      <xdr:spPr>
        <a:xfrm>
          <a:off x="6604000" y="111855250"/>
          <a:ext cx="21209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621</xdr:row>
      <xdr:rowOff>31750</xdr:rowOff>
    </xdr:from>
    <xdr:to>
      <xdr:col>0</xdr:col>
      <xdr:colOff>9074150</xdr:colOff>
      <xdr:row>634</xdr:row>
      <xdr:rowOff>12700</xdr:rowOff>
    </xdr:to>
    <xdr:sp macro="" textlink="">
      <xdr:nvSpPr>
        <xdr:cNvPr id="317" name="ZoneTexte 316"/>
        <xdr:cNvSpPr txBox="1"/>
      </xdr:nvSpPr>
      <xdr:spPr>
        <a:xfrm>
          <a:off x="6318250" y="1251204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des indicateurs  </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calculés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personnes ayant bénéficié d'un bilan bucco-dentaire entre 2022 et 2023 </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total de personnes accompagnées sur l'année</a:t>
          </a:r>
          <a:endParaRPr lang="en-GB">
            <a:effectLst/>
          </a:endParaRPr>
        </a:p>
      </xdr:txBody>
    </xdr:sp>
    <xdr:clientData/>
  </xdr:twoCellAnchor>
  <xdr:twoCellAnchor>
    <xdr:from>
      <xdr:col>0</xdr:col>
      <xdr:colOff>6318250</xdr:colOff>
      <xdr:row>621</xdr:row>
      <xdr:rowOff>31750</xdr:rowOff>
    </xdr:from>
    <xdr:to>
      <xdr:col>0</xdr:col>
      <xdr:colOff>9093200</xdr:colOff>
      <xdr:row>633</xdr:row>
      <xdr:rowOff>177800</xdr:rowOff>
    </xdr:to>
    <xdr:sp macro="" textlink="">
      <xdr:nvSpPr>
        <xdr:cNvPr id="318" name="Rectangle à coins arrondis 317"/>
        <xdr:cNvSpPr/>
      </xdr:nvSpPr>
      <xdr:spPr>
        <a:xfrm>
          <a:off x="6318250" y="1251204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635</xdr:row>
      <xdr:rowOff>0</xdr:rowOff>
    </xdr:from>
    <xdr:to>
      <xdr:col>0</xdr:col>
      <xdr:colOff>1847850</xdr:colOff>
      <xdr:row>639</xdr:row>
      <xdr:rowOff>0</xdr:rowOff>
    </xdr:to>
    <xdr:sp macro="" textlink="">
      <xdr:nvSpPr>
        <xdr:cNvPr id="319" name="Rectangle 318"/>
        <xdr:cNvSpPr/>
      </xdr:nvSpPr>
      <xdr:spPr>
        <a:xfrm>
          <a:off x="0" y="1276667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635</xdr:row>
      <xdr:rowOff>0</xdr:rowOff>
    </xdr:from>
    <xdr:to>
      <xdr:col>1</xdr:col>
      <xdr:colOff>0</xdr:colOff>
      <xdr:row>639</xdr:row>
      <xdr:rowOff>0</xdr:rowOff>
    </xdr:to>
    <xdr:sp macro="" textlink="">
      <xdr:nvSpPr>
        <xdr:cNvPr id="320" name="Rectangle 319"/>
        <xdr:cNvSpPr/>
      </xdr:nvSpPr>
      <xdr:spPr>
        <a:xfrm>
          <a:off x="1847850" y="1276667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5c – taux de femmes HEBERGEES ayant bénéficié d'un suivi gynécologique au cours de l'année</a:t>
          </a:r>
          <a:endParaRPr lang="en-GB">
            <a:effectLst/>
          </a:endParaRPr>
        </a:p>
      </xdr:txBody>
    </xdr:sp>
    <xdr:clientData/>
  </xdr:twoCellAnchor>
  <xdr:twoCellAnchor>
    <xdr:from>
      <xdr:col>0</xdr:col>
      <xdr:colOff>76200</xdr:colOff>
      <xdr:row>639</xdr:row>
      <xdr:rowOff>69850</xdr:rowOff>
    </xdr:from>
    <xdr:to>
      <xdr:col>0</xdr:col>
      <xdr:colOff>6184900</xdr:colOff>
      <xdr:row>667</xdr:row>
      <xdr:rowOff>19050</xdr:rowOff>
    </xdr:to>
    <xdr:sp macro="" textlink="">
      <xdr:nvSpPr>
        <xdr:cNvPr id="321" name="Rectangle 320"/>
        <xdr:cNvSpPr/>
      </xdr:nvSpPr>
      <xdr:spPr>
        <a:xfrm>
          <a:off x="76200" y="1284732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639</xdr:row>
      <xdr:rowOff>69850</xdr:rowOff>
    </xdr:from>
    <xdr:to>
      <xdr:col>0</xdr:col>
      <xdr:colOff>6210300</xdr:colOff>
      <xdr:row>667</xdr:row>
      <xdr:rowOff>25400</xdr:rowOff>
    </xdr:to>
    <xdr:sp macro="" textlink="">
      <xdr:nvSpPr>
        <xdr:cNvPr id="322" name="ZoneTexte 321"/>
        <xdr:cNvSpPr txBox="1"/>
      </xdr:nvSpPr>
      <xdr:spPr>
        <a:xfrm>
          <a:off x="107950" y="1284732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Pourcentage de femmes </a:t>
          </a:r>
          <a:r>
            <a:rPr lang="fr-FR" sz="1100" b="1" u="sng">
              <a:solidFill>
                <a:schemeClr val="dk1"/>
              </a:solidFill>
              <a:effectLst/>
              <a:latin typeface="+mn-lt"/>
              <a:ea typeface="+mn-ea"/>
              <a:cs typeface="+mn-cs"/>
            </a:rPr>
            <a:t>hébergées</a:t>
          </a:r>
          <a:r>
            <a:rPr lang="fr-FR" sz="1100">
              <a:solidFill>
                <a:schemeClr val="dk1"/>
              </a:solidFill>
              <a:effectLst/>
              <a:latin typeface="+mn-lt"/>
              <a:ea typeface="+mn-ea"/>
              <a:cs typeface="+mn-cs"/>
            </a:rPr>
            <a:t> ayant bénéficié d'un suivi gynécologique au cours de l'année.</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nécessité de recours à un gynécologue ponctue pratiquement toute la vie des femmes qu’elles soient en situation de handicap ou non de leur enfance et surtout de leur adolescence à leur vie adulte à leur ménopause et au-delà. La spécialité gynécologie obstétrique est en effet au centre du suivi médical de toute femme car elle est au centre des moments importants de sa vie et de son épanouissement : la vie génitale et sexuelle, la contraception, la prévention et le dépistage des maladies sexuellement transmissibles, la procréation, le dépistage et la prévention des cancers féminins, la ménopause.... Or si le suivi des pathologies engendrées par le handicap, qu'il soit congénital ou acquis, est à peu près correctement assuré, que la femme soit en institution ou à domicile, il en est autrement des autres domaines du suivi médical de ces femmes en particulier du suivi gynécologique, qui pour l’entourage ne paraît pas forcément « vital ». Or tout doit être mis en œuvre pour permettre à la femme handicapée d'être une femme à part entière avec un accès à la contraception, à la maternité à la prévention et au dépistage des cancers féminins notamment. Les problèmes posés par le handicap sont bien différents suivant qu'il s'agisse d'un handicap physique, moteur, psychiatrique, neurologique, intellectuel, mental ou sensoriel, suivant son importance, son évolutivité éventuelle et bien sûr, la problématique de l'accès aux soins est différente suivant qu'il s'agisse d'une femme à domicile ou en institution</a:t>
          </a:r>
          <a:r>
            <a:rPr lang="fr-FR" sz="1100" b="1" cap="small">
              <a:solidFill>
                <a:schemeClr val="dk1"/>
              </a:solidFill>
              <a:effectLst/>
              <a:latin typeface="+mn-lt"/>
              <a:ea typeface="+mn-ea"/>
              <a:cs typeface="+mn-cs"/>
            </a:rPr>
            <a:t>..</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Faciliter l’accès aux soins gynécologiques, à la prévention des cancers du col de l’utérus et à l’accès à la contraception, information sur la vie sexuelle et affective. Informer et former/accompagner sur la nécessité d’un suivi gynécologique tout au long de la vie. </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Guide ANESM/HAS 2017 - Qualité de vie : handicap, les problèmes somatiques et les phénomènes douloureux</a:t>
          </a:r>
        </a:p>
        <a:p>
          <a:pPr rtl="0" eaLnBrk="1" fontAlgn="auto" latinLnBrk="0" hangingPunct="1"/>
          <a:r>
            <a:rPr lang="en-GB">
              <a:effectLst/>
            </a:rPr>
            <a:t> - Recommandations de bonnes pratiques professionnelles ANESM/HAS Juin 2013 - L’accompagnement à la santé de la personne handicapée</a:t>
          </a:r>
        </a:p>
        <a:p>
          <a:pPr rtl="0" eaLnBrk="1" fontAlgn="auto" latinLnBrk="0" hangingPunct="1"/>
          <a:r>
            <a:rPr lang="en-GB">
              <a:effectLst/>
            </a:rPr>
            <a:t>- PRS 2023-2028 - Objectif opérationnel n°4 : Améliorer l’accès aux soins et à la santé des personnes en situation de handicap</a:t>
          </a:r>
        </a:p>
        <a:p>
          <a:pPr rtl="0" eaLnBrk="1" fontAlgn="auto" latinLnBrk="0" hangingPunct="1"/>
          <a:endParaRPr lang="en-GB">
            <a:effectLst/>
          </a:endParaRPr>
        </a:p>
      </xdr:txBody>
    </xdr:sp>
    <xdr:clientData/>
  </xdr:twoCellAnchor>
  <xdr:twoCellAnchor>
    <xdr:from>
      <xdr:col>0</xdr:col>
      <xdr:colOff>6553200</xdr:colOff>
      <xdr:row>641</xdr:row>
      <xdr:rowOff>69850</xdr:rowOff>
    </xdr:from>
    <xdr:to>
      <xdr:col>0</xdr:col>
      <xdr:colOff>8737600</xdr:colOff>
      <xdr:row>646</xdr:row>
      <xdr:rowOff>107950</xdr:rowOff>
    </xdr:to>
    <xdr:sp macro="" textlink="">
      <xdr:nvSpPr>
        <xdr:cNvPr id="323" name="Rectangle à coins arrondis 322"/>
        <xdr:cNvSpPr/>
      </xdr:nvSpPr>
      <xdr:spPr>
        <a:xfrm>
          <a:off x="6553200" y="1288415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641</xdr:row>
      <xdr:rowOff>95250</xdr:rowOff>
    </xdr:from>
    <xdr:to>
      <xdr:col>0</xdr:col>
      <xdr:colOff>8699500</xdr:colOff>
      <xdr:row>646</xdr:row>
      <xdr:rowOff>127000</xdr:rowOff>
    </xdr:to>
    <xdr:sp macro="" textlink="">
      <xdr:nvSpPr>
        <xdr:cNvPr id="324" name="ZoneTexte 323"/>
        <xdr:cNvSpPr txBox="1"/>
      </xdr:nvSpPr>
      <xdr:spPr>
        <a:xfrm>
          <a:off x="6578600" y="1288669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pt-BR" sz="1100">
              <a:solidFill>
                <a:schemeClr val="dk1"/>
              </a:solidFill>
              <a:effectLst/>
              <a:latin typeface="+mn-lt"/>
              <a:ea typeface="+mn-ea"/>
              <a:cs typeface="+mn-cs"/>
            </a:rPr>
            <a:t>IME, EEAP, ITEP, IEM, IDA, IDV</a:t>
          </a:r>
          <a:endParaRPr lang="en-GB">
            <a:effectLst/>
          </a:endParaRPr>
        </a:p>
        <a:p>
          <a:pPr algn="ctr" rtl="0" eaLnBrk="1" latinLnBrk="0" hangingPunct="1"/>
          <a:r>
            <a:rPr lang="pt-BR" sz="1100">
              <a:solidFill>
                <a:schemeClr val="dk1"/>
              </a:solidFill>
              <a:effectLst/>
              <a:latin typeface="+mn-lt"/>
              <a:ea typeface="+mn-ea"/>
              <a:cs typeface="+mn-cs"/>
            </a:rPr>
            <a:t>MAS, FAM, EAM, EEAH</a:t>
          </a:r>
          <a:endParaRPr lang="en-GB">
            <a:effectLst/>
          </a:endParaRPr>
        </a:p>
      </xdr:txBody>
    </xdr:sp>
    <xdr:clientData/>
  </xdr:twoCellAnchor>
  <xdr:twoCellAnchor>
    <xdr:from>
      <xdr:col>0</xdr:col>
      <xdr:colOff>6610350</xdr:colOff>
      <xdr:row>647</xdr:row>
      <xdr:rowOff>114300</xdr:rowOff>
    </xdr:from>
    <xdr:to>
      <xdr:col>0</xdr:col>
      <xdr:colOff>8737600</xdr:colOff>
      <xdr:row>653</xdr:row>
      <xdr:rowOff>107950</xdr:rowOff>
    </xdr:to>
    <xdr:sp macro="" textlink="">
      <xdr:nvSpPr>
        <xdr:cNvPr id="325" name="Ellipse 324"/>
        <xdr:cNvSpPr/>
      </xdr:nvSpPr>
      <xdr:spPr>
        <a:xfrm>
          <a:off x="6610350" y="1299908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6584950</xdr:colOff>
      <xdr:row>648</xdr:row>
      <xdr:rowOff>25400</xdr:rowOff>
    </xdr:from>
    <xdr:to>
      <xdr:col>0</xdr:col>
      <xdr:colOff>8724900</xdr:colOff>
      <xdr:row>652</xdr:row>
      <xdr:rowOff>177800</xdr:rowOff>
    </xdr:to>
    <xdr:sp macro="" textlink="">
      <xdr:nvSpPr>
        <xdr:cNvPr id="326" name="ZoneTexte 325"/>
        <xdr:cNvSpPr txBox="1"/>
      </xdr:nvSpPr>
      <xdr:spPr>
        <a:xfrm>
          <a:off x="6584950" y="117932200"/>
          <a:ext cx="21399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654</xdr:row>
      <xdr:rowOff>31750</xdr:rowOff>
    </xdr:from>
    <xdr:to>
      <xdr:col>0</xdr:col>
      <xdr:colOff>9074150</xdr:colOff>
      <xdr:row>667</xdr:row>
      <xdr:rowOff>12700</xdr:rowOff>
    </xdr:to>
    <xdr:sp macro="" textlink="">
      <xdr:nvSpPr>
        <xdr:cNvPr id="327" name="ZoneTexte 326"/>
        <xdr:cNvSpPr txBox="1"/>
      </xdr:nvSpPr>
      <xdr:spPr>
        <a:xfrm>
          <a:off x="6318250" y="1311973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femmes ayant bénéficié d'un suivi gynécologique au cours de l'année</a:t>
          </a:r>
          <a:r>
            <a:rPr lang="fr-FR" sz="1100" b="1">
              <a:solidFill>
                <a:schemeClr val="dk1"/>
              </a:solidFill>
              <a:effectLst/>
              <a:latin typeface="+mn-lt"/>
              <a:ea typeface="+mn-ea"/>
              <a:cs typeface="+mn-cs"/>
            </a:rPr>
            <a:t> </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de femmes</a:t>
          </a:r>
          <a:endParaRPr lang="en-GB">
            <a:effectLst/>
          </a:endParaRPr>
        </a:p>
      </xdr:txBody>
    </xdr:sp>
    <xdr:clientData/>
  </xdr:twoCellAnchor>
  <xdr:twoCellAnchor>
    <xdr:from>
      <xdr:col>0</xdr:col>
      <xdr:colOff>6318250</xdr:colOff>
      <xdr:row>654</xdr:row>
      <xdr:rowOff>31750</xdr:rowOff>
    </xdr:from>
    <xdr:to>
      <xdr:col>0</xdr:col>
      <xdr:colOff>9093200</xdr:colOff>
      <xdr:row>666</xdr:row>
      <xdr:rowOff>177800</xdr:rowOff>
    </xdr:to>
    <xdr:sp macro="" textlink="">
      <xdr:nvSpPr>
        <xdr:cNvPr id="328" name="Rectangle à coins arrondis 327"/>
        <xdr:cNvSpPr/>
      </xdr:nvSpPr>
      <xdr:spPr>
        <a:xfrm>
          <a:off x="6318250" y="1311973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668</xdr:row>
      <xdr:rowOff>0</xdr:rowOff>
    </xdr:from>
    <xdr:to>
      <xdr:col>0</xdr:col>
      <xdr:colOff>1847850</xdr:colOff>
      <xdr:row>672</xdr:row>
      <xdr:rowOff>0</xdr:rowOff>
    </xdr:to>
    <xdr:sp macro="" textlink="">
      <xdr:nvSpPr>
        <xdr:cNvPr id="329" name="Rectangle 328"/>
        <xdr:cNvSpPr/>
      </xdr:nvSpPr>
      <xdr:spPr>
        <a:xfrm>
          <a:off x="0" y="1337437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668</xdr:row>
      <xdr:rowOff>0</xdr:rowOff>
    </xdr:from>
    <xdr:to>
      <xdr:col>1</xdr:col>
      <xdr:colOff>0</xdr:colOff>
      <xdr:row>672</xdr:row>
      <xdr:rowOff>0</xdr:rowOff>
    </xdr:to>
    <xdr:sp macro="" textlink="">
      <xdr:nvSpPr>
        <xdr:cNvPr id="330" name="Rectangle 329"/>
        <xdr:cNvSpPr/>
      </xdr:nvSpPr>
      <xdr:spPr>
        <a:xfrm>
          <a:off x="1847850" y="1337437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5d-Taux de réalisation de bilans visuels au moins une fois tous les deux ans</a:t>
          </a:r>
          <a:endParaRPr lang="en-GB">
            <a:effectLst/>
          </a:endParaRPr>
        </a:p>
      </xdr:txBody>
    </xdr:sp>
    <xdr:clientData/>
  </xdr:twoCellAnchor>
  <xdr:twoCellAnchor>
    <xdr:from>
      <xdr:col>0</xdr:col>
      <xdr:colOff>76200</xdr:colOff>
      <xdr:row>672</xdr:row>
      <xdr:rowOff>69850</xdr:rowOff>
    </xdr:from>
    <xdr:to>
      <xdr:col>0</xdr:col>
      <xdr:colOff>6184900</xdr:colOff>
      <xdr:row>700</xdr:row>
      <xdr:rowOff>19050</xdr:rowOff>
    </xdr:to>
    <xdr:sp macro="" textlink="">
      <xdr:nvSpPr>
        <xdr:cNvPr id="331" name="Rectangle 330"/>
        <xdr:cNvSpPr/>
      </xdr:nvSpPr>
      <xdr:spPr>
        <a:xfrm>
          <a:off x="76200" y="1345501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672</xdr:row>
      <xdr:rowOff>69850</xdr:rowOff>
    </xdr:from>
    <xdr:to>
      <xdr:col>0</xdr:col>
      <xdr:colOff>6210300</xdr:colOff>
      <xdr:row>700</xdr:row>
      <xdr:rowOff>25400</xdr:rowOff>
    </xdr:to>
    <xdr:sp macro="" textlink="">
      <xdr:nvSpPr>
        <xdr:cNvPr id="332" name="ZoneTexte 331"/>
        <xdr:cNvSpPr txBox="1"/>
      </xdr:nvSpPr>
      <xdr:spPr>
        <a:xfrm>
          <a:off x="107950" y="1345501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d'ESMS organisant un repérage régulier des besoins de bilan visuel.</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Toutes les personnes en situation de handicap ont les mêmes besoins de santé généraux que tout un chacun et doivent donc avoir accès aux soins « courants » (de premier recours). Mais plusieurs études montrent une prévalence plus importante de certaines affections et de troubles associés pour des personnes en situation de handicap. Les troubles associés peuvent être des troubles sensoriels, des troubles de la vision et de l’audition, des troubles résultant de l’épilepsie, des troubles du sommeil, des troubles de la motricité, des troubles des fonctions exécutives (processus cognitifs), des troubles somatiques et/ou psychiatriques, des troubles de l’alimentation et du transit, etc. Lorsqu’ils ne sont ni diagnostiqués ni pris en compte, ils peuvent entraîner des sur-handicaps et/ou se traduire par des « comportements-problèmes ». Ces troubles associés peuvent exister dès la petite enfance ou survenir à l’adolescence, à l’âge adulte ou avec l’avancée en âge.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Informer les établissements sur la nécessité d’être attentifs à des signes d'alerte pour interroger la nécessaire réalisation de nouveaux bilans (changements de comportement ou de capacités de la personne, avancée et âge et dépistages des pathologies oculaires et auditives).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 Guide ANESM/HAS 2017 - Qualité de vie : handicap, les problèmes somatiques et les phénomènes douloureux</a:t>
          </a:r>
        </a:p>
        <a:p>
          <a:pPr rtl="0" eaLnBrk="1" latinLnBrk="0" hangingPunct="1"/>
          <a:r>
            <a:rPr lang="fr-FR" sz="1100">
              <a:solidFill>
                <a:schemeClr val="dk1"/>
              </a:solidFill>
              <a:effectLst/>
              <a:latin typeface="+mn-lt"/>
              <a:ea typeface="+mn-ea"/>
              <a:cs typeface="+mn-cs"/>
            </a:rPr>
            <a:t> - Recommandations de bonnes pratiques professionnelles ANESM/HAS Juin 2013 - L’accompagnement à la santé de la personne handicapée</a:t>
          </a:r>
        </a:p>
        <a:p>
          <a:pPr rtl="0" eaLnBrk="1" latinLnBrk="0" hangingPunct="1"/>
          <a:r>
            <a:rPr lang="fr-FR" sz="1100">
              <a:solidFill>
                <a:schemeClr val="dk1"/>
              </a:solidFill>
              <a:effectLst/>
              <a:latin typeface="+mn-lt"/>
              <a:ea typeface="+mn-ea"/>
              <a:cs typeface="+mn-cs"/>
            </a:rPr>
            <a:t>- PRS 2023-2028 - Objectif opérationnel n°4 : Améliorer l’accès aux soins et à la santé des personnes en situation de handicap</a:t>
          </a:r>
          <a:br>
            <a:rPr lang="fr-FR" sz="1100">
              <a:solidFill>
                <a:schemeClr val="dk1"/>
              </a:solidFill>
              <a:effectLst/>
              <a:latin typeface="+mn-lt"/>
              <a:ea typeface="+mn-ea"/>
              <a:cs typeface="+mn-cs"/>
            </a:rPr>
          </a:br>
          <a:endParaRPr lang="fr-FR" sz="1100">
            <a:solidFill>
              <a:schemeClr val="dk1"/>
            </a:solidFill>
            <a:effectLst/>
            <a:latin typeface="+mn-lt"/>
            <a:ea typeface="+mn-ea"/>
            <a:cs typeface="+mn-cs"/>
          </a:endParaRPr>
        </a:p>
        <a:p>
          <a:pPr rtl="0" eaLnBrk="1" latinLnBrk="0" hangingPunct="1"/>
          <a:r>
            <a:rPr lang="fr-FR" sz="1100">
              <a:solidFill>
                <a:schemeClr val="dk1"/>
              </a:solidFill>
              <a:effectLst/>
              <a:latin typeface="+mn-lt"/>
              <a:ea typeface="+mn-ea"/>
              <a:cs typeface="+mn-cs"/>
            </a:rPr>
            <a:t/>
          </a:r>
          <a:br>
            <a:rPr lang="fr-FR" sz="1100">
              <a:solidFill>
                <a:schemeClr val="dk1"/>
              </a:solidFill>
              <a:effectLst/>
              <a:latin typeface="+mn-lt"/>
              <a:ea typeface="+mn-ea"/>
              <a:cs typeface="+mn-cs"/>
            </a:rPr>
          </a:br>
          <a:endParaRPr lang="en-GB">
            <a:effectLst/>
          </a:endParaRPr>
        </a:p>
      </xdr:txBody>
    </xdr:sp>
    <xdr:clientData/>
  </xdr:twoCellAnchor>
  <xdr:twoCellAnchor>
    <xdr:from>
      <xdr:col>0</xdr:col>
      <xdr:colOff>6553200</xdr:colOff>
      <xdr:row>674</xdr:row>
      <xdr:rowOff>69850</xdr:rowOff>
    </xdr:from>
    <xdr:to>
      <xdr:col>0</xdr:col>
      <xdr:colOff>8737600</xdr:colOff>
      <xdr:row>679</xdr:row>
      <xdr:rowOff>107950</xdr:rowOff>
    </xdr:to>
    <xdr:sp macro="" textlink="">
      <xdr:nvSpPr>
        <xdr:cNvPr id="333" name="Rectangle à coins arrondis 332"/>
        <xdr:cNvSpPr/>
      </xdr:nvSpPr>
      <xdr:spPr>
        <a:xfrm>
          <a:off x="6553200" y="1349184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674</xdr:row>
      <xdr:rowOff>95250</xdr:rowOff>
    </xdr:from>
    <xdr:to>
      <xdr:col>0</xdr:col>
      <xdr:colOff>8699500</xdr:colOff>
      <xdr:row>679</xdr:row>
      <xdr:rowOff>127000</xdr:rowOff>
    </xdr:to>
    <xdr:sp macro="" textlink="">
      <xdr:nvSpPr>
        <xdr:cNvPr id="334" name="ZoneTexte 333"/>
        <xdr:cNvSpPr txBox="1"/>
      </xdr:nvSpPr>
      <xdr:spPr>
        <a:xfrm>
          <a:off x="6578600" y="1349438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a:t>
          </a:r>
          <a:r>
            <a:rPr lang="fr-FR" sz="1100" baseline="0">
              <a:solidFill>
                <a:schemeClr val="dk1"/>
              </a:solidFill>
              <a:effectLst/>
              <a:latin typeface="+mn-lt"/>
              <a:ea typeface="+mn-ea"/>
              <a:cs typeface="+mn-cs"/>
            </a:rPr>
            <a:t> CMPP</a:t>
          </a:r>
          <a:endParaRPr lang="en-GB">
            <a:effectLst/>
          </a:endParaRPr>
        </a:p>
      </xdr:txBody>
    </xdr:sp>
    <xdr:clientData/>
  </xdr:twoCellAnchor>
  <xdr:twoCellAnchor>
    <xdr:from>
      <xdr:col>0</xdr:col>
      <xdr:colOff>6610350</xdr:colOff>
      <xdr:row>680</xdr:row>
      <xdr:rowOff>114300</xdr:rowOff>
    </xdr:from>
    <xdr:to>
      <xdr:col>0</xdr:col>
      <xdr:colOff>8737600</xdr:colOff>
      <xdr:row>686</xdr:row>
      <xdr:rowOff>107950</xdr:rowOff>
    </xdr:to>
    <xdr:sp macro="" textlink="">
      <xdr:nvSpPr>
        <xdr:cNvPr id="335" name="Ellipse 334"/>
        <xdr:cNvSpPr/>
      </xdr:nvSpPr>
      <xdr:spPr>
        <a:xfrm>
          <a:off x="6610350" y="1360678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6832600</xdr:colOff>
      <xdr:row>681</xdr:row>
      <xdr:rowOff>25400</xdr:rowOff>
    </xdr:from>
    <xdr:to>
      <xdr:col>0</xdr:col>
      <xdr:colOff>8724900</xdr:colOff>
      <xdr:row>685</xdr:row>
      <xdr:rowOff>177800</xdr:rowOff>
    </xdr:to>
    <xdr:sp macro="" textlink="">
      <xdr:nvSpPr>
        <xdr:cNvPr id="336" name="ZoneTexte 335"/>
        <xdr:cNvSpPr txBox="1"/>
      </xdr:nvSpPr>
      <xdr:spPr>
        <a:xfrm>
          <a:off x="6832600" y="1361630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687</xdr:row>
      <xdr:rowOff>31750</xdr:rowOff>
    </xdr:from>
    <xdr:to>
      <xdr:col>0</xdr:col>
      <xdr:colOff>9074150</xdr:colOff>
      <xdr:row>700</xdr:row>
      <xdr:rowOff>12700</xdr:rowOff>
    </xdr:to>
    <xdr:sp macro="" textlink="">
      <xdr:nvSpPr>
        <xdr:cNvPr id="337" name="ZoneTexte 336"/>
        <xdr:cNvSpPr txBox="1"/>
      </xdr:nvSpPr>
      <xdr:spPr>
        <a:xfrm>
          <a:off x="6318250" y="1372743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organisant un repérage régulier des besoins de bilan visuel au moins une fois tous les 2 ans</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d’ESMS ayant répondu</a:t>
          </a:r>
          <a:endParaRPr lang="en-GB">
            <a:effectLst/>
          </a:endParaRPr>
        </a:p>
      </xdr:txBody>
    </xdr:sp>
    <xdr:clientData/>
  </xdr:twoCellAnchor>
  <xdr:twoCellAnchor>
    <xdr:from>
      <xdr:col>0</xdr:col>
      <xdr:colOff>6318250</xdr:colOff>
      <xdr:row>687</xdr:row>
      <xdr:rowOff>31750</xdr:rowOff>
    </xdr:from>
    <xdr:to>
      <xdr:col>0</xdr:col>
      <xdr:colOff>9093200</xdr:colOff>
      <xdr:row>699</xdr:row>
      <xdr:rowOff>177800</xdr:rowOff>
    </xdr:to>
    <xdr:sp macro="" textlink="">
      <xdr:nvSpPr>
        <xdr:cNvPr id="338" name="Rectangle à coins arrondis 337"/>
        <xdr:cNvSpPr/>
      </xdr:nvSpPr>
      <xdr:spPr>
        <a:xfrm>
          <a:off x="6318250" y="1372743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701</xdr:row>
      <xdr:rowOff>0</xdr:rowOff>
    </xdr:from>
    <xdr:to>
      <xdr:col>0</xdr:col>
      <xdr:colOff>1847850</xdr:colOff>
      <xdr:row>705</xdr:row>
      <xdr:rowOff>0</xdr:rowOff>
    </xdr:to>
    <xdr:sp macro="" textlink="">
      <xdr:nvSpPr>
        <xdr:cNvPr id="339" name="Rectangle 338"/>
        <xdr:cNvSpPr/>
      </xdr:nvSpPr>
      <xdr:spPr>
        <a:xfrm>
          <a:off x="0" y="1398206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701</xdr:row>
      <xdr:rowOff>0</xdr:rowOff>
    </xdr:from>
    <xdr:to>
      <xdr:col>1</xdr:col>
      <xdr:colOff>0</xdr:colOff>
      <xdr:row>705</xdr:row>
      <xdr:rowOff>0</xdr:rowOff>
    </xdr:to>
    <xdr:sp macro="" textlink="">
      <xdr:nvSpPr>
        <xdr:cNvPr id="340" name="Rectangle 339"/>
        <xdr:cNvSpPr/>
      </xdr:nvSpPr>
      <xdr:spPr>
        <a:xfrm>
          <a:off x="1847850" y="1398206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5E - Taux de réalisation de bilan auditif au moins une fois tous les 2 ans</a:t>
          </a:r>
          <a:endParaRPr lang="en-GB">
            <a:effectLst/>
          </a:endParaRPr>
        </a:p>
      </xdr:txBody>
    </xdr:sp>
    <xdr:clientData/>
  </xdr:twoCellAnchor>
  <xdr:twoCellAnchor>
    <xdr:from>
      <xdr:col>0</xdr:col>
      <xdr:colOff>76200</xdr:colOff>
      <xdr:row>705</xdr:row>
      <xdr:rowOff>69850</xdr:rowOff>
    </xdr:from>
    <xdr:to>
      <xdr:col>0</xdr:col>
      <xdr:colOff>6184900</xdr:colOff>
      <xdr:row>733</xdr:row>
      <xdr:rowOff>19050</xdr:rowOff>
    </xdr:to>
    <xdr:sp macro="" textlink="">
      <xdr:nvSpPr>
        <xdr:cNvPr id="341" name="Rectangle 340"/>
        <xdr:cNvSpPr/>
      </xdr:nvSpPr>
      <xdr:spPr>
        <a:xfrm>
          <a:off x="76200" y="1406271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705</xdr:row>
      <xdr:rowOff>69850</xdr:rowOff>
    </xdr:from>
    <xdr:to>
      <xdr:col>0</xdr:col>
      <xdr:colOff>6210300</xdr:colOff>
      <xdr:row>733</xdr:row>
      <xdr:rowOff>25400</xdr:rowOff>
    </xdr:to>
    <xdr:sp macro="" textlink="">
      <xdr:nvSpPr>
        <xdr:cNvPr id="342" name="ZoneTexte 341"/>
        <xdr:cNvSpPr txBox="1"/>
      </xdr:nvSpPr>
      <xdr:spPr>
        <a:xfrm>
          <a:off x="107950" y="1406271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d'ESMS organisant un repérage régulier des besoins de bilan auditif.</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Toutes les personnes en situation de handicap ont les mêmes besoins de santé généraux que tout un chacun et doivent donc avoir accès aux soins « courants » (de premier recours). Mais plusieurs études montrent une prévalence plus importante de certaines affections et de troubles associés pour des personnes en situation de handicap. Les troubles associés peuvent être des troubles sensoriels, des troubles de la vision et de l’audition, des troubles résultant de l’épilepsie, des troubles du sommeil, des troubles de la motricité, des troubles des fonctions exécutives (processus cognitifs), des troubles somatiques et/ou psychiatriques, des troubles de l’alimentation et du transit, etc. Lorsqu’ils ne sont ni diagnostiqués ni pris en compte, ils peuvent entraîner des sur-handicaps et/ou se traduire par des « comportements-problèmes ». Ces troubles associés peuvent exister dès la petite enfance ou survenir à l’adolescence, à l’âge adulte ou avec l’avancée en âge.</a:t>
          </a:r>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Informer les établissements sur la nécessité d’être attentifs à des signes d'alerte pour interroger la nécessaire réalisation de nouveaux bilans (changements de comportement ou de capacités de la personne, avancée et âge et dépistages des pathologies oculaires et auditives).</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 Guide ANESM/HAS 2017 - Qualité de vie : handicap, les problèmes somatiques et les phénomènes douloureux</a:t>
          </a:r>
        </a:p>
        <a:p>
          <a:pPr rtl="0" eaLnBrk="1" latinLnBrk="0" hangingPunct="1"/>
          <a:r>
            <a:rPr lang="fr-FR" sz="1100">
              <a:solidFill>
                <a:schemeClr val="dk1"/>
              </a:solidFill>
              <a:effectLst/>
              <a:latin typeface="+mn-lt"/>
              <a:ea typeface="+mn-ea"/>
              <a:cs typeface="+mn-cs"/>
            </a:rPr>
            <a:t> - Recommandations de bonnes pratiques professionnelles ANESM/HAS Juin 2013 - L’accompagnement à la santé de la personne handicapée</a:t>
          </a:r>
        </a:p>
        <a:p>
          <a:pPr rtl="0" eaLnBrk="1" latinLnBrk="0" hangingPunct="1"/>
          <a:r>
            <a:rPr lang="fr-FR" sz="1100">
              <a:solidFill>
                <a:schemeClr val="dk1"/>
              </a:solidFill>
              <a:effectLst/>
              <a:latin typeface="+mn-lt"/>
              <a:ea typeface="+mn-ea"/>
              <a:cs typeface="+mn-cs"/>
            </a:rPr>
            <a:t>- PRS 2023-2028 - Objectif opérationnel n°4 : Améliorer l’accès aux soins et à la santé des personnes en situation de handicap</a:t>
          </a:r>
        </a:p>
        <a:p>
          <a:pPr rtl="0" eaLnBrk="1" latinLnBrk="0" hangingPunct="1"/>
          <a:r>
            <a:rPr lang="fr-FR" sz="1100">
              <a:solidFill>
                <a:schemeClr val="dk1"/>
              </a:solidFill>
              <a:effectLst/>
              <a:latin typeface="+mn-lt"/>
              <a:ea typeface="+mn-ea"/>
              <a:cs typeface="+mn-cs"/>
            </a:rPr>
            <a:t/>
          </a:r>
          <a:br>
            <a:rPr lang="fr-FR" sz="1100">
              <a:solidFill>
                <a:schemeClr val="dk1"/>
              </a:solidFill>
              <a:effectLst/>
              <a:latin typeface="+mn-lt"/>
              <a:ea typeface="+mn-ea"/>
              <a:cs typeface="+mn-cs"/>
            </a:rPr>
          </a:br>
          <a:endParaRPr lang="en-GB">
            <a:effectLst/>
          </a:endParaRPr>
        </a:p>
      </xdr:txBody>
    </xdr:sp>
    <xdr:clientData/>
  </xdr:twoCellAnchor>
  <xdr:twoCellAnchor>
    <xdr:from>
      <xdr:col>0</xdr:col>
      <xdr:colOff>6553200</xdr:colOff>
      <xdr:row>707</xdr:row>
      <xdr:rowOff>69850</xdr:rowOff>
    </xdr:from>
    <xdr:to>
      <xdr:col>0</xdr:col>
      <xdr:colOff>8737600</xdr:colOff>
      <xdr:row>712</xdr:row>
      <xdr:rowOff>107950</xdr:rowOff>
    </xdr:to>
    <xdr:sp macro="" textlink="">
      <xdr:nvSpPr>
        <xdr:cNvPr id="343" name="Rectangle à coins arrondis 342"/>
        <xdr:cNvSpPr/>
      </xdr:nvSpPr>
      <xdr:spPr>
        <a:xfrm>
          <a:off x="6553200" y="1409954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707</xdr:row>
      <xdr:rowOff>95250</xdr:rowOff>
    </xdr:from>
    <xdr:to>
      <xdr:col>0</xdr:col>
      <xdr:colOff>8699500</xdr:colOff>
      <xdr:row>712</xdr:row>
      <xdr:rowOff>127000</xdr:rowOff>
    </xdr:to>
    <xdr:sp macro="" textlink="">
      <xdr:nvSpPr>
        <xdr:cNvPr id="344" name="ZoneTexte 343"/>
        <xdr:cNvSpPr txBox="1"/>
      </xdr:nvSpPr>
      <xdr:spPr>
        <a:xfrm>
          <a:off x="6578600" y="1410208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a:t>
          </a:r>
          <a:r>
            <a:rPr lang="fr-FR" sz="1100" baseline="0">
              <a:solidFill>
                <a:schemeClr val="dk1"/>
              </a:solidFill>
              <a:effectLst/>
              <a:latin typeface="+mn-lt"/>
              <a:ea typeface="+mn-ea"/>
              <a:cs typeface="+mn-cs"/>
            </a:rPr>
            <a:t> CMPP</a:t>
          </a:r>
          <a:endParaRPr lang="en-GB">
            <a:effectLst/>
          </a:endParaRPr>
        </a:p>
      </xdr:txBody>
    </xdr:sp>
    <xdr:clientData/>
  </xdr:twoCellAnchor>
  <xdr:twoCellAnchor>
    <xdr:from>
      <xdr:col>0</xdr:col>
      <xdr:colOff>6610350</xdr:colOff>
      <xdr:row>713</xdr:row>
      <xdr:rowOff>114300</xdr:rowOff>
    </xdr:from>
    <xdr:to>
      <xdr:col>0</xdr:col>
      <xdr:colOff>8737600</xdr:colOff>
      <xdr:row>719</xdr:row>
      <xdr:rowOff>107950</xdr:rowOff>
    </xdr:to>
    <xdr:sp macro="" textlink="">
      <xdr:nvSpPr>
        <xdr:cNvPr id="345" name="Ellipse 344"/>
        <xdr:cNvSpPr/>
      </xdr:nvSpPr>
      <xdr:spPr>
        <a:xfrm>
          <a:off x="6610350" y="1421447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6597650</xdr:colOff>
      <xdr:row>714</xdr:row>
      <xdr:rowOff>25400</xdr:rowOff>
    </xdr:from>
    <xdr:to>
      <xdr:col>0</xdr:col>
      <xdr:colOff>8724900</xdr:colOff>
      <xdr:row>718</xdr:row>
      <xdr:rowOff>177800</xdr:rowOff>
    </xdr:to>
    <xdr:sp macro="" textlink="">
      <xdr:nvSpPr>
        <xdr:cNvPr id="346" name="ZoneTexte 345"/>
        <xdr:cNvSpPr txBox="1"/>
      </xdr:nvSpPr>
      <xdr:spPr>
        <a:xfrm>
          <a:off x="6597650" y="130086100"/>
          <a:ext cx="21272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720</xdr:row>
      <xdr:rowOff>31750</xdr:rowOff>
    </xdr:from>
    <xdr:to>
      <xdr:col>0</xdr:col>
      <xdr:colOff>9074150</xdr:colOff>
      <xdr:row>733</xdr:row>
      <xdr:rowOff>12700</xdr:rowOff>
    </xdr:to>
    <xdr:sp macro="" textlink="">
      <xdr:nvSpPr>
        <xdr:cNvPr id="347" name="ZoneTexte 346"/>
        <xdr:cNvSpPr txBox="1"/>
      </xdr:nvSpPr>
      <xdr:spPr>
        <a:xfrm>
          <a:off x="6318250" y="1433512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organisant un repérage régulier des besoins de bilan auditif au moins une fois tous les 2 ans</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d’ESMS ayant répondu</a:t>
          </a:r>
          <a:endParaRPr lang="en-GB">
            <a:effectLst/>
          </a:endParaRPr>
        </a:p>
      </xdr:txBody>
    </xdr:sp>
    <xdr:clientData/>
  </xdr:twoCellAnchor>
  <xdr:twoCellAnchor>
    <xdr:from>
      <xdr:col>0</xdr:col>
      <xdr:colOff>6318250</xdr:colOff>
      <xdr:row>720</xdr:row>
      <xdr:rowOff>31750</xdr:rowOff>
    </xdr:from>
    <xdr:to>
      <xdr:col>0</xdr:col>
      <xdr:colOff>9093200</xdr:colOff>
      <xdr:row>732</xdr:row>
      <xdr:rowOff>177800</xdr:rowOff>
    </xdr:to>
    <xdr:sp macro="" textlink="">
      <xdr:nvSpPr>
        <xdr:cNvPr id="348" name="Rectangle à coins arrondis 347"/>
        <xdr:cNvSpPr/>
      </xdr:nvSpPr>
      <xdr:spPr>
        <a:xfrm>
          <a:off x="6318250" y="1433512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734</xdr:row>
      <xdr:rowOff>0</xdr:rowOff>
    </xdr:from>
    <xdr:to>
      <xdr:col>0</xdr:col>
      <xdr:colOff>1847850</xdr:colOff>
      <xdr:row>738</xdr:row>
      <xdr:rowOff>0</xdr:rowOff>
    </xdr:to>
    <xdr:sp macro="" textlink="">
      <xdr:nvSpPr>
        <xdr:cNvPr id="349" name="Rectangle 348"/>
        <xdr:cNvSpPr/>
      </xdr:nvSpPr>
      <xdr:spPr>
        <a:xfrm>
          <a:off x="0" y="1458976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734</xdr:row>
      <xdr:rowOff>0</xdr:rowOff>
    </xdr:from>
    <xdr:to>
      <xdr:col>1</xdr:col>
      <xdr:colOff>0</xdr:colOff>
      <xdr:row>738</xdr:row>
      <xdr:rowOff>0</xdr:rowOff>
    </xdr:to>
    <xdr:sp macro="" textlink="">
      <xdr:nvSpPr>
        <xdr:cNvPr id="350" name="Rectangle 349"/>
        <xdr:cNvSpPr/>
      </xdr:nvSpPr>
      <xdr:spPr>
        <a:xfrm>
          <a:off x="1847850" y="1458976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5f- Taux de réalisation de bilans nutritionnels une fois par an</a:t>
          </a:r>
          <a:endParaRPr lang="en-GB">
            <a:effectLst/>
          </a:endParaRPr>
        </a:p>
      </xdr:txBody>
    </xdr:sp>
    <xdr:clientData/>
  </xdr:twoCellAnchor>
  <xdr:twoCellAnchor>
    <xdr:from>
      <xdr:col>0</xdr:col>
      <xdr:colOff>76200</xdr:colOff>
      <xdr:row>738</xdr:row>
      <xdr:rowOff>69850</xdr:rowOff>
    </xdr:from>
    <xdr:to>
      <xdr:col>0</xdr:col>
      <xdr:colOff>6184900</xdr:colOff>
      <xdr:row>766</xdr:row>
      <xdr:rowOff>19050</xdr:rowOff>
    </xdr:to>
    <xdr:sp macro="" textlink="">
      <xdr:nvSpPr>
        <xdr:cNvPr id="351" name="Rectangle 350"/>
        <xdr:cNvSpPr/>
      </xdr:nvSpPr>
      <xdr:spPr>
        <a:xfrm>
          <a:off x="76200" y="1467040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738</xdr:row>
      <xdr:rowOff>69850</xdr:rowOff>
    </xdr:from>
    <xdr:to>
      <xdr:col>0</xdr:col>
      <xdr:colOff>6210300</xdr:colOff>
      <xdr:row>766</xdr:row>
      <xdr:rowOff>25400</xdr:rowOff>
    </xdr:to>
    <xdr:sp macro="" textlink="">
      <xdr:nvSpPr>
        <xdr:cNvPr id="352" name="ZoneTexte 351"/>
        <xdr:cNvSpPr txBox="1"/>
      </xdr:nvSpPr>
      <xdr:spPr>
        <a:xfrm>
          <a:off x="107950" y="1467040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d'ESMS organisant un repérage régulier sur les problèmes nutritionnels.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Toutes les personnes en situation de handicap ont les mêmes besoins de santé généraux que tout un chacun et doivent donc avoir accès aux soins « courants » (de premier recours). Mais plusieurs études montrent une prévalence plus importante de certaines affections et de troubles associés pour des personnes en situation de handicap. Les troubles associés peuvent être des troubles sensoriels, des troubles de la vision et de l’audition, des troubles résultant de l’épilepsie, des troubles du sommeil, des troubles de la motricité, des troubles des fonctions exécutives (processus cognitifs), des troubles somatiques et/ou psychiatriques, des troubles de l’alimentation et du transit, etc. Lorsqu’ils ne sont ni diagnostiqués ni pris en compte, ils peuvent entraîner des sur-handicaps et/ou se traduire par des « comportements-problèmes ». Ces troubles associés peuvent exister dès la petite enfance ou survenir à l’adolescence, à l’âge adulte ou avec l’avancée en âge.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Informer les établissements sur la nécessité d’être attentifs à des signes d'alerte pour interroger la nécessaire réalisation de nouveaux bilans (changements de comportement ou de capacités de la personne, avancée et âge et dépistages des pathologies oculaires et auditives).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 Guide ANESM/HAS 2017 - Qualité de vie : handicap, les problèmes somatiques et les phénomènes douloureux</a:t>
          </a:r>
        </a:p>
        <a:p>
          <a:pPr rtl="0" eaLnBrk="1" latinLnBrk="0" hangingPunct="1"/>
          <a:r>
            <a:rPr lang="fr-FR" sz="1100">
              <a:solidFill>
                <a:schemeClr val="dk1"/>
              </a:solidFill>
              <a:effectLst/>
              <a:latin typeface="+mn-lt"/>
              <a:ea typeface="+mn-ea"/>
              <a:cs typeface="+mn-cs"/>
            </a:rPr>
            <a:t> - Recommandations de bonnes pratiques professionnelles ANESM/HAS Juin 2013 - L’accompagnement à la santé de la personne handicapée</a:t>
          </a:r>
        </a:p>
        <a:p>
          <a:pPr rtl="0" eaLnBrk="1" latinLnBrk="0" hangingPunct="1"/>
          <a:r>
            <a:rPr lang="fr-FR" sz="1100">
              <a:solidFill>
                <a:schemeClr val="dk1"/>
              </a:solidFill>
              <a:effectLst/>
              <a:latin typeface="+mn-lt"/>
              <a:ea typeface="+mn-ea"/>
              <a:cs typeface="+mn-cs"/>
            </a:rPr>
            <a:t>- PRS 2023-2028 - Objectif opérationnel n°4 : Améliorer l’accès aux soins et à la santé des personnes en situation de handicap</a:t>
          </a:r>
        </a:p>
        <a:p>
          <a:pPr rtl="0" eaLnBrk="1" latinLnBrk="0" hangingPunct="1"/>
          <a:r>
            <a:rPr lang="fr-FR" sz="1100">
              <a:solidFill>
                <a:schemeClr val="dk1"/>
              </a:solidFill>
              <a:effectLst/>
              <a:latin typeface="+mn-lt"/>
              <a:ea typeface="+mn-ea"/>
              <a:cs typeface="+mn-cs"/>
            </a:rPr>
            <a:t/>
          </a:r>
          <a:br>
            <a:rPr lang="fr-FR" sz="1100">
              <a:solidFill>
                <a:schemeClr val="dk1"/>
              </a:solidFill>
              <a:effectLst/>
              <a:latin typeface="+mn-lt"/>
              <a:ea typeface="+mn-ea"/>
              <a:cs typeface="+mn-cs"/>
            </a:rPr>
          </a:br>
          <a:endParaRPr lang="en-GB">
            <a:effectLst/>
          </a:endParaRPr>
        </a:p>
      </xdr:txBody>
    </xdr:sp>
    <xdr:clientData/>
  </xdr:twoCellAnchor>
  <xdr:twoCellAnchor>
    <xdr:from>
      <xdr:col>0</xdr:col>
      <xdr:colOff>6553200</xdr:colOff>
      <xdr:row>740</xdr:row>
      <xdr:rowOff>69850</xdr:rowOff>
    </xdr:from>
    <xdr:to>
      <xdr:col>0</xdr:col>
      <xdr:colOff>8737600</xdr:colOff>
      <xdr:row>745</xdr:row>
      <xdr:rowOff>107950</xdr:rowOff>
    </xdr:to>
    <xdr:sp macro="" textlink="">
      <xdr:nvSpPr>
        <xdr:cNvPr id="353" name="Rectangle à coins arrondis 352"/>
        <xdr:cNvSpPr/>
      </xdr:nvSpPr>
      <xdr:spPr>
        <a:xfrm>
          <a:off x="6553200" y="1470723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740</xdr:row>
      <xdr:rowOff>95250</xdr:rowOff>
    </xdr:from>
    <xdr:to>
      <xdr:col>0</xdr:col>
      <xdr:colOff>8699500</xdr:colOff>
      <xdr:row>745</xdr:row>
      <xdr:rowOff>127000</xdr:rowOff>
    </xdr:to>
    <xdr:sp macro="" textlink="">
      <xdr:nvSpPr>
        <xdr:cNvPr id="354" name="ZoneTexte 353"/>
        <xdr:cNvSpPr txBox="1"/>
      </xdr:nvSpPr>
      <xdr:spPr>
        <a:xfrm>
          <a:off x="6578600" y="1470977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a:t>
          </a:r>
          <a:r>
            <a:rPr lang="fr-FR" sz="1100" baseline="0">
              <a:solidFill>
                <a:schemeClr val="dk1"/>
              </a:solidFill>
              <a:effectLst/>
              <a:latin typeface="+mn-lt"/>
              <a:ea typeface="+mn-ea"/>
              <a:cs typeface="+mn-cs"/>
            </a:rPr>
            <a:t> CMPP</a:t>
          </a:r>
          <a:endParaRPr lang="en-GB">
            <a:effectLst/>
          </a:endParaRPr>
        </a:p>
      </xdr:txBody>
    </xdr:sp>
    <xdr:clientData/>
  </xdr:twoCellAnchor>
  <xdr:twoCellAnchor>
    <xdr:from>
      <xdr:col>0</xdr:col>
      <xdr:colOff>6610350</xdr:colOff>
      <xdr:row>746</xdr:row>
      <xdr:rowOff>114300</xdr:rowOff>
    </xdr:from>
    <xdr:to>
      <xdr:col>0</xdr:col>
      <xdr:colOff>8737600</xdr:colOff>
      <xdr:row>752</xdr:row>
      <xdr:rowOff>107950</xdr:rowOff>
    </xdr:to>
    <xdr:sp macro="" textlink="">
      <xdr:nvSpPr>
        <xdr:cNvPr id="355" name="Ellipse 354"/>
        <xdr:cNvSpPr/>
      </xdr:nvSpPr>
      <xdr:spPr>
        <a:xfrm>
          <a:off x="6610350" y="1482217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6832600</xdr:colOff>
      <xdr:row>747</xdr:row>
      <xdr:rowOff>25400</xdr:rowOff>
    </xdr:from>
    <xdr:to>
      <xdr:col>0</xdr:col>
      <xdr:colOff>8724900</xdr:colOff>
      <xdr:row>751</xdr:row>
      <xdr:rowOff>177800</xdr:rowOff>
    </xdr:to>
    <xdr:sp macro="" textlink="">
      <xdr:nvSpPr>
        <xdr:cNvPr id="356" name="ZoneTexte 355"/>
        <xdr:cNvSpPr txBox="1"/>
      </xdr:nvSpPr>
      <xdr:spPr>
        <a:xfrm>
          <a:off x="6832600" y="1483169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753</xdr:row>
      <xdr:rowOff>31750</xdr:rowOff>
    </xdr:from>
    <xdr:to>
      <xdr:col>0</xdr:col>
      <xdr:colOff>9074150</xdr:colOff>
      <xdr:row>766</xdr:row>
      <xdr:rowOff>12700</xdr:rowOff>
    </xdr:to>
    <xdr:sp macro="" textlink="">
      <xdr:nvSpPr>
        <xdr:cNvPr id="357" name="ZoneTexte 356"/>
        <xdr:cNvSpPr txBox="1"/>
      </xdr:nvSpPr>
      <xdr:spPr>
        <a:xfrm>
          <a:off x="6318250" y="1494282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d’ESMS organisant un repérage régulier sur les problèmes nutritionnels au moins une fois par an</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d’ESMS ayant répondu</a:t>
          </a:r>
          <a:endParaRPr lang="en-GB">
            <a:effectLst/>
          </a:endParaRPr>
        </a:p>
      </xdr:txBody>
    </xdr:sp>
    <xdr:clientData/>
  </xdr:twoCellAnchor>
  <xdr:twoCellAnchor>
    <xdr:from>
      <xdr:col>0</xdr:col>
      <xdr:colOff>6318250</xdr:colOff>
      <xdr:row>753</xdr:row>
      <xdr:rowOff>31750</xdr:rowOff>
    </xdr:from>
    <xdr:to>
      <xdr:col>0</xdr:col>
      <xdr:colOff>9093200</xdr:colOff>
      <xdr:row>765</xdr:row>
      <xdr:rowOff>177800</xdr:rowOff>
    </xdr:to>
    <xdr:sp macro="" textlink="">
      <xdr:nvSpPr>
        <xdr:cNvPr id="358" name="Rectangle à coins arrondis 357"/>
        <xdr:cNvSpPr/>
      </xdr:nvSpPr>
      <xdr:spPr>
        <a:xfrm>
          <a:off x="6318250" y="1494282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767</xdr:row>
      <xdr:rowOff>0</xdr:rowOff>
    </xdr:from>
    <xdr:to>
      <xdr:col>0</xdr:col>
      <xdr:colOff>1847850</xdr:colOff>
      <xdr:row>771</xdr:row>
      <xdr:rowOff>0</xdr:rowOff>
    </xdr:to>
    <xdr:sp macro="" textlink="">
      <xdr:nvSpPr>
        <xdr:cNvPr id="359" name="Rectangle 358"/>
        <xdr:cNvSpPr/>
      </xdr:nvSpPr>
      <xdr:spPr>
        <a:xfrm>
          <a:off x="0" y="1519745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767</xdr:row>
      <xdr:rowOff>0</xdr:rowOff>
    </xdr:from>
    <xdr:to>
      <xdr:col>1</xdr:col>
      <xdr:colOff>0</xdr:colOff>
      <xdr:row>771</xdr:row>
      <xdr:rowOff>0</xdr:rowOff>
    </xdr:to>
    <xdr:sp macro="" textlink="">
      <xdr:nvSpPr>
        <xdr:cNvPr id="360" name="Rectangle 359"/>
        <xdr:cNvSpPr/>
      </xdr:nvSpPr>
      <xdr:spPr>
        <a:xfrm>
          <a:off x="1847850" y="1519745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5g – Taux de Personnes accompagnées disposant d'un Dossier de liaison d'URGENCE ou d'une fiche de liaison </a:t>
          </a:r>
          <a:endParaRPr lang="en-GB">
            <a:effectLst/>
          </a:endParaRPr>
        </a:p>
      </xdr:txBody>
    </xdr:sp>
    <xdr:clientData/>
  </xdr:twoCellAnchor>
  <xdr:twoCellAnchor>
    <xdr:from>
      <xdr:col>0</xdr:col>
      <xdr:colOff>76200</xdr:colOff>
      <xdr:row>771</xdr:row>
      <xdr:rowOff>69850</xdr:rowOff>
    </xdr:from>
    <xdr:to>
      <xdr:col>0</xdr:col>
      <xdr:colOff>6184900</xdr:colOff>
      <xdr:row>799</xdr:row>
      <xdr:rowOff>19050</xdr:rowOff>
    </xdr:to>
    <xdr:sp macro="" textlink="">
      <xdr:nvSpPr>
        <xdr:cNvPr id="361" name="Rectangle 360"/>
        <xdr:cNvSpPr/>
      </xdr:nvSpPr>
      <xdr:spPr>
        <a:xfrm>
          <a:off x="76200" y="1527810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771</xdr:row>
      <xdr:rowOff>69850</xdr:rowOff>
    </xdr:from>
    <xdr:to>
      <xdr:col>0</xdr:col>
      <xdr:colOff>6210300</xdr:colOff>
      <xdr:row>799</xdr:row>
      <xdr:rowOff>25400</xdr:rowOff>
    </xdr:to>
    <xdr:sp macro="" textlink="">
      <xdr:nvSpPr>
        <xdr:cNvPr id="362" name="ZoneTexte 361"/>
        <xdr:cNvSpPr txBox="1"/>
      </xdr:nvSpPr>
      <xdr:spPr>
        <a:xfrm>
          <a:off x="107950" y="1527810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 personnes accompagnées disposant d'un dossier de liaison d'urgence (DLU) ou d'une fiche de liaison.</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Lorsque la personne accueillie ou accompagnée consulte un professionnel de santé ou est admise temporairement dans un  établissement de santé ou est accueillie de façon provisoire dans un établissement ou service médico-social, il est transmis une fiche de liaison exposant :</a:t>
          </a:r>
          <a:endParaRPr lang="en-GB">
            <a:effectLst/>
          </a:endParaRPr>
        </a:p>
        <a:p>
          <a:pPr rtl="0" eaLnBrk="1" latinLnBrk="0" hangingPunct="1"/>
          <a:r>
            <a:rPr lang="fr-FR" sz="1100">
              <a:solidFill>
                <a:schemeClr val="dk1"/>
              </a:solidFill>
              <a:effectLst/>
              <a:latin typeface="+mn-lt"/>
              <a:ea typeface="+mn-ea"/>
              <a:cs typeface="+mn-cs"/>
            </a:rPr>
            <a:t>- les principales caractéristiques et les précautions à prévoir pour le type de handicap présenté par la personne</a:t>
          </a:r>
          <a:endParaRPr lang="en-GB">
            <a:effectLst/>
          </a:endParaRPr>
        </a:p>
        <a:p>
          <a:pPr rtl="0" eaLnBrk="1" latinLnBrk="0" hangingPunct="1"/>
          <a:r>
            <a:rPr lang="fr-FR" sz="1100">
              <a:solidFill>
                <a:schemeClr val="dk1"/>
              </a:solidFill>
              <a:effectLst/>
              <a:latin typeface="+mn-lt"/>
              <a:ea typeface="+mn-ea"/>
              <a:cs typeface="+mn-cs"/>
            </a:rPr>
            <a:t>- les informations médicales relatives à la personne ( à l'attention d'un médecin)</a:t>
          </a:r>
          <a:endParaRPr lang="en-GB">
            <a:effectLst/>
          </a:endParaRPr>
        </a:p>
        <a:p>
          <a:pPr rtl="0" eaLnBrk="1" latinLnBrk="0" hangingPunct="1"/>
          <a:r>
            <a:rPr lang="fr-FR" sz="1100">
              <a:solidFill>
                <a:schemeClr val="dk1"/>
              </a:solidFill>
              <a:effectLst/>
              <a:latin typeface="+mn-lt"/>
              <a:ea typeface="+mn-ea"/>
              <a:cs typeface="+mn-cs"/>
            </a:rPr>
            <a:t>- les habitudes de vie</a:t>
          </a:r>
          <a:endParaRPr lang="en-GB">
            <a:effectLst/>
          </a:endParaRPr>
        </a:p>
        <a:p>
          <a:pPr rtl="0" eaLnBrk="1" latinLnBrk="0" hangingPunct="1"/>
          <a:r>
            <a:rPr lang="fr-FR" sz="1100">
              <a:solidFill>
                <a:schemeClr val="dk1"/>
              </a:solidFill>
              <a:effectLst/>
              <a:latin typeface="+mn-lt"/>
              <a:ea typeface="+mn-ea"/>
              <a:cs typeface="+mn-cs"/>
            </a:rPr>
            <a:t>- les soins quotidiens et les éventuelles aides techniques dont la personne à besoin.</a:t>
          </a:r>
          <a:endParaRPr lang="en-GB">
            <a:effectLst/>
          </a:endParaRPr>
        </a:p>
        <a:p>
          <a:pPr rtl="0" eaLnBrk="1" latinLnBrk="0" hangingPunct="1"/>
          <a:r>
            <a:rPr lang="fr-FR" sz="1100">
              <a:solidFill>
                <a:schemeClr val="dk1"/>
              </a:solidFill>
              <a:effectLst/>
              <a:latin typeface="+mn-lt"/>
              <a:ea typeface="+mn-ea"/>
              <a:cs typeface="+mn-cs"/>
            </a:rPr>
            <a:t>Le document de liaison d’urgence (DLU) synthétise les informations indispensables extraites du dossier, devant être à jour et accessibles 24h/24 à tous les médecins intervenant en urgence, afin de pouvoir délivrer les soins les plus adaptés en situation d'urgence. </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 Sécuriser la continuité des soins et améliorer la communication entre les structures lors d'une hospitalisation et/ou à la sortie d'hôpital.</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Article D 344-5-8 CASF </a:t>
          </a:r>
        </a:p>
        <a:p>
          <a:pPr rtl="0" eaLnBrk="1" fontAlgn="auto" latinLnBrk="0" hangingPunct="1"/>
          <a:r>
            <a:rPr lang="en-GB">
              <a:effectLst/>
            </a:rPr>
            <a:t>Note cadrage HAS septembre 2020 -Dossier de liaison d’urgence Domicile (DLU Dom)</a:t>
          </a:r>
        </a:p>
        <a:p>
          <a:pPr rtl="0" eaLnBrk="1" fontAlgn="auto" latinLnBrk="0" hangingPunct="1"/>
          <a:endParaRPr lang="en-GB">
            <a:effectLst/>
          </a:endParaRPr>
        </a:p>
      </xdr:txBody>
    </xdr:sp>
    <xdr:clientData/>
  </xdr:twoCellAnchor>
  <xdr:twoCellAnchor>
    <xdr:from>
      <xdr:col>0</xdr:col>
      <xdr:colOff>6553200</xdr:colOff>
      <xdr:row>773</xdr:row>
      <xdr:rowOff>69850</xdr:rowOff>
    </xdr:from>
    <xdr:to>
      <xdr:col>0</xdr:col>
      <xdr:colOff>8737600</xdr:colOff>
      <xdr:row>778</xdr:row>
      <xdr:rowOff>107950</xdr:rowOff>
    </xdr:to>
    <xdr:sp macro="" textlink="">
      <xdr:nvSpPr>
        <xdr:cNvPr id="363" name="Rectangle à coins arrondis 362"/>
        <xdr:cNvSpPr/>
      </xdr:nvSpPr>
      <xdr:spPr>
        <a:xfrm>
          <a:off x="6553200" y="1531493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773</xdr:row>
      <xdr:rowOff>95250</xdr:rowOff>
    </xdr:from>
    <xdr:to>
      <xdr:col>0</xdr:col>
      <xdr:colOff>8699500</xdr:colOff>
      <xdr:row>778</xdr:row>
      <xdr:rowOff>127000</xdr:rowOff>
    </xdr:to>
    <xdr:sp macro="" textlink="">
      <xdr:nvSpPr>
        <xdr:cNvPr id="364" name="ZoneTexte 363"/>
        <xdr:cNvSpPr txBox="1"/>
      </xdr:nvSpPr>
      <xdr:spPr>
        <a:xfrm>
          <a:off x="6578600" y="1531747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pt-BR" sz="1100">
              <a:solidFill>
                <a:schemeClr val="dk1"/>
              </a:solidFill>
              <a:effectLst/>
              <a:latin typeface="+mn-lt"/>
              <a:ea typeface="+mn-ea"/>
              <a:cs typeface="+mn-cs"/>
            </a:rPr>
            <a:t>IME, EEAP, ITEP, IEM, IDA, IDV</a:t>
          </a:r>
          <a:endParaRPr lang="en-GB">
            <a:effectLst/>
          </a:endParaRPr>
        </a:p>
        <a:p>
          <a:pPr algn="ctr" rtl="0" eaLnBrk="1" latinLnBrk="0" hangingPunct="1"/>
          <a:r>
            <a:rPr lang="fr-FR" sz="1100">
              <a:solidFill>
                <a:schemeClr val="dk1"/>
              </a:solidFill>
              <a:effectLst/>
              <a:latin typeface="+mn-lt"/>
              <a:ea typeface="+mn-ea"/>
              <a:cs typeface="+mn-cs"/>
            </a:rPr>
            <a:t>MAS, FAM, EAM, </a:t>
          </a:r>
          <a:r>
            <a:rPr lang="pt-BR" sz="1100">
              <a:solidFill>
                <a:schemeClr val="dk1"/>
              </a:solidFill>
              <a:effectLst/>
              <a:latin typeface="+mn-lt"/>
              <a:ea typeface="+mn-ea"/>
              <a:cs typeface="+mn-cs"/>
            </a:rPr>
            <a:t>EEEH, EEAH, </a:t>
          </a:r>
          <a:endParaRPr lang="en-GB">
            <a:effectLst/>
          </a:endParaRPr>
        </a:p>
      </xdr:txBody>
    </xdr:sp>
    <xdr:clientData/>
  </xdr:twoCellAnchor>
  <xdr:twoCellAnchor>
    <xdr:from>
      <xdr:col>0</xdr:col>
      <xdr:colOff>6610350</xdr:colOff>
      <xdr:row>779</xdr:row>
      <xdr:rowOff>114300</xdr:rowOff>
    </xdr:from>
    <xdr:to>
      <xdr:col>0</xdr:col>
      <xdr:colOff>8737600</xdr:colOff>
      <xdr:row>785</xdr:row>
      <xdr:rowOff>107950</xdr:rowOff>
    </xdr:to>
    <xdr:sp macro="" textlink="">
      <xdr:nvSpPr>
        <xdr:cNvPr id="365" name="Ellipse 364"/>
        <xdr:cNvSpPr/>
      </xdr:nvSpPr>
      <xdr:spPr>
        <a:xfrm>
          <a:off x="6610350" y="1542986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6832600</xdr:colOff>
      <xdr:row>780</xdr:row>
      <xdr:rowOff>25400</xdr:rowOff>
    </xdr:from>
    <xdr:to>
      <xdr:col>0</xdr:col>
      <xdr:colOff>8724900</xdr:colOff>
      <xdr:row>784</xdr:row>
      <xdr:rowOff>177800</xdr:rowOff>
    </xdr:to>
    <xdr:sp macro="" textlink="">
      <xdr:nvSpPr>
        <xdr:cNvPr id="366" name="ZoneTexte 365"/>
        <xdr:cNvSpPr txBox="1"/>
      </xdr:nvSpPr>
      <xdr:spPr>
        <a:xfrm>
          <a:off x="6832600" y="1543939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786</xdr:row>
      <xdr:rowOff>31750</xdr:rowOff>
    </xdr:from>
    <xdr:to>
      <xdr:col>0</xdr:col>
      <xdr:colOff>9074150</xdr:colOff>
      <xdr:row>799</xdr:row>
      <xdr:rowOff>12700</xdr:rowOff>
    </xdr:to>
    <xdr:sp macro="" textlink="">
      <xdr:nvSpPr>
        <xdr:cNvPr id="367" name="ZoneTexte 366"/>
        <xdr:cNvSpPr txBox="1"/>
      </xdr:nvSpPr>
      <xdr:spPr>
        <a:xfrm>
          <a:off x="6318250" y="1555051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b="1">
              <a:solidFill>
                <a:schemeClr val="dk1"/>
              </a:solidFill>
              <a:effectLst/>
              <a:latin typeface="+mn-lt"/>
              <a:ea typeface="+mn-ea"/>
              <a:cs typeface="+mn-cs"/>
            </a:rPr>
            <a:t>Numérateur : </a:t>
          </a:r>
          <a:r>
            <a:rPr lang="fr-FR" sz="1100">
              <a:solidFill>
                <a:schemeClr val="dk1"/>
              </a:solidFill>
              <a:effectLst/>
              <a:latin typeface="+mn-lt"/>
              <a:ea typeface="+mn-ea"/>
              <a:cs typeface="+mn-cs"/>
            </a:rPr>
            <a:t>Nombre de personnes accompagnées disposant d'un dossier de liaison d'urgence ou d'une fiche de liaison</a:t>
          </a:r>
          <a:endParaRPr lang="en-GB">
            <a:effectLst/>
          </a:endParaRPr>
        </a:p>
        <a:p>
          <a:pPr rtl="0" eaLnBrk="1" fontAlgn="base" latinLnBrk="0" hangingPunct="1"/>
          <a:r>
            <a:rPr lang="fr-FR" sz="1100" b="1">
              <a:solidFill>
                <a:schemeClr val="dk1"/>
              </a:solidFill>
              <a:effectLst/>
              <a:latin typeface="+mn-lt"/>
              <a:ea typeface="+mn-ea"/>
              <a:cs typeface="+mn-cs"/>
            </a:rPr>
            <a:t>Dénominateur : </a:t>
          </a:r>
          <a:r>
            <a:rPr lang="fr-FR" sz="1100">
              <a:solidFill>
                <a:schemeClr val="dk1"/>
              </a:solidFill>
              <a:effectLst/>
              <a:latin typeface="+mn-lt"/>
              <a:ea typeface="+mn-ea"/>
              <a:cs typeface="+mn-cs"/>
            </a:rPr>
            <a:t>Nombre de personnes accompagnées sur l’année</a:t>
          </a:r>
          <a:endParaRPr lang="en-GB">
            <a:effectLst/>
          </a:endParaRPr>
        </a:p>
      </xdr:txBody>
    </xdr:sp>
    <xdr:clientData/>
  </xdr:twoCellAnchor>
  <xdr:twoCellAnchor>
    <xdr:from>
      <xdr:col>0</xdr:col>
      <xdr:colOff>6318250</xdr:colOff>
      <xdr:row>786</xdr:row>
      <xdr:rowOff>31750</xdr:rowOff>
    </xdr:from>
    <xdr:to>
      <xdr:col>0</xdr:col>
      <xdr:colOff>9093200</xdr:colOff>
      <xdr:row>798</xdr:row>
      <xdr:rowOff>177800</xdr:rowOff>
    </xdr:to>
    <xdr:sp macro="" textlink="">
      <xdr:nvSpPr>
        <xdr:cNvPr id="368" name="Rectangle à coins arrondis 367"/>
        <xdr:cNvSpPr/>
      </xdr:nvSpPr>
      <xdr:spPr>
        <a:xfrm>
          <a:off x="6318250" y="1555051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800</xdr:row>
      <xdr:rowOff>0</xdr:rowOff>
    </xdr:from>
    <xdr:to>
      <xdr:col>0</xdr:col>
      <xdr:colOff>1847850</xdr:colOff>
      <xdr:row>804</xdr:row>
      <xdr:rowOff>0</xdr:rowOff>
    </xdr:to>
    <xdr:sp macro="" textlink="">
      <xdr:nvSpPr>
        <xdr:cNvPr id="369" name="Rectangle 368"/>
        <xdr:cNvSpPr/>
      </xdr:nvSpPr>
      <xdr:spPr>
        <a:xfrm>
          <a:off x="0" y="1580515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800</xdr:row>
      <xdr:rowOff>0</xdr:rowOff>
    </xdr:from>
    <xdr:to>
      <xdr:col>1</xdr:col>
      <xdr:colOff>0</xdr:colOff>
      <xdr:row>804</xdr:row>
      <xdr:rowOff>0</xdr:rowOff>
    </xdr:to>
    <xdr:sp macro="" textlink="">
      <xdr:nvSpPr>
        <xdr:cNvPr id="370" name="Rectangle 369"/>
        <xdr:cNvSpPr/>
      </xdr:nvSpPr>
      <xdr:spPr>
        <a:xfrm>
          <a:off x="1847850" y="1580515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5h – Taux de conventionnement avec un établissement sanitaire permettant un accès facilité à l'hospitalisation sans passage par les urgences</a:t>
          </a:r>
          <a:endParaRPr lang="en-GB">
            <a:effectLst/>
          </a:endParaRPr>
        </a:p>
      </xdr:txBody>
    </xdr:sp>
    <xdr:clientData/>
  </xdr:twoCellAnchor>
  <xdr:twoCellAnchor>
    <xdr:from>
      <xdr:col>0</xdr:col>
      <xdr:colOff>76200</xdr:colOff>
      <xdr:row>804</xdr:row>
      <xdr:rowOff>69850</xdr:rowOff>
    </xdr:from>
    <xdr:to>
      <xdr:col>0</xdr:col>
      <xdr:colOff>6184900</xdr:colOff>
      <xdr:row>832</xdr:row>
      <xdr:rowOff>19050</xdr:rowOff>
    </xdr:to>
    <xdr:sp macro="" textlink="">
      <xdr:nvSpPr>
        <xdr:cNvPr id="371" name="Rectangle 370"/>
        <xdr:cNvSpPr/>
      </xdr:nvSpPr>
      <xdr:spPr>
        <a:xfrm>
          <a:off x="76200" y="1588579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804</xdr:row>
      <xdr:rowOff>69850</xdr:rowOff>
    </xdr:from>
    <xdr:to>
      <xdr:col>0</xdr:col>
      <xdr:colOff>6210300</xdr:colOff>
      <xdr:row>832</xdr:row>
      <xdr:rowOff>25400</xdr:rowOff>
    </xdr:to>
    <xdr:sp macro="" textlink="">
      <xdr:nvSpPr>
        <xdr:cNvPr id="372" name="ZoneTexte 371"/>
        <xdr:cNvSpPr txBox="1"/>
      </xdr:nvSpPr>
      <xdr:spPr>
        <a:xfrm>
          <a:off x="107950" y="1588579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d’établissements et services ayant  une convention avec un établissement sanitaire permettant un accès facilité à l'hospitalisation sans passage par les urgences.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Pour répondre aux situations nécessitant une intervention d'urgence, les structures passent une convention avec un établissement de santé ayant pour objet de définir les conditions et les modalités de transfert et de prise en charge des personnes.</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Fluidifier, faciliter l’accès aux soins urgents des personnes vivant avec un handicap.</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Article D 312-15 CASF </a:t>
          </a:r>
          <a:endParaRPr lang="en-GB">
            <a:effectLst/>
          </a:endParaRPr>
        </a:p>
        <a:p>
          <a:pPr rtl="0" eaLnBrk="1" latinLnBrk="0" hangingPunct="1"/>
          <a:r>
            <a:rPr lang="fr-FR" sz="1100">
              <a:solidFill>
                <a:schemeClr val="dk1"/>
              </a:solidFill>
              <a:effectLst/>
              <a:latin typeface="+mn-lt"/>
              <a:ea typeface="+mn-ea"/>
              <a:cs typeface="+mn-cs"/>
            </a:rPr>
            <a:t>Article D 344-5-6 CASF </a:t>
          </a:r>
          <a:endParaRPr lang="en-GB">
            <a:effectLst/>
          </a:endParaRPr>
        </a:p>
        <a:p>
          <a:pPr rtl="0" eaLnBrk="1" latinLnBrk="0" hangingPunct="1"/>
          <a:r>
            <a:rPr lang="fr-FR" sz="1100">
              <a:solidFill>
                <a:schemeClr val="dk1"/>
              </a:solidFill>
              <a:effectLst/>
              <a:latin typeface="+mn-lt"/>
              <a:ea typeface="+mn-ea"/>
              <a:cs typeface="+mn-cs"/>
            </a:rPr>
            <a:t>HAS 2017 - Accueil, accompagnement et organisation des soins en établissement de santé pour</a:t>
          </a:r>
          <a:endParaRPr lang="en-GB">
            <a:effectLst/>
          </a:endParaRPr>
        </a:p>
        <a:p>
          <a:pPr rtl="0" eaLnBrk="1" latinLnBrk="0" hangingPunct="1"/>
          <a:r>
            <a:rPr lang="fr-FR" sz="1100">
              <a:solidFill>
                <a:schemeClr val="dk1"/>
              </a:solidFill>
              <a:effectLst/>
              <a:latin typeface="+mn-lt"/>
              <a:ea typeface="+mn-ea"/>
              <a:cs typeface="+mn-cs"/>
            </a:rPr>
            <a:t>les personnes en situation de handicap.</a:t>
          </a:r>
          <a:endParaRPr lang="en-GB">
            <a:effectLst/>
          </a:endParaRPr>
        </a:p>
      </xdr:txBody>
    </xdr:sp>
    <xdr:clientData/>
  </xdr:twoCellAnchor>
  <xdr:twoCellAnchor>
    <xdr:from>
      <xdr:col>0</xdr:col>
      <xdr:colOff>6553200</xdr:colOff>
      <xdr:row>806</xdr:row>
      <xdr:rowOff>69850</xdr:rowOff>
    </xdr:from>
    <xdr:to>
      <xdr:col>0</xdr:col>
      <xdr:colOff>8737600</xdr:colOff>
      <xdr:row>811</xdr:row>
      <xdr:rowOff>107950</xdr:rowOff>
    </xdr:to>
    <xdr:sp macro="" textlink="">
      <xdr:nvSpPr>
        <xdr:cNvPr id="373" name="Rectangle à coins arrondis 372"/>
        <xdr:cNvSpPr/>
      </xdr:nvSpPr>
      <xdr:spPr>
        <a:xfrm>
          <a:off x="6553200" y="1592262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806</xdr:row>
      <xdr:rowOff>95250</xdr:rowOff>
    </xdr:from>
    <xdr:to>
      <xdr:col>0</xdr:col>
      <xdr:colOff>8699500</xdr:colOff>
      <xdr:row>811</xdr:row>
      <xdr:rowOff>127000</xdr:rowOff>
    </xdr:to>
    <xdr:sp macro="" textlink="">
      <xdr:nvSpPr>
        <xdr:cNvPr id="374" name="ZoneTexte 373"/>
        <xdr:cNvSpPr txBox="1"/>
      </xdr:nvSpPr>
      <xdr:spPr>
        <a:xfrm>
          <a:off x="6578600" y="1592516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TOUS excepté les CAMSP,</a:t>
          </a:r>
          <a:r>
            <a:rPr lang="fr-FR" sz="1100" baseline="0">
              <a:solidFill>
                <a:schemeClr val="dk1"/>
              </a:solidFill>
              <a:effectLst/>
              <a:latin typeface="+mn-lt"/>
              <a:ea typeface="+mn-ea"/>
              <a:cs typeface="+mn-cs"/>
            </a:rPr>
            <a:t> CMPP</a:t>
          </a:r>
          <a:endParaRPr lang="en-GB">
            <a:effectLst/>
          </a:endParaRPr>
        </a:p>
      </xdr:txBody>
    </xdr:sp>
    <xdr:clientData/>
  </xdr:twoCellAnchor>
  <xdr:twoCellAnchor>
    <xdr:from>
      <xdr:col>0</xdr:col>
      <xdr:colOff>6610350</xdr:colOff>
      <xdr:row>812</xdr:row>
      <xdr:rowOff>114300</xdr:rowOff>
    </xdr:from>
    <xdr:to>
      <xdr:col>0</xdr:col>
      <xdr:colOff>8737600</xdr:colOff>
      <xdr:row>818</xdr:row>
      <xdr:rowOff>107950</xdr:rowOff>
    </xdr:to>
    <xdr:sp macro="" textlink="">
      <xdr:nvSpPr>
        <xdr:cNvPr id="375" name="Ellipse 374"/>
        <xdr:cNvSpPr/>
      </xdr:nvSpPr>
      <xdr:spPr>
        <a:xfrm>
          <a:off x="6610350" y="1603756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6724650</xdr:colOff>
      <xdr:row>813</xdr:row>
      <xdr:rowOff>38100</xdr:rowOff>
    </xdr:from>
    <xdr:to>
      <xdr:col>0</xdr:col>
      <xdr:colOff>8616950</xdr:colOff>
      <xdr:row>818</xdr:row>
      <xdr:rowOff>6350</xdr:rowOff>
    </xdr:to>
    <xdr:sp macro="" textlink="">
      <xdr:nvSpPr>
        <xdr:cNvPr id="376" name="ZoneTexte 375"/>
        <xdr:cNvSpPr txBox="1"/>
      </xdr:nvSpPr>
      <xdr:spPr>
        <a:xfrm>
          <a:off x="6724650" y="14980285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a:t>
          </a:r>
          <a:endParaRPr lang="en-GB">
            <a:effectLst/>
          </a:endParaRPr>
        </a:p>
      </xdr:txBody>
    </xdr:sp>
    <xdr:clientData/>
  </xdr:twoCellAnchor>
  <xdr:twoCellAnchor>
    <xdr:from>
      <xdr:col>0</xdr:col>
      <xdr:colOff>6318250</xdr:colOff>
      <xdr:row>819</xdr:row>
      <xdr:rowOff>31750</xdr:rowOff>
    </xdr:from>
    <xdr:to>
      <xdr:col>0</xdr:col>
      <xdr:colOff>9074150</xdr:colOff>
      <xdr:row>832</xdr:row>
      <xdr:rowOff>12700</xdr:rowOff>
    </xdr:to>
    <xdr:sp macro="" textlink="">
      <xdr:nvSpPr>
        <xdr:cNvPr id="377" name="ZoneTexte 376"/>
        <xdr:cNvSpPr txBox="1"/>
      </xdr:nvSpPr>
      <xdr:spPr>
        <a:xfrm>
          <a:off x="6318250" y="1615821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b="1">
              <a:solidFill>
                <a:schemeClr val="dk1"/>
              </a:solidFill>
              <a:effectLst/>
              <a:latin typeface="+mn-lt"/>
              <a:ea typeface="+mn-ea"/>
              <a:cs typeface="+mn-cs"/>
            </a:rPr>
            <a:t>Numérateur : </a:t>
          </a:r>
          <a:r>
            <a:rPr lang="fr-FR" sz="1100">
              <a:solidFill>
                <a:schemeClr val="dk1"/>
              </a:solidFill>
              <a:effectLst/>
              <a:latin typeface="+mn-lt"/>
              <a:ea typeface="+mn-ea"/>
              <a:cs typeface="+mn-cs"/>
            </a:rPr>
            <a:t>Nombre d'ESMS ayant conventionné avec un établissement sanitaire permettant un accès facilité à l'hospitalisation sans passage par les urgences</a:t>
          </a:r>
          <a:endParaRPr lang="en-GB">
            <a:effectLst/>
          </a:endParaRPr>
        </a:p>
        <a:p>
          <a:pPr rtl="0" eaLnBrk="1" fontAlgn="base" latinLnBrk="0" hangingPunct="1"/>
          <a:r>
            <a:rPr lang="fr-FR" sz="1100" b="1">
              <a:solidFill>
                <a:schemeClr val="dk1"/>
              </a:solidFill>
              <a:effectLst/>
              <a:latin typeface="+mn-lt"/>
              <a:ea typeface="+mn-ea"/>
              <a:cs typeface="+mn-cs"/>
            </a:rPr>
            <a:t>Dénominateur : </a:t>
          </a:r>
          <a:r>
            <a:rPr lang="fr-FR" sz="1100">
              <a:solidFill>
                <a:schemeClr val="dk1"/>
              </a:solidFill>
              <a:effectLst/>
              <a:latin typeface="+mn-lt"/>
              <a:ea typeface="+mn-ea"/>
              <a:cs typeface="+mn-cs"/>
            </a:rPr>
            <a:t>Nombre d'ESMS ayant répondu</a:t>
          </a:r>
          <a:endParaRPr lang="en-GB">
            <a:effectLst/>
          </a:endParaRPr>
        </a:p>
      </xdr:txBody>
    </xdr:sp>
    <xdr:clientData/>
  </xdr:twoCellAnchor>
  <xdr:twoCellAnchor>
    <xdr:from>
      <xdr:col>0</xdr:col>
      <xdr:colOff>6318250</xdr:colOff>
      <xdr:row>819</xdr:row>
      <xdr:rowOff>31750</xdr:rowOff>
    </xdr:from>
    <xdr:to>
      <xdr:col>0</xdr:col>
      <xdr:colOff>9093200</xdr:colOff>
      <xdr:row>831</xdr:row>
      <xdr:rowOff>177800</xdr:rowOff>
    </xdr:to>
    <xdr:sp macro="" textlink="">
      <xdr:nvSpPr>
        <xdr:cNvPr id="378" name="Rectangle à coins arrondis 377"/>
        <xdr:cNvSpPr/>
      </xdr:nvSpPr>
      <xdr:spPr>
        <a:xfrm>
          <a:off x="6318250" y="1615821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833</xdr:row>
      <xdr:rowOff>0</xdr:rowOff>
    </xdr:from>
    <xdr:to>
      <xdr:col>0</xdr:col>
      <xdr:colOff>1847850</xdr:colOff>
      <xdr:row>837</xdr:row>
      <xdr:rowOff>0</xdr:rowOff>
    </xdr:to>
    <xdr:sp macro="" textlink="">
      <xdr:nvSpPr>
        <xdr:cNvPr id="379" name="Rectangle 378"/>
        <xdr:cNvSpPr/>
      </xdr:nvSpPr>
      <xdr:spPr>
        <a:xfrm>
          <a:off x="0" y="1641284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833</xdr:row>
      <xdr:rowOff>0</xdr:rowOff>
    </xdr:from>
    <xdr:to>
      <xdr:col>1</xdr:col>
      <xdr:colOff>0</xdr:colOff>
      <xdr:row>837</xdr:row>
      <xdr:rowOff>0</xdr:rowOff>
    </xdr:to>
    <xdr:sp macro="" textlink="">
      <xdr:nvSpPr>
        <xdr:cNvPr id="380" name="Rectangle 379"/>
        <xdr:cNvSpPr/>
      </xdr:nvSpPr>
      <xdr:spPr>
        <a:xfrm>
          <a:off x="1847850" y="1641284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5i – Taux de conventionnement avec le dispositif territorial de consultations dédiées "Handisoins"</a:t>
          </a:r>
          <a:endParaRPr lang="en-GB">
            <a:effectLst/>
          </a:endParaRPr>
        </a:p>
      </xdr:txBody>
    </xdr:sp>
    <xdr:clientData/>
  </xdr:twoCellAnchor>
  <xdr:twoCellAnchor>
    <xdr:from>
      <xdr:col>0</xdr:col>
      <xdr:colOff>76200</xdr:colOff>
      <xdr:row>837</xdr:row>
      <xdr:rowOff>69850</xdr:rowOff>
    </xdr:from>
    <xdr:to>
      <xdr:col>0</xdr:col>
      <xdr:colOff>6184900</xdr:colOff>
      <xdr:row>865</xdr:row>
      <xdr:rowOff>19050</xdr:rowOff>
    </xdr:to>
    <xdr:sp macro="" textlink="">
      <xdr:nvSpPr>
        <xdr:cNvPr id="381" name="Rectangle 380"/>
        <xdr:cNvSpPr/>
      </xdr:nvSpPr>
      <xdr:spPr>
        <a:xfrm>
          <a:off x="76200" y="1649349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837</xdr:row>
      <xdr:rowOff>69850</xdr:rowOff>
    </xdr:from>
    <xdr:to>
      <xdr:col>0</xdr:col>
      <xdr:colOff>6210300</xdr:colOff>
      <xdr:row>865</xdr:row>
      <xdr:rowOff>25400</xdr:rowOff>
    </xdr:to>
    <xdr:sp macro="" textlink="">
      <xdr:nvSpPr>
        <xdr:cNvPr id="382" name="ZoneTexte 381"/>
        <xdr:cNvSpPr txBox="1"/>
      </xdr:nvSpPr>
      <xdr:spPr>
        <a:xfrm>
          <a:off x="107950" y="1649349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d’établissements et services ayant  une convention avec un dispositif territorial de consultations dédiées "Handisoins".</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 </a:t>
          </a:r>
          <a:r>
            <a:rPr lang="fr-FR" sz="1100" b="1">
              <a:solidFill>
                <a:schemeClr val="dk1"/>
              </a:solidFill>
              <a:effectLst/>
              <a:latin typeface="+mn-lt"/>
              <a:ea typeface="+mn-ea"/>
              <a:cs typeface="+mn-cs"/>
            </a:rPr>
            <a:t>dispositif Handisoins </a:t>
          </a:r>
          <a:r>
            <a:rPr lang="fr-FR" sz="1100">
              <a:solidFill>
                <a:schemeClr val="dk1"/>
              </a:solidFill>
              <a:effectLst/>
              <a:latin typeface="+mn-lt"/>
              <a:ea typeface="+mn-ea"/>
              <a:cs typeface="+mn-cs"/>
            </a:rPr>
            <a:t>est une offre de recours pour les personnes dont la situation de handicap rend trop difficile la délivrance des soins dans le dispositif de droit commun. Il s’adresse aux enfants et aux adultes en situation de handicap résidant au domicile ou en établissement. Il concerne tous types de handicap et s’inscrit dans une logique de subsidiarité. Il facilite et organise le parcours de soins du patient, lui donne accès à un ensemble de soins coordonnés. Parmi l’ensemble des soins courants, les soins dentaires, et plus globalement la santé orale représentent un enjeu important d’accès pour les personnes en situation de handicap. </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Articulation du dispositif avec le secteur médico-social de sorte à ce que les établissements et services médico-sociaux soient partie prenante de l’accompagnement à la santé et de l’accès aux soins des personnes qu’ils suivent ou qu’ils accueillent.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-Instruction DGOS/R4/DGCS/3B n°2015-313 du 20 octobre 2015 relative à la mise en place de dispositifs de consultations dédiés pour personnes en situation de handicap</a:t>
          </a:r>
        </a:p>
        <a:p>
          <a:pPr rtl="0" eaLnBrk="1" fontAlgn="auto" latinLnBrk="0" hangingPunct="1"/>
          <a:r>
            <a:rPr lang="en-GB">
              <a:effectLst/>
            </a:rPr>
            <a:t>-PRS 2023-2028 - Objectif opérationnel n°4 : Améliorer l’accès aux soins et à la santé des personnes en situation de handicap</a:t>
          </a:r>
        </a:p>
        <a:p>
          <a:pPr rtl="0" eaLnBrk="1" fontAlgn="auto" latinLnBrk="0" hangingPunct="1"/>
          <a:endParaRPr lang="en-GB">
            <a:effectLst/>
          </a:endParaRPr>
        </a:p>
      </xdr:txBody>
    </xdr:sp>
    <xdr:clientData/>
  </xdr:twoCellAnchor>
  <xdr:twoCellAnchor>
    <xdr:from>
      <xdr:col>0</xdr:col>
      <xdr:colOff>6553200</xdr:colOff>
      <xdr:row>839</xdr:row>
      <xdr:rowOff>69850</xdr:rowOff>
    </xdr:from>
    <xdr:to>
      <xdr:col>0</xdr:col>
      <xdr:colOff>8737600</xdr:colOff>
      <xdr:row>844</xdr:row>
      <xdr:rowOff>107950</xdr:rowOff>
    </xdr:to>
    <xdr:sp macro="" textlink="">
      <xdr:nvSpPr>
        <xdr:cNvPr id="383" name="Rectangle à coins arrondis 382"/>
        <xdr:cNvSpPr/>
      </xdr:nvSpPr>
      <xdr:spPr>
        <a:xfrm>
          <a:off x="6553200" y="1653032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839</xdr:row>
      <xdr:rowOff>95250</xdr:rowOff>
    </xdr:from>
    <xdr:to>
      <xdr:col>0</xdr:col>
      <xdr:colOff>8699500</xdr:colOff>
      <xdr:row>844</xdr:row>
      <xdr:rowOff>127000</xdr:rowOff>
    </xdr:to>
    <xdr:sp macro="" textlink="">
      <xdr:nvSpPr>
        <xdr:cNvPr id="384" name="ZoneTexte 383"/>
        <xdr:cNvSpPr txBox="1"/>
      </xdr:nvSpPr>
      <xdr:spPr>
        <a:xfrm>
          <a:off x="6578600" y="1653286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845</xdr:row>
      <xdr:rowOff>114300</xdr:rowOff>
    </xdr:from>
    <xdr:to>
      <xdr:col>0</xdr:col>
      <xdr:colOff>8737600</xdr:colOff>
      <xdr:row>851</xdr:row>
      <xdr:rowOff>107950</xdr:rowOff>
    </xdr:to>
    <xdr:sp macro="" textlink="">
      <xdr:nvSpPr>
        <xdr:cNvPr id="385" name="Ellipse 384"/>
        <xdr:cNvSpPr/>
      </xdr:nvSpPr>
      <xdr:spPr>
        <a:xfrm>
          <a:off x="6610350" y="1664525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6578600</xdr:colOff>
      <xdr:row>846</xdr:row>
      <xdr:rowOff>25400</xdr:rowOff>
    </xdr:from>
    <xdr:to>
      <xdr:col>0</xdr:col>
      <xdr:colOff>8724900</xdr:colOff>
      <xdr:row>850</xdr:row>
      <xdr:rowOff>177800</xdr:rowOff>
    </xdr:to>
    <xdr:sp macro="" textlink="">
      <xdr:nvSpPr>
        <xdr:cNvPr id="386" name="ZoneTexte 385"/>
        <xdr:cNvSpPr txBox="1"/>
      </xdr:nvSpPr>
      <xdr:spPr>
        <a:xfrm>
          <a:off x="6578600" y="154393900"/>
          <a:ext cx="2146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 / NON CONCERNE</a:t>
          </a:r>
          <a:endParaRPr lang="en-GB">
            <a:effectLst/>
          </a:endParaRPr>
        </a:p>
      </xdr:txBody>
    </xdr:sp>
    <xdr:clientData/>
  </xdr:twoCellAnchor>
  <xdr:twoCellAnchor>
    <xdr:from>
      <xdr:col>0</xdr:col>
      <xdr:colOff>6318250</xdr:colOff>
      <xdr:row>852</xdr:row>
      <xdr:rowOff>31750</xdr:rowOff>
    </xdr:from>
    <xdr:to>
      <xdr:col>0</xdr:col>
      <xdr:colOff>9074150</xdr:colOff>
      <xdr:row>865</xdr:row>
      <xdr:rowOff>12700</xdr:rowOff>
    </xdr:to>
    <xdr:sp macro="" textlink="">
      <xdr:nvSpPr>
        <xdr:cNvPr id="387" name="ZoneTexte 386"/>
        <xdr:cNvSpPr txBox="1"/>
      </xdr:nvSpPr>
      <xdr:spPr>
        <a:xfrm>
          <a:off x="6318250" y="1676590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b="1">
              <a:solidFill>
                <a:schemeClr val="dk1"/>
              </a:solidFill>
              <a:effectLst/>
              <a:latin typeface="+mn-lt"/>
              <a:ea typeface="+mn-ea"/>
              <a:cs typeface="+mn-cs"/>
            </a:rPr>
            <a:t>Numérateur : </a:t>
          </a:r>
          <a:r>
            <a:rPr lang="fr-FR" sz="1100">
              <a:solidFill>
                <a:schemeClr val="dk1"/>
              </a:solidFill>
              <a:effectLst/>
              <a:latin typeface="+mn-lt"/>
              <a:ea typeface="+mn-ea"/>
              <a:cs typeface="+mn-cs"/>
            </a:rPr>
            <a:t>Nombre d'ESMS ayant conventionné  avec le dispositif territorial de consultations dédiées "Handisoins" </a:t>
          </a:r>
          <a:r>
            <a:rPr lang="fr-FR" sz="1100" b="1">
              <a:solidFill>
                <a:schemeClr val="dk1"/>
              </a:solidFill>
              <a:effectLst/>
              <a:latin typeface="+mn-lt"/>
              <a:ea typeface="+mn-ea"/>
              <a:cs typeface="+mn-cs"/>
            </a:rPr>
            <a:t>Dénominateur : </a:t>
          </a:r>
          <a:r>
            <a:rPr lang="fr-FR" sz="1100">
              <a:solidFill>
                <a:schemeClr val="dk1"/>
              </a:solidFill>
              <a:effectLst/>
              <a:latin typeface="+mn-lt"/>
              <a:ea typeface="+mn-ea"/>
              <a:cs typeface="+mn-cs"/>
            </a:rPr>
            <a:t>Nombre d'ESMS ayant répondu</a:t>
          </a:r>
          <a:endParaRPr lang="en-GB">
            <a:effectLst/>
          </a:endParaRPr>
        </a:p>
      </xdr:txBody>
    </xdr:sp>
    <xdr:clientData/>
  </xdr:twoCellAnchor>
  <xdr:twoCellAnchor>
    <xdr:from>
      <xdr:col>0</xdr:col>
      <xdr:colOff>6318250</xdr:colOff>
      <xdr:row>852</xdr:row>
      <xdr:rowOff>31750</xdr:rowOff>
    </xdr:from>
    <xdr:to>
      <xdr:col>0</xdr:col>
      <xdr:colOff>9093200</xdr:colOff>
      <xdr:row>864</xdr:row>
      <xdr:rowOff>177800</xdr:rowOff>
    </xdr:to>
    <xdr:sp macro="" textlink="">
      <xdr:nvSpPr>
        <xdr:cNvPr id="388" name="Rectangle à coins arrondis 387"/>
        <xdr:cNvSpPr/>
      </xdr:nvSpPr>
      <xdr:spPr>
        <a:xfrm>
          <a:off x="6318250" y="1676590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866</xdr:row>
      <xdr:rowOff>0</xdr:rowOff>
    </xdr:from>
    <xdr:to>
      <xdr:col>0</xdr:col>
      <xdr:colOff>1847850</xdr:colOff>
      <xdr:row>870</xdr:row>
      <xdr:rowOff>0</xdr:rowOff>
    </xdr:to>
    <xdr:sp macro="" textlink="">
      <xdr:nvSpPr>
        <xdr:cNvPr id="389" name="Rectangle 388"/>
        <xdr:cNvSpPr/>
      </xdr:nvSpPr>
      <xdr:spPr>
        <a:xfrm>
          <a:off x="0" y="1702054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866</xdr:row>
      <xdr:rowOff>0</xdr:rowOff>
    </xdr:from>
    <xdr:to>
      <xdr:col>1</xdr:col>
      <xdr:colOff>0</xdr:colOff>
      <xdr:row>870</xdr:row>
      <xdr:rowOff>0</xdr:rowOff>
    </xdr:to>
    <xdr:sp macro="" textlink="">
      <xdr:nvSpPr>
        <xdr:cNvPr id="390" name="Rectangle 389"/>
        <xdr:cNvSpPr/>
      </xdr:nvSpPr>
      <xdr:spPr>
        <a:xfrm>
          <a:off x="1847850" y="1702054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5j - Taux d'ESMS ayant communiqué aux PERSONNES ACCOMPAGNEES ou proches l'accès à  l’enquête HANDIFACTION (film, affiche, …)</a:t>
          </a:r>
          <a:endParaRPr lang="en-GB">
            <a:effectLst/>
          </a:endParaRPr>
        </a:p>
      </xdr:txBody>
    </xdr:sp>
    <xdr:clientData/>
  </xdr:twoCellAnchor>
  <xdr:twoCellAnchor>
    <xdr:from>
      <xdr:col>0</xdr:col>
      <xdr:colOff>76200</xdr:colOff>
      <xdr:row>870</xdr:row>
      <xdr:rowOff>69850</xdr:rowOff>
    </xdr:from>
    <xdr:to>
      <xdr:col>0</xdr:col>
      <xdr:colOff>6184900</xdr:colOff>
      <xdr:row>898</xdr:row>
      <xdr:rowOff>19050</xdr:rowOff>
    </xdr:to>
    <xdr:sp macro="" textlink="">
      <xdr:nvSpPr>
        <xdr:cNvPr id="391" name="Rectangle 390"/>
        <xdr:cNvSpPr/>
      </xdr:nvSpPr>
      <xdr:spPr>
        <a:xfrm>
          <a:off x="76200" y="1710118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870</xdr:row>
      <xdr:rowOff>69850</xdr:rowOff>
    </xdr:from>
    <xdr:to>
      <xdr:col>0</xdr:col>
      <xdr:colOff>6210300</xdr:colOff>
      <xdr:row>898</xdr:row>
      <xdr:rowOff>25400</xdr:rowOff>
    </xdr:to>
    <xdr:sp macro="" textlink="">
      <xdr:nvSpPr>
        <xdr:cNvPr id="392" name="ZoneTexte 391"/>
        <xdr:cNvSpPr txBox="1"/>
      </xdr:nvSpPr>
      <xdr:spPr>
        <a:xfrm>
          <a:off x="107950" y="1710118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d’établissements et services ayant communiqué aux personnes accompagnées ou proches l’accès sur « Handidactique » de l’enquête Handifaction  (film, affiche, …)  </a:t>
          </a:r>
          <a:r>
            <a:rPr lang="fr-FR" sz="1100">
              <a:solidFill>
                <a:schemeClr val="dk1"/>
              </a:solidFill>
              <a:effectLst/>
              <a:latin typeface="+mn-lt"/>
              <a:ea typeface="+mn-ea"/>
              <a:cs typeface="+mn-cs"/>
              <a:hlinkClick xmlns:r="http://schemas.openxmlformats.org/officeDocument/2006/relationships" r:id=""/>
            </a:rPr>
            <a:t>https://www.handifaction.fr/</a:t>
          </a:r>
          <a:endParaRPr lang="en-GB">
            <a:effectLst/>
          </a:endParaRPr>
        </a:p>
        <a:p>
          <a:pPr rtl="0" eaLnBrk="1" latinLnBrk="0" hangingPunct="1"/>
          <a:r>
            <a:rPr lang="fr-FR" sz="1100">
              <a:solidFill>
                <a:schemeClr val="dk1"/>
              </a:solidFill>
              <a:effectLst/>
              <a:latin typeface="+mn-lt"/>
              <a:ea typeface="+mn-ea"/>
              <a:cs typeface="+mn-cs"/>
            </a:rPr>
            <a:t> </a:t>
          </a:r>
        </a:p>
        <a:p>
          <a:pPr rtl="0" eaLnBrk="1"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L’enquête Handifaction de l’association Handidactique c’est le </a:t>
          </a:r>
          <a:r>
            <a:rPr lang="fr-FR" sz="1100" b="1">
              <a:solidFill>
                <a:schemeClr val="dk1"/>
              </a:solidFill>
              <a:effectLst/>
              <a:latin typeface="+mn-lt"/>
              <a:ea typeface="+mn-ea"/>
              <a:cs typeface="+mn-cs"/>
            </a:rPr>
            <a:t>baromètre des soins et de la Charte Romain Jacob.  </a:t>
          </a:r>
          <a:endParaRPr lang="en-GB">
            <a:effectLst/>
          </a:endParaRPr>
        </a:p>
        <a:p>
          <a:pPr rtl="0" eaLnBrk="1" latinLnBrk="0" hangingPunct="1"/>
          <a:r>
            <a:rPr lang="fr-FR" sz="1100">
              <a:solidFill>
                <a:schemeClr val="dk1"/>
              </a:solidFill>
              <a:effectLst/>
              <a:latin typeface="+mn-lt"/>
              <a:ea typeface="+mn-ea"/>
              <a:cs typeface="+mn-cs"/>
            </a:rPr>
            <a:t>Le questionnaire Handifaction a été conçu pour recueillir la « parole » des personnes vivant avec un handicap dans un contexte de soins.</a:t>
          </a:r>
          <a:endParaRPr lang="en-GB">
            <a:effectLst/>
          </a:endParaRPr>
        </a:p>
        <a:p>
          <a:pPr rtl="0" eaLnBrk="1" latinLnBrk="0" hangingPunct="1"/>
          <a:r>
            <a:rPr lang="fr-FR" sz="1100">
              <a:solidFill>
                <a:schemeClr val="dk1"/>
              </a:solidFill>
              <a:effectLst/>
              <a:latin typeface="+mn-lt"/>
              <a:ea typeface="+mn-ea"/>
              <a:cs typeface="+mn-cs"/>
            </a:rPr>
            <a:t>Chaque région dispose à présent d’un outil de mesure du refus d’accès aux soins, qui reste une problématique majeure sur laquelle il nous faut agir. </a:t>
          </a:r>
          <a:endParaRPr lang="en-GB">
            <a:effectLst/>
          </a:endParaRPr>
        </a:p>
        <a:p>
          <a:pPr rtl="0" eaLnBrk="1" latinLnBrk="0" hangingPunct="1"/>
          <a:r>
            <a:rPr lang="fr-FR" sz="1100">
              <a:solidFill>
                <a:schemeClr val="dk1"/>
              </a:solidFill>
              <a:effectLst/>
              <a:latin typeface="+mn-lt"/>
              <a:ea typeface="+mn-ea"/>
              <a:cs typeface="+mn-cs"/>
            </a:rPr>
            <a:t>Au troisième trimestre 2023, en Pays de la Loire, nous avons recueilli 4 892 réponses, dont 88 % provenaient de répondants réguliers.</a:t>
          </a:r>
          <a:endParaRPr lang="en-GB">
            <a:effectLst/>
          </a:endParaRPr>
        </a:p>
        <a:p>
          <a:pPr rtl="0" eaLnBrk="1" latinLnBrk="0" hangingPunct="1"/>
          <a:r>
            <a:rPr lang="fr-FR" sz="1100">
              <a:solidFill>
                <a:schemeClr val="dk1"/>
              </a:solidFill>
              <a:effectLst/>
              <a:latin typeface="+mn-lt"/>
              <a:ea typeface="+mn-ea"/>
              <a:cs typeface="+mn-cs"/>
            </a:rPr>
            <a:t>L’analyse de ces résultats donnent les résultats suivants : 22 % n'ont pas pu accéder aux soins (stable), le taux de refus de soin était de 14 %, avec 25 % se soldant par un abandon de la démarche de soin.</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fontAlgn="auto" latinLnBrk="0" hangingPunct="1"/>
          <a:r>
            <a:rPr lang="fr-FR" sz="1100">
              <a:solidFill>
                <a:schemeClr val="dk1"/>
              </a:solidFill>
              <a:effectLst/>
              <a:latin typeface="+mn-lt"/>
              <a:ea typeface="+mn-ea"/>
              <a:cs typeface="+mn-cs"/>
            </a:rPr>
            <a:t>Faire connaitre l’enquête Handifaction auprès des personnes vivant avec un handicap.</a:t>
          </a:r>
        </a:p>
        <a:p>
          <a:pPr rtl="0" eaLnBrk="1" fontAlgn="auto"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Loi du 4 mars 2002 relative aux droits des malades et à la qualité du système de santé</a:t>
          </a:r>
          <a:endParaRPr lang="en-GB">
            <a:effectLst/>
          </a:endParaRPr>
        </a:p>
      </xdr:txBody>
    </xdr:sp>
    <xdr:clientData/>
  </xdr:twoCellAnchor>
  <xdr:twoCellAnchor>
    <xdr:from>
      <xdr:col>0</xdr:col>
      <xdr:colOff>6553200</xdr:colOff>
      <xdr:row>872</xdr:row>
      <xdr:rowOff>69850</xdr:rowOff>
    </xdr:from>
    <xdr:to>
      <xdr:col>0</xdr:col>
      <xdr:colOff>8737600</xdr:colOff>
      <xdr:row>877</xdr:row>
      <xdr:rowOff>107950</xdr:rowOff>
    </xdr:to>
    <xdr:sp macro="" textlink="">
      <xdr:nvSpPr>
        <xdr:cNvPr id="393" name="Rectangle à coins arrondis 392"/>
        <xdr:cNvSpPr/>
      </xdr:nvSpPr>
      <xdr:spPr>
        <a:xfrm>
          <a:off x="6553200" y="1713801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872</xdr:row>
      <xdr:rowOff>95250</xdr:rowOff>
    </xdr:from>
    <xdr:to>
      <xdr:col>0</xdr:col>
      <xdr:colOff>8699500</xdr:colOff>
      <xdr:row>877</xdr:row>
      <xdr:rowOff>127000</xdr:rowOff>
    </xdr:to>
    <xdr:sp macro="" textlink="">
      <xdr:nvSpPr>
        <xdr:cNvPr id="394" name="ZoneTexte 393"/>
        <xdr:cNvSpPr txBox="1"/>
      </xdr:nvSpPr>
      <xdr:spPr>
        <a:xfrm>
          <a:off x="6578600" y="1714055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878</xdr:row>
      <xdr:rowOff>114300</xdr:rowOff>
    </xdr:from>
    <xdr:to>
      <xdr:col>0</xdr:col>
      <xdr:colOff>8737600</xdr:colOff>
      <xdr:row>884</xdr:row>
      <xdr:rowOff>107950</xdr:rowOff>
    </xdr:to>
    <xdr:sp macro="" textlink="">
      <xdr:nvSpPr>
        <xdr:cNvPr id="395" name="Ellipse 394"/>
        <xdr:cNvSpPr/>
      </xdr:nvSpPr>
      <xdr:spPr>
        <a:xfrm>
          <a:off x="6610350" y="1725295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6699250</xdr:colOff>
      <xdr:row>879</xdr:row>
      <xdr:rowOff>6350</xdr:rowOff>
    </xdr:from>
    <xdr:to>
      <xdr:col>0</xdr:col>
      <xdr:colOff>8591550</xdr:colOff>
      <xdr:row>883</xdr:row>
      <xdr:rowOff>158750</xdr:rowOff>
    </xdr:to>
    <xdr:sp macro="" textlink="">
      <xdr:nvSpPr>
        <xdr:cNvPr id="396" name="ZoneTexte 395"/>
        <xdr:cNvSpPr txBox="1"/>
      </xdr:nvSpPr>
      <xdr:spPr>
        <a:xfrm>
          <a:off x="6699250" y="161925000"/>
          <a:ext cx="18923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885</xdr:row>
      <xdr:rowOff>31750</xdr:rowOff>
    </xdr:from>
    <xdr:to>
      <xdr:col>0</xdr:col>
      <xdr:colOff>9074150</xdr:colOff>
      <xdr:row>898</xdr:row>
      <xdr:rowOff>12700</xdr:rowOff>
    </xdr:to>
    <xdr:sp macro="" textlink="">
      <xdr:nvSpPr>
        <xdr:cNvPr id="397" name="ZoneTexte 396"/>
        <xdr:cNvSpPr txBox="1"/>
      </xdr:nvSpPr>
      <xdr:spPr>
        <a:xfrm>
          <a:off x="6318250" y="1737360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b="1">
              <a:solidFill>
                <a:schemeClr val="dk1"/>
              </a:solidFill>
              <a:effectLst/>
              <a:latin typeface="+mn-lt"/>
              <a:ea typeface="+mn-ea"/>
              <a:cs typeface="+mn-cs"/>
            </a:rPr>
            <a:t>Numérateur : </a:t>
          </a:r>
          <a:r>
            <a:rPr lang="fr-FR" sz="1100">
              <a:solidFill>
                <a:schemeClr val="dk1"/>
              </a:solidFill>
              <a:effectLst/>
              <a:latin typeface="+mn-lt"/>
              <a:ea typeface="+mn-ea"/>
              <a:cs typeface="+mn-cs"/>
            </a:rPr>
            <a:t>Nombre d'ESMS ayant communiqué aux personnes accompagnées ou proches l’accès à l’enquête handifaction</a:t>
          </a:r>
          <a:endParaRPr lang="en-GB">
            <a:effectLst/>
          </a:endParaRPr>
        </a:p>
        <a:p>
          <a:pPr rtl="0" eaLnBrk="1" fontAlgn="base" latinLnBrk="0" hangingPunct="1"/>
          <a:r>
            <a:rPr lang="fr-FR" sz="1100" b="1">
              <a:solidFill>
                <a:schemeClr val="dk1"/>
              </a:solidFill>
              <a:effectLst/>
              <a:latin typeface="+mn-lt"/>
              <a:ea typeface="+mn-ea"/>
              <a:cs typeface="+mn-cs"/>
            </a:rPr>
            <a:t>Dénominateur : </a:t>
          </a:r>
          <a:r>
            <a:rPr lang="fr-FR" sz="1100">
              <a:solidFill>
                <a:schemeClr val="dk1"/>
              </a:solidFill>
              <a:effectLst/>
              <a:latin typeface="+mn-lt"/>
              <a:ea typeface="+mn-ea"/>
              <a:cs typeface="+mn-cs"/>
            </a:rPr>
            <a:t>Nombre d'ESMS ayant répondu</a:t>
          </a:r>
          <a:endParaRPr lang="en-GB">
            <a:effectLst/>
          </a:endParaRPr>
        </a:p>
      </xdr:txBody>
    </xdr:sp>
    <xdr:clientData/>
  </xdr:twoCellAnchor>
  <xdr:twoCellAnchor>
    <xdr:from>
      <xdr:col>0</xdr:col>
      <xdr:colOff>6318250</xdr:colOff>
      <xdr:row>885</xdr:row>
      <xdr:rowOff>31750</xdr:rowOff>
    </xdr:from>
    <xdr:to>
      <xdr:col>0</xdr:col>
      <xdr:colOff>9093200</xdr:colOff>
      <xdr:row>897</xdr:row>
      <xdr:rowOff>177800</xdr:rowOff>
    </xdr:to>
    <xdr:sp macro="" textlink="">
      <xdr:nvSpPr>
        <xdr:cNvPr id="398" name="Rectangle à coins arrondis 397"/>
        <xdr:cNvSpPr/>
      </xdr:nvSpPr>
      <xdr:spPr>
        <a:xfrm>
          <a:off x="6318250" y="1737360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899</xdr:row>
      <xdr:rowOff>0</xdr:rowOff>
    </xdr:from>
    <xdr:to>
      <xdr:col>0</xdr:col>
      <xdr:colOff>1847850</xdr:colOff>
      <xdr:row>903</xdr:row>
      <xdr:rowOff>0</xdr:rowOff>
    </xdr:to>
    <xdr:sp macro="" textlink="">
      <xdr:nvSpPr>
        <xdr:cNvPr id="399" name="Rectangle 398"/>
        <xdr:cNvSpPr/>
      </xdr:nvSpPr>
      <xdr:spPr>
        <a:xfrm>
          <a:off x="0" y="1762823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899</xdr:row>
      <xdr:rowOff>0</xdr:rowOff>
    </xdr:from>
    <xdr:to>
      <xdr:col>1</xdr:col>
      <xdr:colOff>0</xdr:colOff>
      <xdr:row>903</xdr:row>
      <xdr:rowOff>0</xdr:rowOff>
    </xdr:to>
    <xdr:sp macro="" textlink="">
      <xdr:nvSpPr>
        <xdr:cNvPr id="400" name="Rectangle 399"/>
        <xdr:cNvSpPr/>
      </xdr:nvSpPr>
      <xdr:spPr>
        <a:xfrm>
          <a:off x="1847850" y="1762823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5k - Taux d’ESMS ayant mobilisé les outils permettant une compréhension facile à lire et à comprendre</a:t>
          </a:r>
          <a:endParaRPr lang="en-GB">
            <a:effectLst/>
          </a:endParaRPr>
        </a:p>
      </xdr:txBody>
    </xdr:sp>
    <xdr:clientData/>
  </xdr:twoCellAnchor>
  <xdr:twoCellAnchor>
    <xdr:from>
      <xdr:col>0</xdr:col>
      <xdr:colOff>76200</xdr:colOff>
      <xdr:row>903</xdr:row>
      <xdr:rowOff>69850</xdr:rowOff>
    </xdr:from>
    <xdr:to>
      <xdr:col>0</xdr:col>
      <xdr:colOff>6184900</xdr:colOff>
      <xdr:row>931</xdr:row>
      <xdr:rowOff>19050</xdr:rowOff>
    </xdr:to>
    <xdr:sp macro="" textlink="">
      <xdr:nvSpPr>
        <xdr:cNvPr id="401" name="Rectangle 400"/>
        <xdr:cNvSpPr/>
      </xdr:nvSpPr>
      <xdr:spPr>
        <a:xfrm>
          <a:off x="76200" y="1770888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903</xdr:row>
      <xdr:rowOff>69850</xdr:rowOff>
    </xdr:from>
    <xdr:to>
      <xdr:col>0</xdr:col>
      <xdr:colOff>6210300</xdr:colOff>
      <xdr:row>931</xdr:row>
      <xdr:rowOff>25400</xdr:rowOff>
    </xdr:to>
    <xdr:sp macro="" textlink="">
      <xdr:nvSpPr>
        <xdr:cNvPr id="402" name="ZoneTexte 401"/>
        <xdr:cNvSpPr txBox="1"/>
      </xdr:nvSpPr>
      <xdr:spPr>
        <a:xfrm>
          <a:off x="107950" y="1770888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d’établissements ayant mobilisé les outils permettant une compréhension facile à lire et à comprendre pour les personnes accompagnées et leurs proches et pour les professionnels de santé.</a:t>
          </a:r>
        </a:p>
        <a:p>
          <a:pPr rtl="0" eaLnBrk="1" latinLnBrk="0" hangingPunct="1"/>
          <a:endParaRPr lang="en-GB">
            <a:effectLst/>
          </a:endParaRPr>
        </a:p>
        <a:p>
          <a:pPr rtl="0" eaLnBrk="1" latinLnBrk="0" hangingPunct="1"/>
          <a:r>
            <a:rPr lang="fr-FR" sz="1100">
              <a:solidFill>
                <a:schemeClr val="dk1"/>
              </a:solidFill>
              <a:effectLst/>
              <a:latin typeface="+mn-lt"/>
              <a:ea typeface="+mn-ea"/>
              <a:cs typeface="+mn-cs"/>
            </a:rPr>
            <a:t> </a:t>
          </a:r>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Des outils pour comprendre et prendre soin de sa santé sont adaptés aux personnes en situation de handicap et ont vocation à les accompagner dans leur accès aux soins :</a:t>
          </a:r>
          <a:endParaRPr lang="en-GB">
            <a:effectLst/>
          </a:endParaRPr>
        </a:p>
        <a:p>
          <a:pPr rtl="0" eaLnBrk="1" latinLnBrk="0" hangingPunct="1"/>
          <a:r>
            <a:rPr lang="fr-FR" sz="1100">
              <a:solidFill>
                <a:schemeClr val="dk1"/>
              </a:solidFill>
              <a:effectLst/>
              <a:latin typeface="+mn-lt"/>
              <a:ea typeface="+mn-ea"/>
              <a:cs typeface="+mn-cs"/>
            </a:rPr>
            <a:t>Le FALC, langage Facile A Lire et A Comprendre, a pour but de faciliter l’accès à l’information aux personnes avec des difficultés de compréhension. Il est régi par des règles européennes strictes qui permettent la simplification des documents et une meilleure compréhension de tous. Il peut permettre à la personne de se préparer avant une consultation, un examen …</a:t>
          </a:r>
          <a:endParaRPr lang="en-GB">
            <a:effectLst/>
          </a:endParaRPr>
        </a:p>
        <a:p>
          <a:pPr rtl="0" eaLnBrk="1" latinLnBrk="0" hangingPunct="1"/>
          <a:r>
            <a:rPr lang="fr-FR" sz="1100">
              <a:solidFill>
                <a:schemeClr val="dk1"/>
              </a:solidFill>
              <a:effectLst/>
              <a:latin typeface="+mn-lt"/>
              <a:ea typeface="+mn-ea"/>
              <a:cs typeface="+mn-cs"/>
              <a:hlinkClick xmlns:r="http://schemas.openxmlformats.org/officeDocument/2006/relationships" r:id=""/>
            </a:rPr>
            <a:t>Santé BD</a:t>
          </a:r>
          <a:r>
            <a:rPr lang="fr-FR" sz="1100">
              <a:solidFill>
                <a:schemeClr val="dk1"/>
              </a:solidFill>
              <a:effectLst/>
              <a:latin typeface="+mn-lt"/>
              <a:ea typeface="+mn-ea"/>
              <a:cs typeface="+mn-cs"/>
            </a:rPr>
            <a:t> , ce sont des outils pédagogiques avec des images et des mots simples : bandes-dessinées personnalisées, posters, vidéos et banque d’images dont la méthodologie s’appuie sur le langage FALC. Les professionnels de santé l’utilisent pour expliquer avec des images et des mots simples la consultation et les soins.</a:t>
          </a:r>
          <a:endParaRPr lang="en-GB">
            <a:effectLst/>
          </a:endParaRPr>
        </a:p>
        <a:p>
          <a:pPr rtl="0" eaLnBrk="1" latinLnBrk="0" hangingPunct="1"/>
          <a:r>
            <a:rPr lang="fr-FR" sz="1100">
              <a:solidFill>
                <a:schemeClr val="dk1"/>
              </a:solidFill>
              <a:effectLst/>
              <a:latin typeface="+mn-lt"/>
              <a:ea typeface="+mn-ea"/>
              <a:cs typeface="+mn-cs"/>
              <a:hlinkClick xmlns:r="http://schemas.openxmlformats.org/officeDocument/2006/relationships" r:id=""/>
            </a:rPr>
            <a:t>Handiconnect</a:t>
          </a:r>
          <a:r>
            <a:rPr lang="fr-FR" sz="1100">
              <a:solidFill>
                <a:schemeClr val="dk1"/>
              </a:solidFill>
              <a:effectLst/>
              <a:latin typeface="+mn-lt"/>
              <a:ea typeface="+mn-ea"/>
              <a:cs typeface="+mn-cs"/>
            </a:rPr>
            <a:t> est un site ressource pour guider les professionnels de santé dans leur pratique quotidienne auprès des patients en situation de handicap.</a:t>
          </a:r>
          <a:endParaRPr lang="en-GB">
            <a:effectLst/>
          </a:endParaRPr>
        </a:p>
        <a:p>
          <a:pPr rtl="0" eaLnBrk="1" latinLnBrk="0" hangingPunct="1"/>
          <a:r>
            <a:rPr lang="fr-FR" sz="1100">
              <a:solidFill>
                <a:schemeClr val="dk1"/>
              </a:solidFill>
              <a:effectLst/>
              <a:latin typeface="+mn-lt"/>
              <a:ea typeface="+mn-ea"/>
              <a:cs typeface="+mn-cs"/>
            </a:rPr>
            <a:t>…</a:t>
          </a:r>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Faire connaitre ces outils auprès des personnes vivant avec un handicap afin qu’ils s’approprient l’information partagée par les établissements et pour les inciter à donner leur avis sur leurs expériences des soins.</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Loi du 4 mars 2002 relative aux droits des malades et à la qualité du système de santé</a:t>
          </a:r>
          <a:endParaRPr lang="en-GB">
            <a:effectLst/>
          </a:endParaRPr>
        </a:p>
      </xdr:txBody>
    </xdr:sp>
    <xdr:clientData/>
  </xdr:twoCellAnchor>
  <xdr:twoCellAnchor>
    <xdr:from>
      <xdr:col>0</xdr:col>
      <xdr:colOff>6553200</xdr:colOff>
      <xdr:row>905</xdr:row>
      <xdr:rowOff>69850</xdr:rowOff>
    </xdr:from>
    <xdr:to>
      <xdr:col>0</xdr:col>
      <xdr:colOff>8737600</xdr:colOff>
      <xdr:row>910</xdr:row>
      <xdr:rowOff>107950</xdr:rowOff>
    </xdr:to>
    <xdr:sp macro="" textlink="">
      <xdr:nvSpPr>
        <xdr:cNvPr id="403" name="Rectangle à coins arrondis 402"/>
        <xdr:cNvSpPr/>
      </xdr:nvSpPr>
      <xdr:spPr>
        <a:xfrm>
          <a:off x="6553200" y="1774571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905</xdr:row>
      <xdr:rowOff>95250</xdr:rowOff>
    </xdr:from>
    <xdr:to>
      <xdr:col>0</xdr:col>
      <xdr:colOff>8699500</xdr:colOff>
      <xdr:row>910</xdr:row>
      <xdr:rowOff>127000</xdr:rowOff>
    </xdr:to>
    <xdr:sp macro="" textlink="">
      <xdr:nvSpPr>
        <xdr:cNvPr id="404" name="ZoneTexte 403"/>
        <xdr:cNvSpPr txBox="1"/>
      </xdr:nvSpPr>
      <xdr:spPr>
        <a:xfrm>
          <a:off x="6578600" y="1774825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sz="1400">
            <a:effectLst/>
          </a:endParaRPr>
        </a:p>
        <a:p>
          <a:pPr algn="ctr" rtl="0" eaLnBrk="1" latinLnBrk="0" hangingPunct="1"/>
          <a:r>
            <a:rPr lang="fr-FR" sz="1100">
              <a:solidFill>
                <a:schemeClr val="dk1"/>
              </a:solidFill>
              <a:effectLst/>
              <a:latin typeface="+mn-lt"/>
              <a:ea typeface="+mn-ea"/>
              <a:cs typeface="+mn-cs"/>
            </a:rPr>
            <a:t>TOUS</a:t>
          </a:r>
          <a:endParaRPr lang="en-GB" sz="1400">
            <a:effectLst/>
          </a:endParaRPr>
        </a:p>
      </xdr:txBody>
    </xdr:sp>
    <xdr:clientData/>
  </xdr:twoCellAnchor>
  <xdr:twoCellAnchor>
    <xdr:from>
      <xdr:col>0</xdr:col>
      <xdr:colOff>6610350</xdr:colOff>
      <xdr:row>911</xdr:row>
      <xdr:rowOff>114300</xdr:rowOff>
    </xdr:from>
    <xdr:to>
      <xdr:col>0</xdr:col>
      <xdr:colOff>8737600</xdr:colOff>
      <xdr:row>917</xdr:row>
      <xdr:rowOff>107950</xdr:rowOff>
    </xdr:to>
    <xdr:sp macro="" textlink="">
      <xdr:nvSpPr>
        <xdr:cNvPr id="405" name="Ellipse 404"/>
        <xdr:cNvSpPr/>
      </xdr:nvSpPr>
      <xdr:spPr>
        <a:xfrm>
          <a:off x="6610350" y="1786064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6635750</xdr:colOff>
      <xdr:row>912</xdr:row>
      <xdr:rowOff>25400</xdr:rowOff>
    </xdr:from>
    <xdr:to>
      <xdr:col>0</xdr:col>
      <xdr:colOff>8724900</xdr:colOff>
      <xdr:row>916</xdr:row>
      <xdr:rowOff>177800</xdr:rowOff>
    </xdr:to>
    <xdr:sp macro="" textlink="">
      <xdr:nvSpPr>
        <xdr:cNvPr id="406" name="ZoneTexte 405"/>
        <xdr:cNvSpPr txBox="1"/>
      </xdr:nvSpPr>
      <xdr:spPr>
        <a:xfrm>
          <a:off x="6635750" y="166547800"/>
          <a:ext cx="20891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xdr:txBody>
    </xdr:sp>
    <xdr:clientData/>
  </xdr:twoCellAnchor>
  <xdr:twoCellAnchor>
    <xdr:from>
      <xdr:col>0</xdr:col>
      <xdr:colOff>6318250</xdr:colOff>
      <xdr:row>918</xdr:row>
      <xdr:rowOff>31750</xdr:rowOff>
    </xdr:from>
    <xdr:to>
      <xdr:col>0</xdr:col>
      <xdr:colOff>9074150</xdr:colOff>
      <xdr:row>931</xdr:row>
      <xdr:rowOff>12700</xdr:rowOff>
    </xdr:to>
    <xdr:sp macro="" textlink="">
      <xdr:nvSpPr>
        <xdr:cNvPr id="407" name="ZoneTexte 406"/>
        <xdr:cNvSpPr txBox="1"/>
      </xdr:nvSpPr>
      <xdr:spPr>
        <a:xfrm>
          <a:off x="6318250" y="1798129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b="1">
              <a:solidFill>
                <a:schemeClr val="dk1"/>
              </a:solidFill>
              <a:effectLst/>
              <a:latin typeface="+mn-lt"/>
              <a:ea typeface="+mn-ea"/>
              <a:cs typeface="+mn-cs"/>
            </a:rPr>
            <a:t>Numérateur : </a:t>
          </a:r>
          <a:r>
            <a:rPr lang="fr-FR" sz="1100">
              <a:solidFill>
                <a:schemeClr val="dk1"/>
              </a:solidFill>
              <a:effectLst/>
              <a:latin typeface="+mn-lt"/>
              <a:ea typeface="+mn-ea"/>
              <a:cs typeface="+mn-cs"/>
            </a:rPr>
            <a:t>Nombre d'ESMS ayant mobilisé les outils permettant une compréhension facile à lire et à comprendre </a:t>
          </a:r>
          <a:endParaRPr lang="en-GB">
            <a:effectLst/>
          </a:endParaRPr>
        </a:p>
        <a:p>
          <a:pPr rtl="0" eaLnBrk="1" fontAlgn="base" latinLnBrk="0" hangingPunct="1"/>
          <a:r>
            <a:rPr lang="fr-FR" sz="1100" b="1">
              <a:solidFill>
                <a:schemeClr val="dk1"/>
              </a:solidFill>
              <a:effectLst/>
              <a:latin typeface="+mn-lt"/>
              <a:ea typeface="+mn-ea"/>
              <a:cs typeface="+mn-cs"/>
            </a:rPr>
            <a:t>Dénominateur : </a:t>
          </a:r>
          <a:r>
            <a:rPr lang="fr-FR" sz="1100">
              <a:solidFill>
                <a:schemeClr val="dk1"/>
              </a:solidFill>
              <a:effectLst/>
              <a:latin typeface="+mn-lt"/>
              <a:ea typeface="+mn-ea"/>
              <a:cs typeface="+mn-cs"/>
            </a:rPr>
            <a:t>Nombre d'ESMS ayant répondu</a:t>
          </a:r>
          <a:endParaRPr lang="en-GB">
            <a:effectLst/>
          </a:endParaRPr>
        </a:p>
      </xdr:txBody>
    </xdr:sp>
    <xdr:clientData/>
  </xdr:twoCellAnchor>
  <xdr:twoCellAnchor>
    <xdr:from>
      <xdr:col>0</xdr:col>
      <xdr:colOff>6318250</xdr:colOff>
      <xdr:row>918</xdr:row>
      <xdr:rowOff>31750</xdr:rowOff>
    </xdr:from>
    <xdr:to>
      <xdr:col>0</xdr:col>
      <xdr:colOff>9093200</xdr:colOff>
      <xdr:row>930</xdr:row>
      <xdr:rowOff>177800</xdr:rowOff>
    </xdr:to>
    <xdr:sp macro="" textlink="">
      <xdr:nvSpPr>
        <xdr:cNvPr id="408" name="Rectangle à coins arrondis 407"/>
        <xdr:cNvSpPr/>
      </xdr:nvSpPr>
      <xdr:spPr>
        <a:xfrm>
          <a:off x="6318250" y="1798129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932</xdr:row>
      <xdr:rowOff>0</xdr:rowOff>
    </xdr:from>
    <xdr:to>
      <xdr:col>0</xdr:col>
      <xdr:colOff>1847850</xdr:colOff>
      <xdr:row>936</xdr:row>
      <xdr:rowOff>0</xdr:rowOff>
    </xdr:to>
    <xdr:sp macro="" textlink="">
      <xdr:nvSpPr>
        <xdr:cNvPr id="409" name="Rectangle 408"/>
        <xdr:cNvSpPr/>
      </xdr:nvSpPr>
      <xdr:spPr>
        <a:xfrm>
          <a:off x="0" y="1823593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932</xdr:row>
      <xdr:rowOff>0</xdr:rowOff>
    </xdr:from>
    <xdr:to>
      <xdr:col>1</xdr:col>
      <xdr:colOff>0</xdr:colOff>
      <xdr:row>936</xdr:row>
      <xdr:rowOff>0</xdr:rowOff>
    </xdr:to>
    <xdr:sp macro="" textlink="">
      <xdr:nvSpPr>
        <xdr:cNvPr id="410" name="Rectangle 409"/>
        <xdr:cNvSpPr/>
      </xdr:nvSpPr>
      <xdr:spPr>
        <a:xfrm>
          <a:off x="1847850" y="1823593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5l -Taux de personnes accompagnées ayant bénéficié de leur mammographie de dépistage</a:t>
          </a:r>
          <a:endParaRPr lang="en-GB">
            <a:effectLst/>
          </a:endParaRPr>
        </a:p>
      </xdr:txBody>
    </xdr:sp>
    <xdr:clientData/>
  </xdr:twoCellAnchor>
  <xdr:twoCellAnchor>
    <xdr:from>
      <xdr:col>0</xdr:col>
      <xdr:colOff>76200</xdr:colOff>
      <xdr:row>936</xdr:row>
      <xdr:rowOff>69850</xdr:rowOff>
    </xdr:from>
    <xdr:to>
      <xdr:col>0</xdr:col>
      <xdr:colOff>6184900</xdr:colOff>
      <xdr:row>964</xdr:row>
      <xdr:rowOff>19050</xdr:rowOff>
    </xdr:to>
    <xdr:sp macro="" textlink="">
      <xdr:nvSpPr>
        <xdr:cNvPr id="411" name="Rectangle 410"/>
        <xdr:cNvSpPr/>
      </xdr:nvSpPr>
      <xdr:spPr>
        <a:xfrm>
          <a:off x="76200" y="1831657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936</xdr:row>
      <xdr:rowOff>69850</xdr:rowOff>
    </xdr:from>
    <xdr:to>
      <xdr:col>0</xdr:col>
      <xdr:colOff>6210300</xdr:colOff>
      <xdr:row>964</xdr:row>
      <xdr:rowOff>25400</xdr:rowOff>
    </xdr:to>
    <xdr:sp macro="" textlink="">
      <xdr:nvSpPr>
        <xdr:cNvPr id="412" name="ZoneTexte 411"/>
        <xdr:cNvSpPr txBox="1"/>
      </xdr:nvSpPr>
      <xdr:spPr>
        <a:xfrm>
          <a:off x="107950" y="1831657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des femmes (50-74 ans) ayant bénéficié de leur mammographie de dépistage (cancer sein).</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 dépistage permet une prise en charge plus précoce, plus efficace et moins invasive. Un accès facilité aux dépistages et un diagnostic précoce contribuent à la réduction des inégalités sociales et de la perte de chance. Une part importante du dépistage des cancers repose sur le dépistage organisé. Il concerne le cancer du sein et le cancer colorectal. A ce jour, le Maine et Loire expérimente le dépistage du cancer du col de l’utérus. Son extension à la région est en cours. Ces stratégies de dépistage organisé doivent se poursuivre, en les rendant plus accessibles aux personnes les plus défavorisées. En effet, il est aujourd’hui démontré que l’accès au dépistage révèle un gradient social. Il touche proportionnellement moins les personnes les plus vulnérables. Ce recours inégal au dépistage contribue aux inégalités sociales de santé. L’opportunité manquée de dépistage et le retard au diagnostic qui s’ensuit, représentent une perte de chance. </a:t>
          </a:r>
          <a:endParaRPr lang="en-GB">
            <a:effectLst/>
          </a:endParaRPr>
        </a:p>
        <a:p>
          <a:pPr rtl="0" eaLnBrk="1" latinLnBrk="0" hangingPunct="1"/>
          <a:r>
            <a:rPr lang="fr-FR" sz="1100">
              <a:solidFill>
                <a:schemeClr val="dk1"/>
              </a:solidFill>
              <a:effectLst/>
              <a:latin typeface="+mn-lt"/>
              <a:ea typeface="+mn-ea"/>
              <a:cs typeface="+mn-cs"/>
            </a:rPr>
            <a:t>Selon une étude de l’IRDES, les personnes en situation de handicap ont un recours réduit aux dépistages des cancers du col de l’utérus et du côlon ainsi qu’à la mammographie.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Informer et former/accompagner sur la nécessité de faire bénéficier du dépistages du cancer les résidents de 50 à 74 ans.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PRS 2023-2028 - Objectif opérationnel n°4 : Améliorer l’accès aux soins et à la santé des personnes en situation de handicap</a:t>
          </a:r>
        </a:p>
        <a:p>
          <a:pPr rtl="0" eaLnBrk="1" fontAlgn="auto" latinLnBrk="0" hangingPunct="1"/>
          <a:endParaRPr lang="en-GB">
            <a:effectLst/>
          </a:endParaRPr>
        </a:p>
        <a:p>
          <a:pPr rtl="0" eaLnBrk="1" fontAlgn="auto" latinLnBrk="0" hangingPunct="1"/>
          <a:endParaRPr lang="en-GB">
            <a:effectLst/>
          </a:endParaRPr>
        </a:p>
      </xdr:txBody>
    </xdr:sp>
    <xdr:clientData/>
  </xdr:twoCellAnchor>
  <xdr:twoCellAnchor>
    <xdr:from>
      <xdr:col>0</xdr:col>
      <xdr:colOff>6553200</xdr:colOff>
      <xdr:row>938</xdr:row>
      <xdr:rowOff>69850</xdr:rowOff>
    </xdr:from>
    <xdr:to>
      <xdr:col>0</xdr:col>
      <xdr:colOff>8737600</xdr:colOff>
      <xdr:row>943</xdr:row>
      <xdr:rowOff>107950</xdr:rowOff>
    </xdr:to>
    <xdr:sp macro="" textlink="">
      <xdr:nvSpPr>
        <xdr:cNvPr id="413" name="Rectangle à coins arrondis 412"/>
        <xdr:cNvSpPr/>
      </xdr:nvSpPr>
      <xdr:spPr>
        <a:xfrm>
          <a:off x="6553200" y="1835340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938</xdr:row>
      <xdr:rowOff>95250</xdr:rowOff>
    </xdr:from>
    <xdr:to>
      <xdr:col>0</xdr:col>
      <xdr:colOff>8699500</xdr:colOff>
      <xdr:row>943</xdr:row>
      <xdr:rowOff>127000</xdr:rowOff>
    </xdr:to>
    <xdr:sp macro="" textlink="">
      <xdr:nvSpPr>
        <xdr:cNvPr id="414" name="ZoneTexte 413"/>
        <xdr:cNvSpPr txBox="1"/>
      </xdr:nvSpPr>
      <xdr:spPr>
        <a:xfrm>
          <a:off x="6578600" y="1835594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pt-BR" sz="1100">
              <a:solidFill>
                <a:schemeClr val="dk1"/>
              </a:solidFill>
              <a:effectLst/>
              <a:latin typeface="+mn-lt"/>
              <a:ea typeface="+mn-ea"/>
              <a:cs typeface="+mn-cs"/>
            </a:rPr>
            <a:t>FAM, MAS, EAM, EEAH</a:t>
          </a:r>
          <a:endParaRPr lang="en-GB">
            <a:effectLst/>
          </a:endParaRPr>
        </a:p>
      </xdr:txBody>
    </xdr:sp>
    <xdr:clientData/>
  </xdr:twoCellAnchor>
  <xdr:twoCellAnchor>
    <xdr:from>
      <xdr:col>0</xdr:col>
      <xdr:colOff>6610350</xdr:colOff>
      <xdr:row>944</xdr:row>
      <xdr:rowOff>114300</xdr:rowOff>
    </xdr:from>
    <xdr:to>
      <xdr:col>0</xdr:col>
      <xdr:colOff>8737600</xdr:colOff>
      <xdr:row>950</xdr:row>
      <xdr:rowOff>107950</xdr:rowOff>
    </xdr:to>
    <xdr:sp macro="" textlink="">
      <xdr:nvSpPr>
        <xdr:cNvPr id="415" name="Ellipse 414"/>
        <xdr:cNvSpPr/>
      </xdr:nvSpPr>
      <xdr:spPr>
        <a:xfrm>
          <a:off x="6610350" y="1846834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6610350</xdr:colOff>
      <xdr:row>945</xdr:row>
      <xdr:rowOff>25400</xdr:rowOff>
    </xdr:from>
    <xdr:to>
      <xdr:col>0</xdr:col>
      <xdr:colOff>8724900</xdr:colOff>
      <xdr:row>949</xdr:row>
      <xdr:rowOff>177800</xdr:rowOff>
    </xdr:to>
    <xdr:sp macro="" textlink="">
      <xdr:nvSpPr>
        <xdr:cNvPr id="416" name="ZoneTexte 415"/>
        <xdr:cNvSpPr txBox="1"/>
      </xdr:nvSpPr>
      <xdr:spPr>
        <a:xfrm>
          <a:off x="6610350" y="172624750"/>
          <a:ext cx="21145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951</xdr:row>
      <xdr:rowOff>31750</xdr:rowOff>
    </xdr:from>
    <xdr:to>
      <xdr:col>0</xdr:col>
      <xdr:colOff>9074150</xdr:colOff>
      <xdr:row>964</xdr:row>
      <xdr:rowOff>12700</xdr:rowOff>
    </xdr:to>
    <xdr:sp macro="" textlink="">
      <xdr:nvSpPr>
        <xdr:cNvPr id="417" name="ZoneTexte 416"/>
        <xdr:cNvSpPr txBox="1"/>
      </xdr:nvSpPr>
      <xdr:spPr>
        <a:xfrm>
          <a:off x="6318250" y="1858899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femmes (50-74 ans) ayant bénéficié de leur mammographie de dépistage </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Nombre de femmes (50-74 ans)</a:t>
          </a:r>
          <a:endParaRPr lang="en-GB">
            <a:effectLst/>
          </a:endParaRPr>
        </a:p>
        <a:p>
          <a:pPr rtl="0" eaLnBrk="1" fontAlgn="base" latinLnBrk="0" hangingPunct="1"/>
          <a:r>
            <a:rPr lang="fr-FR" sz="1100">
              <a:solidFill>
                <a:schemeClr val="dk1"/>
              </a:solidFill>
              <a:effectLst/>
              <a:latin typeface="+mn-lt"/>
              <a:ea typeface="+mn-ea"/>
              <a:cs typeface="+mn-cs"/>
            </a:rPr>
            <a:t> </a:t>
          </a:r>
          <a:endParaRPr lang="en-GB">
            <a:effectLst/>
          </a:endParaRPr>
        </a:p>
      </xdr:txBody>
    </xdr:sp>
    <xdr:clientData/>
  </xdr:twoCellAnchor>
  <xdr:twoCellAnchor>
    <xdr:from>
      <xdr:col>0</xdr:col>
      <xdr:colOff>6318250</xdr:colOff>
      <xdr:row>951</xdr:row>
      <xdr:rowOff>31750</xdr:rowOff>
    </xdr:from>
    <xdr:to>
      <xdr:col>0</xdr:col>
      <xdr:colOff>9093200</xdr:colOff>
      <xdr:row>963</xdr:row>
      <xdr:rowOff>177800</xdr:rowOff>
    </xdr:to>
    <xdr:sp macro="" textlink="">
      <xdr:nvSpPr>
        <xdr:cNvPr id="418" name="Rectangle à coins arrondis 417"/>
        <xdr:cNvSpPr/>
      </xdr:nvSpPr>
      <xdr:spPr>
        <a:xfrm>
          <a:off x="6318250" y="1858899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965</xdr:row>
      <xdr:rowOff>0</xdr:rowOff>
    </xdr:from>
    <xdr:to>
      <xdr:col>0</xdr:col>
      <xdr:colOff>1847850</xdr:colOff>
      <xdr:row>969</xdr:row>
      <xdr:rowOff>0</xdr:rowOff>
    </xdr:to>
    <xdr:sp macro="" textlink="">
      <xdr:nvSpPr>
        <xdr:cNvPr id="419" name="Rectangle 418"/>
        <xdr:cNvSpPr/>
      </xdr:nvSpPr>
      <xdr:spPr>
        <a:xfrm>
          <a:off x="0" y="1884362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fr-FR" sz="1100" b="1" cap="all">
              <a:solidFill>
                <a:schemeClr val="lt1"/>
              </a:solidFill>
              <a:effectLst/>
              <a:latin typeface="+mn-lt"/>
              <a:ea typeface="+mn-ea"/>
              <a:cs typeface="+mn-cs"/>
            </a:rPr>
            <a:t>V – Accès aux soins et à la prévention</a:t>
          </a:r>
          <a:endParaRPr lang="en-GB">
            <a:effectLst/>
          </a:endParaRPr>
        </a:p>
      </xdr:txBody>
    </xdr:sp>
    <xdr:clientData/>
  </xdr:twoCellAnchor>
  <xdr:twoCellAnchor>
    <xdr:from>
      <xdr:col>0</xdr:col>
      <xdr:colOff>1847850</xdr:colOff>
      <xdr:row>965</xdr:row>
      <xdr:rowOff>0</xdr:rowOff>
    </xdr:from>
    <xdr:to>
      <xdr:col>1</xdr:col>
      <xdr:colOff>0</xdr:colOff>
      <xdr:row>969</xdr:row>
      <xdr:rowOff>0</xdr:rowOff>
    </xdr:to>
    <xdr:sp macro="" textlink="">
      <xdr:nvSpPr>
        <xdr:cNvPr id="420" name="Rectangle 419"/>
        <xdr:cNvSpPr/>
      </xdr:nvSpPr>
      <xdr:spPr>
        <a:xfrm>
          <a:off x="1847850" y="1884362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5m – Taux de personnes accompagnées ayant bénéficié du dépistage du cancer colorectal</a:t>
          </a:r>
          <a:endParaRPr lang="en-GB">
            <a:effectLst/>
          </a:endParaRPr>
        </a:p>
      </xdr:txBody>
    </xdr:sp>
    <xdr:clientData/>
  </xdr:twoCellAnchor>
  <xdr:twoCellAnchor>
    <xdr:from>
      <xdr:col>0</xdr:col>
      <xdr:colOff>76200</xdr:colOff>
      <xdr:row>969</xdr:row>
      <xdr:rowOff>69850</xdr:rowOff>
    </xdr:from>
    <xdr:to>
      <xdr:col>0</xdr:col>
      <xdr:colOff>6184900</xdr:colOff>
      <xdr:row>997</xdr:row>
      <xdr:rowOff>19050</xdr:rowOff>
    </xdr:to>
    <xdr:sp macro="" textlink="">
      <xdr:nvSpPr>
        <xdr:cNvPr id="421" name="Rectangle 420"/>
        <xdr:cNvSpPr/>
      </xdr:nvSpPr>
      <xdr:spPr>
        <a:xfrm>
          <a:off x="76200" y="1892427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969</xdr:row>
      <xdr:rowOff>69850</xdr:rowOff>
    </xdr:from>
    <xdr:to>
      <xdr:col>0</xdr:col>
      <xdr:colOff>6210300</xdr:colOff>
      <xdr:row>997</xdr:row>
      <xdr:rowOff>25400</xdr:rowOff>
    </xdr:to>
    <xdr:sp macro="" textlink="">
      <xdr:nvSpPr>
        <xdr:cNvPr id="422" name="ZoneTexte 421"/>
        <xdr:cNvSpPr txBox="1"/>
      </xdr:nvSpPr>
      <xdr:spPr>
        <a:xfrm>
          <a:off x="107950" y="1892427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des personnes accompagnées (50-74 ans) ayant bénéficié du dépistage du cancer colorectal.</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 dépistage permet une prise en charge plus précoce, plus efficace et moins invasive. Un accès facilité aux dépistages et un diagnostic précoce contribuent à la réduction des inégalités sociales et de la perte de chance. Une part importante du dépistage des cancers repose sur le dépistage organisé. Il concerne le cancer du sein et le cancer colorectal. A ce jour, le Maine et Loire expérimente le dépistage du cancer du col de l’utérus. Son extension à la région est en cours. Ces stratégies de dépistage organisé doivent se poursuivre, en les rendant plus accessibles aux personnes les plus défavorisées. En effet, il est aujourd’hui démontré que l’accès au dépistage révèle un gradient social. Il touche proportionnellement moins les personnes les plus vulnérables. Ce recours inégal au dépistage contribue aux inégalités sociales de santé. L’opportunité manquée de dépistage et le retard au diagnostic qui s’ensuit, représentent une perte de chance. </a:t>
          </a:r>
          <a:endParaRPr lang="en-GB">
            <a:effectLst/>
          </a:endParaRPr>
        </a:p>
        <a:p>
          <a:pPr rtl="0" eaLnBrk="1" latinLnBrk="0" hangingPunct="1"/>
          <a:r>
            <a:rPr lang="fr-FR" sz="1100">
              <a:solidFill>
                <a:schemeClr val="dk1"/>
              </a:solidFill>
              <a:effectLst/>
              <a:latin typeface="+mn-lt"/>
              <a:ea typeface="+mn-ea"/>
              <a:cs typeface="+mn-cs"/>
            </a:rPr>
            <a:t>Selon une étude de l’IRDES, les personnes en situation de handicap ont un recours réduit aux dépistages des cancers du col de l’utérus et du côlon ainsi qu’à la mammographie.</a:t>
          </a:r>
        </a:p>
        <a:p>
          <a:pPr rtl="0" eaLnBrk="1" latinLnBrk="0" hangingPunct="1"/>
          <a:endParaRPr lang="en-GB">
            <a:effectLst/>
          </a:endParaRPr>
        </a:p>
        <a:p>
          <a:pPr rtl="0" eaLnBrk="1" latinLnBrk="0" hangingPunct="1"/>
          <a:r>
            <a:rPr lang="fr-FR" sz="1100" b="1" cap="small">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Informer et former/accompagner sur la nécessité de faire bénéficier du dépistage du cancer les résidents de 50 à 74 ans. </a:t>
          </a:r>
        </a:p>
        <a:p>
          <a:pPr rtl="0" eaLnBrk="1" latinLnBrk="0" hangingPunct="1"/>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endParaRPr lang="en-GB">
            <a:effectLst/>
          </a:endParaRPr>
        </a:p>
        <a:p>
          <a:pPr rtl="0" eaLnBrk="1" latinLnBrk="0" hangingPunct="1"/>
          <a:r>
            <a:rPr lang="fr-FR" sz="1100">
              <a:solidFill>
                <a:schemeClr val="dk1"/>
              </a:solidFill>
              <a:effectLst/>
              <a:latin typeface="+mn-lt"/>
              <a:ea typeface="+mn-ea"/>
              <a:cs typeface="+mn-cs"/>
            </a:rPr>
            <a:t>- PRS 2023-2028 - Objectif opérationnel n°4 : Améliorer l’accès aux soins et à la santé des personnes en situation de handicap</a:t>
          </a:r>
        </a:p>
      </xdr:txBody>
    </xdr:sp>
    <xdr:clientData/>
  </xdr:twoCellAnchor>
  <xdr:twoCellAnchor>
    <xdr:from>
      <xdr:col>0</xdr:col>
      <xdr:colOff>6553200</xdr:colOff>
      <xdr:row>971</xdr:row>
      <xdr:rowOff>69850</xdr:rowOff>
    </xdr:from>
    <xdr:to>
      <xdr:col>0</xdr:col>
      <xdr:colOff>8737600</xdr:colOff>
      <xdr:row>976</xdr:row>
      <xdr:rowOff>107950</xdr:rowOff>
    </xdr:to>
    <xdr:sp macro="" textlink="">
      <xdr:nvSpPr>
        <xdr:cNvPr id="423" name="Rectangle à coins arrondis 422"/>
        <xdr:cNvSpPr/>
      </xdr:nvSpPr>
      <xdr:spPr>
        <a:xfrm>
          <a:off x="6553200" y="1896110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971</xdr:row>
      <xdr:rowOff>95250</xdr:rowOff>
    </xdr:from>
    <xdr:to>
      <xdr:col>0</xdr:col>
      <xdr:colOff>8699500</xdr:colOff>
      <xdr:row>976</xdr:row>
      <xdr:rowOff>127000</xdr:rowOff>
    </xdr:to>
    <xdr:sp macro="" textlink="">
      <xdr:nvSpPr>
        <xdr:cNvPr id="424" name="ZoneTexte 423"/>
        <xdr:cNvSpPr txBox="1"/>
      </xdr:nvSpPr>
      <xdr:spPr>
        <a:xfrm>
          <a:off x="6578600" y="1896364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pt-BR" sz="1100">
              <a:solidFill>
                <a:schemeClr val="dk1"/>
              </a:solidFill>
              <a:effectLst/>
              <a:latin typeface="+mn-lt"/>
              <a:ea typeface="+mn-ea"/>
              <a:cs typeface="+mn-cs"/>
            </a:rPr>
            <a:t>FAM, MAS, EAM, EEAH</a:t>
          </a:r>
          <a:endParaRPr lang="en-GB">
            <a:effectLst/>
          </a:endParaRPr>
        </a:p>
      </xdr:txBody>
    </xdr:sp>
    <xdr:clientData/>
  </xdr:twoCellAnchor>
  <xdr:twoCellAnchor>
    <xdr:from>
      <xdr:col>0</xdr:col>
      <xdr:colOff>6610350</xdr:colOff>
      <xdr:row>977</xdr:row>
      <xdr:rowOff>114300</xdr:rowOff>
    </xdr:from>
    <xdr:to>
      <xdr:col>0</xdr:col>
      <xdr:colOff>8737600</xdr:colOff>
      <xdr:row>983</xdr:row>
      <xdr:rowOff>107950</xdr:rowOff>
    </xdr:to>
    <xdr:sp macro="" textlink="">
      <xdr:nvSpPr>
        <xdr:cNvPr id="425" name="Ellipse 424"/>
        <xdr:cNvSpPr/>
      </xdr:nvSpPr>
      <xdr:spPr>
        <a:xfrm>
          <a:off x="6610350" y="1907603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6604000</xdr:colOff>
      <xdr:row>978</xdr:row>
      <xdr:rowOff>25400</xdr:rowOff>
    </xdr:from>
    <xdr:to>
      <xdr:col>0</xdr:col>
      <xdr:colOff>8724900</xdr:colOff>
      <xdr:row>982</xdr:row>
      <xdr:rowOff>177800</xdr:rowOff>
    </xdr:to>
    <xdr:sp macro="" textlink="">
      <xdr:nvSpPr>
        <xdr:cNvPr id="426" name="ZoneTexte 425"/>
        <xdr:cNvSpPr txBox="1"/>
      </xdr:nvSpPr>
      <xdr:spPr>
        <a:xfrm>
          <a:off x="6604000" y="178701700"/>
          <a:ext cx="21209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984</xdr:row>
      <xdr:rowOff>31750</xdr:rowOff>
    </xdr:from>
    <xdr:to>
      <xdr:col>0</xdr:col>
      <xdr:colOff>9074150</xdr:colOff>
      <xdr:row>997</xdr:row>
      <xdr:rowOff>12700</xdr:rowOff>
    </xdr:to>
    <xdr:sp macro="" textlink="">
      <xdr:nvSpPr>
        <xdr:cNvPr id="427" name="ZoneTexte 426"/>
        <xdr:cNvSpPr txBox="1"/>
      </xdr:nvSpPr>
      <xdr:spPr>
        <a:xfrm>
          <a:off x="6318250" y="1919668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 :</a:t>
          </a:r>
          <a:endParaRPr lang="en-GB">
            <a:effectLst/>
          </a:endParaRPr>
        </a:p>
        <a:p>
          <a:pPr rtl="0" eaLnBrk="1" fontAlgn="base" latinLnBrk="0" hangingPunct="1"/>
          <a:r>
            <a:rPr lang="fr-FR" sz="1100">
              <a:solidFill>
                <a:schemeClr val="dk1"/>
              </a:solidFill>
              <a:effectLst/>
              <a:latin typeface="+mn-lt"/>
              <a:ea typeface="+mn-ea"/>
              <a:cs typeface="+mn-cs"/>
            </a:rPr>
            <a:t>Nombre de personnes accompagnées (50-74 ans) ayant bénéficié du dépistage du cancer colorectal </a:t>
          </a:r>
          <a:endParaRPr lang="en-GB">
            <a:effectLst/>
          </a:endParaRPr>
        </a:p>
        <a:p>
          <a:pPr rtl="0" eaLnBrk="1" fontAlgn="base" latinLnBrk="0" hangingPunct="1"/>
          <a:r>
            <a:rPr lang="fr-FR" sz="1100" u="sng">
              <a:solidFill>
                <a:schemeClr val="dk1"/>
              </a:solidFill>
              <a:effectLst/>
              <a:latin typeface="+mn-lt"/>
              <a:ea typeface="+mn-ea"/>
              <a:cs typeface="+mn-cs"/>
            </a:rPr>
            <a:t>Dénominateur :  </a:t>
          </a:r>
          <a:endParaRPr lang="en-GB">
            <a:effectLst/>
          </a:endParaRPr>
        </a:p>
        <a:p>
          <a:pPr rtl="0" eaLnBrk="1" fontAlgn="base" latinLnBrk="0" hangingPunct="1"/>
          <a:r>
            <a:rPr lang="fr-FR" sz="1100">
              <a:solidFill>
                <a:schemeClr val="dk1"/>
              </a:solidFill>
              <a:effectLst/>
              <a:latin typeface="+mn-lt"/>
              <a:ea typeface="+mn-ea"/>
              <a:cs typeface="+mn-cs"/>
            </a:rPr>
            <a:t>Nombre de personnes accompagnées (50-74 ans) </a:t>
          </a:r>
          <a:endParaRPr lang="en-GB">
            <a:effectLst/>
          </a:endParaRPr>
        </a:p>
      </xdr:txBody>
    </xdr:sp>
    <xdr:clientData/>
  </xdr:twoCellAnchor>
  <xdr:twoCellAnchor>
    <xdr:from>
      <xdr:col>0</xdr:col>
      <xdr:colOff>6318250</xdr:colOff>
      <xdr:row>984</xdr:row>
      <xdr:rowOff>31750</xdr:rowOff>
    </xdr:from>
    <xdr:to>
      <xdr:col>0</xdr:col>
      <xdr:colOff>9093200</xdr:colOff>
      <xdr:row>996</xdr:row>
      <xdr:rowOff>177800</xdr:rowOff>
    </xdr:to>
    <xdr:sp macro="" textlink="">
      <xdr:nvSpPr>
        <xdr:cNvPr id="428" name="Rectangle à coins arrondis 427"/>
        <xdr:cNvSpPr/>
      </xdr:nvSpPr>
      <xdr:spPr>
        <a:xfrm>
          <a:off x="6318250" y="1919668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998</xdr:row>
      <xdr:rowOff>0</xdr:rowOff>
    </xdr:from>
    <xdr:to>
      <xdr:col>0</xdr:col>
      <xdr:colOff>1847850</xdr:colOff>
      <xdr:row>1002</xdr:row>
      <xdr:rowOff>0</xdr:rowOff>
    </xdr:to>
    <xdr:sp macro="" textlink="">
      <xdr:nvSpPr>
        <xdr:cNvPr id="429" name="Rectangle 428"/>
        <xdr:cNvSpPr/>
      </xdr:nvSpPr>
      <xdr:spPr>
        <a:xfrm>
          <a:off x="0" y="1945132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998</xdr:row>
      <xdr:rowOff>0</xdr:rowOff>
    </xdr:from>
    <xdr:to>
      <xdr:col>1</xdr:col>
      <xdr:colOff>0</xdr:colOff>
      <xdr:row>1002</xdr:row>
      <xdr:rowOff>0</xdr:rowOff>
    </xdr:to>
    <xdr:sp macro="" textlink="">
      <xdr:nvSpPr>
        <xdr:cNvPr id="430" name="Rectangle 429"/>
        <xdr:cNvSpPr/>
      </xdr:nvSpPr>
      <xdr:spPr>
        <a:xfrm>
          <a:off x="1847850" y="1945132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6a - TAUX D'ESMS DISPOSANT D'UNE UNITE D'ENSEIGNEMENT AYANT DES CLASSES EXTERNALISEES (u.e.e)</a:t>
          </a:r>
          <a:endParaRPr lang="en-GB">
            <a:effectLst/>
          </a:endParaRPr>
        </a:p>
      </xdr:txBody>
    </xdr:sp>
    <xdr:clientData/>
  </xdr:twoCellAnchor>
  <xdr:twoCellAnchor>
    <xdr:from>
      <xdr:col>0</xdr:col>
      <xdr:colOff>76200</xdr:colOff>
      <xdr:row>1002</xdr:row>
      <xdr:rowOff>69850</xdr:rowOff>
    </xdr:from>
    <xdr:to>
      <xdr:col>0</xdr:col>
      <xdr:colOff>6184900</xdr:colOff>
      <xdr:row>1030</xdr:row>
      <xdr:rowOff>19050</xdr:rowOff>
    </xdr:to>
    <xdr:sp macro="" textlink="">
      <xdr:nvSpPr>
        <xdr:cNvPr id="431" name="Rectangle 430"/>
        <xdr:cNvSpPr/>
      </xdr:nvSpPr>
      <xdr:spPr>
        <a:xfrm>
          <a:off x="76200" y="1953196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1002</xdr:row>
      <xdr:rowOff>69850</xdr:rowOff>
    </xdr:from>
    <xdr:to>
      <xdr:col>0</xdr:col>
      <xdr:colOff>6210300</xdr:colOff>
      <xdr:row>1030</xdr:row>
      <xdr:rowOff>25400</xdr:rowOff>
    </xdr:to>
    <xdr:sp macro="" textlink="">
      <xdr:nvSpPr>
        <xdr:cNvPr id="432" name="ZoneTexte 431"/>
        <xdr:cNvSpPr txBox="1"/>
      </xdr:nvSpPr>
      <xdr:spPr>
        <a:xfrm>
          <a:off x="107950" y="1953196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Proportion d’ESMS disposant d’une Unité d’Enseignement ayant des classes externalisées (U.E.E) et nombre d’enfants inclus.</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Durant son parcours de formation, l’élève en situation de handicap orienté vers un ESMS peut poursuivre sa scolarité dans une unité d'enseignement (UE). L’UE constitue le dispositif de scolarisation des ESMS pour les enfants ou adolescents qu’ils accueillent. En fonction des besoins des enfants ou adolescents, l'UE peut être localisée en tout ou partie au sein des établissements médico-sociaux (UE interne) ou des établissements scolaires (UE externe). Le mouvement d'externalisation des UE des ESMS - relancé en 2015, suite aux annonces faites lors de la conférence nationale du handicap  du 11 décembre 2014 - a vocation à s'amplifier, sans toutefois remettre en cause le fonctionnement de la partie interne des UE, de façon à répondre aux besoins de l'ensemble des enfants / jeunes accompagnés.</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Accompagner les ESMS dans le développement de formes de scolarisation adaptées aux besoins des enfants / jeunes qu'ils accompagnent. </a:t>
          </a:r>
          <a:endParaRPr lang="en-GB">
            <a:effectLst/>
          </a:endParaRPr>
        </a:p>
        <a:p>
          <a:pPr rtl="0" eaLnBrk="1" latinLnBrk="0" hangingPunct="1"/>
          <a:r>
            <a:rPr lang="fr-FR" sz="1100">
              <a:solidFill>
                <a:schemeClr val="dk1"/>
              </a:solidFill>
              <a:effectLst/>
              <a:latin typeface="+mn-lt"/>
              <a:ea typeface="+mn-ea"/>
              <a:cs typeface="+mn-cs"/>
            </a:rPr>
            <a:t>Encourager les ESMS à externaliser tout ou partie de leur UE, à chaque fois que cela est possible.</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Code de l'Education (Art. L351-1, et D351-17 à D351-20) ; CASF (Art. D312-10-1 à D312-10-16)</a:t>
          </a:r>
        </a:p>
        <a:p>
          <a:pPr rtl="0" eaLnBrk="1" fontAlgn="auto" latinLnBrk="0" hangingPunct="1"/>
          <a:r>
            <a:rPr lang="en-GB">
              <a:effectLst/>
            </a:rPr>
            <a:t>- Arrêté du 2 avril 2009 précisant les modalités de création et d’organisation d’unités d’enseignement dans les ESMS ou de santé [...]</a:t>
          </a:r>
        </a:p>
        <a:p>
          <a:pPr rtl="0" eaLnBrk="1" fontAlgn="auto" latinLnBrk="0" hangingPunct="1"/>
          <a:r>
            <a:rPr lang="en-GB">
              <a:effectLst/>
            </a:rPr>
            <a:t>- PRS 2023-2028 - Objectif opérationnel n°4 : Améliorer l’accès aux soins et à la santé des personnes en situation de handicap</a:t>
          </a:r>
        </a:p>
        <a:p>
          <a:pPr rtl="0" eaLnBrk="1" fontAlgn="auto" latinLnBrk="0" hangingPunct="1"/>
          <a:r>
            <a:rPr lang="en-GB">
              <a:effectLst/>
            </a:rPr>
            <a:t> VADEMECUM REGIONAL – ARS Pays de la Loire / Rectorat - Déc.2019</a:t>
          </a:r>
        </a:p>
        <a:p>
          <a:pPr rtl="0" eaLnBrk="1" fontAlgn="auto" latinLnBrk="0" hangingPunct="1"/>
          <a:endParaRPr lang="en-GB">
            <a:effectLst/>
          </a:endParaRPr>
        </a:p>
      </xdr:txBody>
    </xdr:sp>
    <xdr:clientData/>
  </xdr:twoCellAnchor>
  <xdr:twoCellAnchor>
    <xdr:from>
      <xdr:col>0</xdr:col>
      <xdr:colOff>6553200</xdr:colOff>
      <xdr:row>1004</xdr:row>
      <xdr:rowOff>69850</xdr:rowOff>
    </xdr:from>
    <xdr:to>
      <xdr:col>0</xdr:col>
      <xdr:colOff>8737600</xdr:colOff>
      <xdr:row>1009</xdr:row>
      <xdr:rowOff>107950</xdr:rowOff>
    </xdr:to>
    <xdr:sp macro="" textlink="">
      <xdr:nvSpPr>
        <xdr:cNvPr id="433" name="Rectangle à coins arrondis 432"/>
        <xdr:cNvSpPr/>
      </xdr:nvSpPr>
      <xdr:spPr>
        <a:xfrm>
          <a:off x="6553200" y="1956879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1004</xdr:row>
      <xdr:rowOff>95250</xdr:rowOff>
    </xdr:from>
    <xdr:to>
      <xdr:col>0</xdr:col>
      <xdr:colOff>8699500</xdr:colOff>
      <xdr:row>1009</xdr:row>
      <xdr:rowOff>127000</xdr:rowOff>
    </xdr:to>
    <xdr:sp macro="" textlink="">
      <xdr:nvSpPr>
        <xdr:cNvPr id="434" name="ZoneTexte 433"/>
        <xdr:cNvSpPr txBox="1"/>
      </xdr:nvSpPr>
      <xdr:spPr>
        <a:xfrm>
          <a:off x="6578600" y="1957133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IME, EEAP, ITEP, IEM, IDA, IDV, EEEH</a:t>
          </a:r>
          <a:endParaRPr lang="en-GB">
            <a:effectLst/>
          </a:endParaRPr>
        </a:p>
      </xdr:txBody>
    </xdr:sp>
    <xdr:clientData/>
  </xdr:twoCellAnchor>
  <xdr:twoCellAnchor>
    <xdr:from>
      <xdr:col>0</xdr:col>
      <xdr:colOff>6610350</xdr:colOff>
      <xdr:row>1010</xdr:row>
      <xdr:rowOff>114300</xdr:rowOff>
    </xdr:from>
    <xdr:to>
      <xdr:col>0</xdr:col>
      <xdr:colOff>8737600</xdr:colOff>
      <xdr:row>1016</xdr:row>
      <xdr:rowOff>107950</xdr:rowOff>
    </xdr:to>
    <xdr:sp macro="" textlink="">
      <xdr:nvSpPr>
        <xdr:cNvPr id="435" name="Ellipse 434"/>
        <xdr:cNvSpPr/>
      </xdr:nvSpPr>
      <xdr:spPr>
        <a:xfrm>
          <a:off x="6610350" y="1968373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6616700</xdr:colOff>
      <xdr:row>1011</xdr:row>
      <xdr:rowOff>25400</xdr:rowOff>
    </xdr:from>
    <xdr:to>
      <xdr:col>0</xdr:col>
      <xdr:colOff>8724900</xdr:colOff>
      <xdr:row>1015</xdr:row>
      <xdr:rowOff>177800</xdr:rowOff>
    </xdr:to>
    <xdr:sp macro="" textlink="">
      <xdr:nvSpPr>
        <xdr:cNvPr id="436" name="ZoneTexte 435"/>
        <xdr:cNvSpPr txBox="1"/>
      </xdr:nvSpPr>
      <xdr:spPr>
        <a:xfrm>
          <a:off x="6616700" y="184778650"/>
          <a:ext cx="210820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/NON</a:t>
          </a:r>
          <a:endParaRPr lang="en-GB">
            <a:effectLst/>
          </a:endParaRPr>
        </a:p>
        <a:p>
          <a:pPr algn="ctr" rtl="0" eaLnBrk="1" latinLnBrk="0" hangingPunct="1"/>
          <a:r>
            <a:rPr lang="fr-FR" sz="1100">
              <a:solidFill>
                <a:schemeClr val="dk1"/>
              </a:solidFill>
              <a:effectLst/>
              <a:latin typeface="+mn-lt"/>
              <a:ea typeface="+mn-ea"/>
              <a:cs typeface="+mn-cs"/>
            </a:rPr>
            <a:t>+ indiquer le nombre d’enfants inclus</a:t>
          </a:r>
          <a:endParaRPr lang="en-GB">
            <a:effectLst/>
          </a:endParaRPr>
        </a:p>
      </xdr:txBody>
    </xdr:sp>
    <xdr:clientData/>
  </xdr:twoCellAnchor>
  <xdr:twoCellAnchor>
    <xdr:from>
      <xdr:col>0</xdr:col>
      <xdr:colOff>6318250</xdr:colOff>
      <xdr:row>1017</xdr:row>
      <xdr:rowOff>31750</xdr:rowOff>
    </xdr:from>
    <xdr:to>
      <xdr:col>0</xdr:col>
      <xdr:colOff>9074150</xdr:colOff>
      <xdr:row>1030</xdr:row>
      <xdr:rowOff>12700</xdr:rowOff>
    </xdr:to>
    <xdr:sp macro="" textlink="">
      <xdr:nvSpPr>
        <xdr:cNvPr id="437" name="ZoneTexte 436"/>
        <xdr:cNvSpPr txBox="1"/>
      </xdr:nvSpPr>
      <xdr:spPr>
        <a:xfrm>
          <a:off x="6318250" y="1980438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des indicateurs  </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calculés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Nombre d'ESMS disposant de classes externalisées </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Nombre d’ESMS répondants</a:t>
          </a:r>
          <a:endParaRPr lang="en-GB">
            <a:effectLst/>
          </a:endParaRPr>
        </a:p>
      </xdr:txBody>
    </xdr:sp>
    <xdr:clientData/>
  </xdr:twoCellAnchor>
  <xdr:twoCellAnchor>
    <xdr:from>
      <xdr:col>0</xdr:col>
      <xdr:colOff>6318250</xdr:colOff>
      <xdr:row>1017</xdr:row>
      <xdr:rowOff>31750</xdr:rowOff>
    </xdr:from>
    <xdr:to>
      <xdr:col>0</xdr:col>
      <xdr:colOff>9093200</xdr:colOff>
      <xdr:row>1029</xdr:row>
      <xdr:rowOff>177800</xdr:rowOff>
    </xdr:to>
    <xdr:sp macro="" textlink="">
      <xdr:nvSpPr>
        <xdr:cNvPr id="438" name="Rectangle à coins arrondis 437"/>
        <xdr:cNvSpPr/>
      </xdr:nvSpPr>
      <xdr:spPr>
        <a:xfrm>
          <a:off x="6318250" y="1980438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1031</xdr:row>
      <xdr:rowOff>0</xdr:rowOff>
    </xdr:from>
    <xdr:to>
      <xdr:col>0</xdr:col>
      <xdr:colOff>1847850</xdr:colOff>
      <xdr:row>1035</xdr:row>
      <xdr:rowOff>0</xdr:rowOff>
    </xdr:to>
    <xdr:sp macro="" textlink="">
      <xdr:nvSpPr>
        <xdr:cNvPr id="439" name="Rectangle 438"/>
        <xdr:cNvSpPr/>
      </xdr:nvSpPr>
      <xdr:spPr>
        <a:xfrm>
          <a:off x="0" y="2005901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1031</xdr:row>
      <xdr:rowOff>0</xdr:rowOff>
    </xdr:from>
    <xdr:to>
      <xdr:col>1</xdr:col>
      <xdr:colOff>0</xdr:colOff>
      <xdr:row>1035</xdr:row>
      <xdr:rowOff>0</xdr:rowOff>
    </xdr:to>
    <xdr:sp macro="" textlink="">
      <xdr:nvSpPr>
        <xdr:cNvPr id="440" name="Rectangle 439"/>
        <xdr:cNvSpPr/>
      </xdr:nvSpPr>
      <xdr:spPr>
        <a:xfrm>
          <a:off x="1847850" y="2005901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6b - 6c – TAUX D’ENFANTS / JEUNES ACCOMPAGNES SELON LEURS MODALITES ET TEMPS DE SCOLARISATION</a:t>
          </a:r>
          <a:endParaRPr lang="en-GB">
            <a:effectLst/>
          </a:endParaRPr>
        </a:p>
      </xdr:txBody>
    </xdr:sp>
    <xdr:clientData/>
  </xdr:twoCellAnchor>
  <xdr:twoCellAnchor>
    <xdr:from>
      <xdr:col>0</xdr:col>
      <xdr:colOff>76200</xdr:colOff>
      <xdr:row>1035</xdr:row>
      <xdr:rowOff>69850</xdr:rowOff>
    </xdr:from>
    <xdr:to>
      <xdr:col>0</xdr:col>
      <xdr:colOff>6184900</xdr:colOff>
      <xdr:row>1063</xdr:row>
      <xdr:rowOff>19050</xdr:rowOff>
    </xdr:to>
    <xdr:sp macro="" textlink="">
      <xdr:nvSpPr>
        <xdr:cNvPr id="441" name="Rectangle 440"/>
        <xdr:cNvSpPr/>
      </xdr:nvSpPr>
      <xdr:spPr>
        <a:xfrm>
          <a:off x="76200" y="2013966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1035</xdr:row>
      <xdr:rowOff>69850</xdr:rowOff>
    </xdr:from>
    <xdr:to>
      <xdr:col>0</xdr:col>
      <xdr:colOff>6210300</xdr:colOff>
      <xdr:row>1063</xdr:row>
      <xdr:rowOff>25400</xdr:rowOff>
    </xdr:to>
    <xdr:sp macro="" textlink="">
      <xdr:nvSpPr>
        <xdr:cNvPr id="442" name="ZoneTexte 441"/>
        <xdr:cNvSpPr txBox="1"/>
      </xdr:nvSpPr>
      <xdr:spPr>
        <a:xfrm>
          <a:off x="107950" y="2013966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 jeunes âgés de 3 à 18 ans accompagnés en 2023 : </a:t>
          </a:r>
          <a:r>
            <a:rPr lang="fr-FR" sz="1100" b="1">
              <a:solidFill>
                <a:schemeClr val="dk1"/>
              </a:solidFill>
              <a:effectLst/>
              <a:latin typeface="+mn-lt"/>
              <a:ea typeface="+mn-ea"/>
              <a:cs typeface="+mn-cs"/>
            </a:rPr>
            <a:t>(6-b)</a:t>
          </a:r>
          <a:r>
            <a:rPr lang="fr-FR" sz="1100">
              <a:solidFill>
                <a:schemeClr val="dk1"/>
              </a:solidFill>
              <a:effectLst/>
              <a:latin typeface="+mn-lt"/>
              <a:ea typeface="+mn-ea"/>
              <a:cs typeface="+mn-cs"/>
            </a:rPr>
            <a:t> bénéficiant d'un accompagnement partagé entre le secteur médico-social et l’établissement scolaire sur un temps de plus de 12h / semaine à l'école, </a:t>
          </a:r>
          <a:r>
            <a:rPr lang="fr-FR" sz="1100" b="1">
              <a:solidFill>
                <a:schemeClr val="dk1"/>
              </a:solidFill>
              <a:effectLst/>
              <a:latin typeface="+mn-lt"/>
              <a:ea typeface="+mn-ea"/>
              <a:cs typeface="+mn-cs"/>
            </a:rPr>
            <a:t>(6-c) </a:t>
          </a:r>
          <a:r>
            <a:rPr lang="fr-FR" sz="1100">
              <a:solidFill>
                <a:schemeClr val="dk1"/>
              </a:solidFill>
              <a:effectLst/>
              <a:latin typeface="+mn-lt"/>
              <a:ea typeface="+mn-ea"/>
              <a:cs typeface="+mn-cs"/>
            </a:rPr>
            <a:t>ne bénéficiant d'aucune scolarisation.</a:t>
          </a:r>
          <a:endParaRPr lang="en-GB">
            <a:effectLst/>
          </a:endParaRPr>
        </a:p>
        <a:p>
          <a:pPr rtl="0" eaLnBrk="1" fontAlgn="auto" latinLnBrk="0" hangingPunct="1"/>
          <a:r>
            <a:rPr lang="fr-FR" sz="1100" b="1" i="0" baseline="0">
              <a:solidFill>
                <a:schemeClr val="dk1"/>
              </a:solidFill>
              <a:effectLst/>
              <a:latin typeface="+mn-lt"/>
              <a:ea typeface="+mn-ea"/>
              <a:cs typeface="+mn-cs"/>
            </a:rPr>
            <a:t> </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loi n°2005-102 du 11 février 2005 fait de la scolarisation des enfants en situation de handicap un droit, et de leur inclusion dans le milieu ordinaire le principe.  Dès que possible, la scolarisation dans un établissement scolaire ordinaire et de proximité doit être recherchée et privilégiée. Cette scolarisation doit pouvoir prendre des formes diverses et modulables dans le temps et l’espace. Les institutions doivent faire évoluer leurs pratiques dans une logique de parcours et de décloisonnement, afin de répondre au mieux aux besoins des enfants / jeunes et de s'adapter à leurs capacités. </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Accompagner les ESMS dans le développement de formes de scolarisation adaptées aux besoins des enfants / jeunes qu'ils accompagnent. </a:t>
          </a:r>
          <a:endParaRPr lang="en-GB">
            <a:effectLst/>
          </a:endParaRPr>
        </a:p>
        <a:p>
          <a:pPr rtl="0" eaLnBrk="1" latinLnBrk="0" hangingPunct="1"/>
          <a:r>
            <a:rPr lang="fr-FR" sz="1100">
              <a:solidFill>
                <a:schemeClr val="dk1"/>
              </a:solidFill>
              <a:effectLst/>
              <a:latin typeface="+mn-lt"/>
              <a:ea typeface="+mn-ea"/>
              <a:cs typeface="+mn-cs"/>
            </a:rPr>
            <a:t>Encourager la scolarisation des jeunes en milieu ordinaire, à chaque fois que cela est possible.</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Loi n° 2005-102 du 11 février 2005 pour l'égalité des droits et des chances, la participation et la citoyenneté des personnes handicapées // Loi n°2013-595 du 8 juillet 2013 d'orientation et de programmation pour la refondation de l'École de la République  // Loi n° 2019-791 du 26 juillet 2019 pour une école de la confiance</a:t>
          </a:r>
        </a:p>
        <a:p>
          <a:pPr rtl="0" eaLnBrk="1" fontAlgn="auto" latinLnBrk="0" hangingPunct="1"/>
          <a:r>
            <a:rPr lang="en-GB">
              <a:effectLst/>
            </a:rPr>
            <a:t>- Décret n° 2009-378 du 2 avril 2009 relatif à la scolarisation des enfants, des adolescents et des jeunes adultes handicapés et à la coopération entre les établissements mentionnés à l'article L. 351-1 du code de l'éducation et les ESMS mentionnés aux 2° et 3° de l'article L. 312-1 du CASF.</a:t>
          </a:r>
        </a:p>
        <a:p>
          <a:pPr rtl="0" eaLnBrk="1" fontAlgn="auto" latinLnBrk="0" hangingPunct="1"/>
          <a:r>
            <a:rPr lang="en-GB">
              <a:effectLst/>
            </a:rPr>
            <a:t>- PRS 2023-2028 Orientation stratégique n°3 : Promouvoir collectivement l’autonomie dans une société inclusive Objectif opérationnel n°2 : Favoriser les conditions d’un accompagnement global et inclusif qui permettent le libre choix des personnes âgées et/ou vivant avec un handicap </a:t>
          </a:r>
        </a:p>
        <a:p>
          <a:pPr rtl="0" eaLnBrk="1" fontAlgn="auto" latinLnBrk="0" hangingPunct="1"/>
          <a:endParaRPr lang="en-GB">
            <a:effectLst/>
          </a:endParaRPr>
        </a:p>
      </xdr:txBody>
    </xdr:sp>
    <xdr:clientData/>
  </xdr:twoCellAnchor>
  <xdr:twoCellAnchor>
    <xdr:from>
      <xdr:col>0</xdr:col>
      <xdr:colOff>6553200</xdr:colOff>
      <xdr:row>1037</xdr:row>
      <xdr:rowOff>69850</xdr:rowOff>
    </xdr:from>
    <xdr:to>
      <xdr:col>0</xdr:col>
      <xdr:colOff>8737600</xdr:colOff>
      <xdr:row>1042</xdr:row>
      <xdr:rowOff>107950</xdr:rowOff>
    </xdr:to>
    <xdr:sp macro="" textlink="">
      <xdr:nvSpPr>
        <xdr:cNvPr id="443" name="Rectangle à coins arrondis 442"/>
        <xdr:cNvSpPr/>
      </xdr:nvSpPr>
      <xdr:spPr>
        <a:xfrm>
          <a:off x="6553200" y="2017649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1037</xdr:row>
      <xdr:rowOff>95250</xdr:rowOff>
    </xdr:from>
    <xdr:to>
      <xdr:col>0</xdr:col>
      <xdr:colOff>8699500</xdr:colOff>
      <xdr:row>1042</xdr:row>
      <xdr:rowOff>127000</xdr:rowOff>
    </xdr:to>
    <xdr:sp macro="" textlink="">
      <xdr:nvSpPr>
        <xdr:cNvPr id="444" name="ZoneTexte 443"/>
        <xdr:cNvSpPr txBox="1"/>
      </xdr:nvSpPr>
      <xdr:spPr>
        <a:xfrm>
          <a:off x="6578600" y="2017903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IME, EEAP, ITEP, IEM, IDA, IDV, EEEH</a:t>
          </a:r>
          <a:endParaRPr lang="en-GB">
            <a:effectLst/>
          </a:endParaRPr>
        </a:p>
      </xdr:txBody>
    </xdr:sp>
    <xdr:clientData/>
  </xdr:twoCellAnchor>
  <xdr:twoCellAnchor>
    <xdr:from>
      <xdr:col>0</xdr:col>
      <xdr:colOff>6610350</xdr:colOff>
      <xdr:row>1043</xdr:row>
      <xdr:rowOff>114300</xdr:rowOff>
    </xdr:from>
    <xdr:to>
      <xdr:col>0</xdr:col>
      <xdr:colOff>8737600</xdr:colOff>
      <xdr:row>1049</xdr:row>
      <xdr:rowOff>107950</xdr:rowOff>
    </xdr:to>
    <xdr:sp macro="" textlink="">
      <xdr:nvSpPr>
        <xdr:cNvPr id="445" name="Ellipse 444"/>
        <xdr:cNvSpPr/>
      </xdr:nvSpPr>
      <xdr:spPr>
        <a:xfrm>
          <a:off x="6610350" y="2029142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6623050</xdr:colOff>
      <xdr:row>1044</xdr:row>
      <xdr:rowOff>25400</xdr:rowOff>
    </xdr:from>
    <xdr:to>
      <xdr:col>0</xdr:col>
      <xdr:colOff>8724900</xdr:colOff>
      <xdr:row>1048</xdr:row>
      <xdr:rowOff>177800</xdr:rowOff>
    </xdr:to>
    <xdr:sp macro="" textlink="">
      <xdr:nvSpPr>
        <xdr:cNvPr id="446" name="ZoneTexte 445"/>
        <xdr:cNvSpPr txBox="1"/>
      </xdr:nvSpPr>
      <xdr:spPr>
        <a:xfrm>
          <a:off x="6623050" y="190855600"/>
          <a:ext cx="21018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de jeunes</a:t>
          </a:r>
          <a:endParaRPr lang="en-GB">
            <a:effectLst/>
          </a:endParaRPr>
        </a:p>
      </xdr:txBody>
    </xdr:sp>
    <xdr:clientData/>
  </xdr:twoCellAnchor>
  <xdr:twoCellAnchor>
    <xdr:from>
      <xdr:col>0</xdr:col>
      <xdr:colOff>6318250</xdr:colOff>
      <xdr:row>1050</xdr:row>
      <xdr:rowOff>31750</xdr:rowOff>
    </xdr:from>
    <xdr:to>
      <xdr:col>0</xdr:col>
      <xdr:colOff>9074150</xdr:colOff>
      <xdr:row>1063</xdr:row>
      <xdr:rowOff>12700</xdr:rowOff>
    </xdr:to>
    <xdr:sp macro="" textlink="">
      <xdr:nvSpPr>
        <xdr:cNvPr id="447" name="ZoneTexte 446"/>
        <xdr:cNvSpPr txBox="1"/>
      </xdr:nvSpPr>
      <xdr:spPr>
        <a:xfrm>
          <a:off x="6318250" y="2041207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des indicateurs  </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calculés par l'ARS</a:t>
          </a:r>
          <a:endParaRPr lang="en-GB">
            <a:effectLst/>
          </a:endParaRPr>
        </a:p>
        <a:p>
          <a:pPr rtl="0" eaLnBrk="1" fontAlgn="base" latinLnBrk="0" hangingPunct="1"/>
          <a:r>
            <a:rPr lang="fr-FR" sz="1100" u="sng">
              <a:solidFill>
                <a:schemeClr val="dk1"/>
              </a:solidFill>
              <a:effectLst/>
              <a:latin typeface="+mn-lt"/>
              <a:ea typeface="+mn-ea"/>
              <a:cs typeface="+mn-cs"/>
            </a:rPr>
            <a:t>Numérateurs</a:t>
          </a:r>
          <a:r>
            <a:rPr lang="fr-FR" sz="1100">
              <a:solidFill>
                <a:schemeClr val="dk1"/>
              </a:solidFill>
              <a:effectLst/>
              <a:latin typeface="+mn-lt"/>
              <a:ea typeface="+mn-ea"/>
              <a:cs typeface="+mn-cs"/>
            </a:rPr>
            <a:t> : Nombre de jeunes de 3 à 18 ans: </a:t>
          </a:r>
          <a:endParaRPr lang="en-GB">
            <a:effectLst/>
          </a:endParaRPr>
        </a:p>
        <a:p>
          <a:pPr rtl="0" eaLnBrk="1" fontAlgn="base" latinLnBrk="0" hangingPunct="1"/>
          <a:r>
            <a:rPr lang="fr-FR" sz="1100">
              <a:solidFill>
                <a:schemeClr val="dk1"/>
              </a:solidFill>
              <a:effectLst/>
              <a:latin typeface="+mn-lt"/>
              <a:ea typeface="+mn-ea"/>
              <a:cs typeface="+mn-cs"/>
            </a:rPr>
            <a:t>6-b : bénéficiant d'un accompagnement partagé entre le secteur médico-social et l’établissement scolaire sur un temps de plus de 12h </a:t>
          </a:r>
          <a:endParaRPr lang="en-GB">
            <a:effectLst/>
          </a:endParaRPr>
        </a:p>
        <a:p>
          <a:pPr rtl="0" eaLnBrk="1" fontAlgn="base" latinLnBrk="0" hangingPunct="1"/>
          <a:r>
            <a:rPr lang="fr-FR" sz="1100">
              <a:solidFill>
                <a:schemeClr val="dk1"/>
              </a:solidFill>
              <a:effectLst/>
              <a:latin typeface="+mn-lt"/>
              <a:ea typeface="+mn-ea"/>
              <a:cs typeface="+mn-cs"/>
            </a:rPr>
            <a:t>6-c : ne bénéficiant d'aucune scolarisation</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total d'enfants de 3 à 18 ans accompagnés en 2023</a:t>
          </a:r>
          <a:endParaRPr lang="en-GB">
            <a:effectLst/>
          </a:endParaRPr>
        </a:p>
      </xdr:txBody>
    </xdr:sp>
    <xdr:clientData/>
  </xdr:twoCellAnchor>
  <xdr:twoCellAnchor>
    <xdr:from>
      <xdr:col>0</xdr:col>
      <xdr:colOff>6318250</xdr:colOff>
      <xdr:row>1050</xdr:row>
      <xdr:rowOff>31750</xdr:rowOff>
    </xdr:from>
    <xdr:to>
      <xdr:col>0</xdr:col>
      <xdr:colOff>9093200</xdr:colOff>
      <xdr:row>1062</xdr:row>
      <xdr:rowOff>177800</xdr:rowOff>
    </xdr:to>
    <xdr:sp macro="" textlink="">
      <xdr:nvSpPr>
        <xdr:cNvPr id="448" name="Rectangle à coins arrondis 447"/>
        <xdr:cNvSpPr/>
      </xdr:nvSpPr>
      <xdr:spPr>
        <a:xfrm>
          <a:off x="6318250" y="2041207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1064</xdr:row>
      <xdr:rowOff>0</xdr:rowOff>
    </xdr:from>
    <xdr:to>
      <xdr:col>0</xdr:col>
      <xdr:colOff>1847850</xdr:colOff>
      <xdr:row>1068</xdr:row>
      <xdr:rowOff>0</xdr:rowOff>
    </xdr:to>
    <xdr:sp macro="" textlink="">
      <xdr:nvSpPr>
        <xdr:cNvPr id="449" name="Rectangle 448"/>
        <xdr:cNvSpPr/>
      </xdr:nvSpPr>
      <xdr:spPr>
        <a:xfrm>
          <a:off x="0" y="2066671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1064</xdr:row>
      <xdr:rowOff>0</xdr:rowOff>
    </xdr:from>
    <xdr:to>
      <xdr:col>1</xdr:col>
      <xdr:colOff>0</xdr:colOff>
      <xdr:row>1068</xdr:row>
      <xdr:rowOff>0</xdr:rowOff>
    </xdr:to>
    <xdr:sp macro="" textlink="">
      <xdr:nvSpPr>
        <xdr:cNvPr id="450" name="Rectangle 449"/>
        <xdr:cNvSpPr/>
      </xdr:nvSpPr>
      <xdr:spPr>
        <a:xfrm>
          <a:off x="1847850" y="2066671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6d - TAUX de jeunes de 3 a 18 ans bénéficiant d'une réunion ANNUELLE d'EQUIPE DE SUIVI DE LA SCOLARISATION</a:t>
          </a:r>
          <a:endParaRPr lang="en-GB">
            <a:effectLst/>
          </a:endParaRPr>
        </a:p>
      </xdr:txBody>
    </xdr:sp>
    <xdr:clientData/>
  </xdr:twoCellAnchor>
  <xdr:twoCellAnchor>
    <xdr:from>
      <xdr:col>0</xdr:col>
      <xdr:colOff>76200</xdr:colOff>
      <xdr:row>1068</xdr:row>
      <xdr:rowOff>69850</xdr:rowOff>
    </xdr:from>
    <xdr:to>
      <xdr:col>0</xdr:col>
      <xdr:colOff>6184900</xdr:colOff>
      <xdr:row>1096</xdr:row>
      <xdr:rowOff>19050</xdr:rowOff>
    </xdr:to>
    <xdr:sp macro="" textlink="">
      <xdr:nvSpPr>
        <xdr:cNvPr id="451" name="Rectangle 450"/>
        <xdr:cNvSpPr/>
      </xdr:nvSpPr>
      <xdr:spPr>
        <a:xfrm>
          <a:off x="76200" y="2074735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69850</xdr:colOff>
      <xdr:row>1068</xdr:row>
      <xdr:rowOff>24130</xdr:rowOff>
    </xdr:from>
    <xdr:to>
      <xdr:col>0</xdr:col>
      <xdr:colOff>6172200</xdr:colOff>
      <xdr:row>1096</xdr:row>
      <xdr:rowOff>137160</xdr:rowOff>
    </xdr:to>
    <xdr:sp macro="" textlink="">
      <xdr:nvSpPr>
        <xdr:cNvPr id="452" name="ZoneTexte 451"/>
        <xdr:cNvSpPr txBox="1"/>
      </xdr:nvSpPr>
      <xdr:spPr>
        <a:xfrm>
          <a:off x="69850" y="195385690"/>
          <a:ext cx="6102350" cy="523367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 jeunes âgés de 3 à 18 ans accompagnés en 2023 bénéficiant d'une réunion d'équipe de suivi de la scolarisation (ESS).</a:t>
          </a:r>
          <a:endParaRPr lang="en-GB">
            <a:effectLst/>
          </a:endParaRPr>
        </a:p>
        <a:p>
          <a:pPr rtl="0" eaLnBrk="1" fontAlgn="auto" latinLnBrk="0" hangingPunct="1"/>
          <a:r>
            <a:rPr lang="fr-FR" sz="1100" b="1" i="0" baseline="0">
              <a:solidFill>
                <a:schemeClr val="dk1"/>
              </a:solidFill>
              <a:effectLst/>
              <a:latin typeface="+mn-lt"/>
              <a:ea typeface="+mn-ea"/>
              <a:cs typeface="+mn-cs"/>
            </a:rPr>
            <a:t> </a:t>
          </a:r>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 parcours scolaire de chaque élève en situation de handicap fait l’objet d’un Projet personnalisé de scolarisation (PPS) élaboré par l’équipe pluridisciplinaire de la MDPH. Elaboré à partir de l’évaluation des besoins de l’élève (en tenant compte des souhaits de ce dernier et de sa famille), le PPS est un élément du plan de compensation. Il définit et coordonne les modalités de déroulement de la scolarité, ainsi que les actions pédagogiques, psychologiques, éducatives, sociales, médicales et paramédicales répondant aux besoins particuliers de l'élève présentant un handicap. Il est révisé au moins à chaque changement de cycle ou d'orientation scolaire. Sa mise en œuvre est régulièrement évaluée par une équipe de suivi de la scolarisation (ESS) qui se réunit au moins une fois par an à l’initiative et en présence de l’enseignant référent. L'ESS peut faire des propositions d'évolution du PPS à l'équipe pluridisciplinaire de la MDPH.  </a:t>
          </a:r>
          <a:endParaRPr lang="en-GB">
            <a:effectLst/>
          </a:endParaRPr>
        </a:p>
        <a:p>
          <a:pPr rtl="0" eaLnBrk="1" latinLnBrk="0" hangingPunct="1"/>
          <a:r>
            <a:rPr lang="fr-FR" sz="1100">
              <a:solidFill>
                <a:schemeClr val="dk1"/>
              </a:solidFill>
              <a:effectLst/>
              <a:latin typeface="+mn-lt"/>
              <a:ea typeface="+mn-ea"/>
              <a:cs typeface="+mn-cs"/>
            </a:rPr>
            <a:t>Le PPS représente donc une véritable feuille de route pour l'ensemble des professionnels qui accompagnent l'élève.</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Encourager l'évaluation des besoins de scolarisation par les MDPH, et donc l'élaboration de PPS pour les jeunes accompagnés en ESMS.</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Loi n° 2005-102 du 11 février 2005 pour l'égalité des droits et des chances, la participation et la citoyenneté des personnes handicapées // Loi n° 2019-791 du 26 juillet 2019 pour une école de la confiance</a:t>
          </a:r>
        </a:p>
        <a:p>
          <a:pPr rtl="0" eaLnBrk="1" fontAlgn="auto" latinLnBrk="0" hangingPunct="1"/>
          <a:r>
            <a:rPr lang="en-GB">
              <a:effectLst/>
            </a:rPr>
            <a:t>- Décret n° 2009-378 du 2 avril 2009 relatif à la scolarisation des enfants, des adolescents et des jeunes adultes handicapés et à la coopération entre les établissements mentionnés à l'article L. 351-1 du code de l'éducation et les ESMS mentionnés aux 2° et 3° de l'article L. 312-1 du CASF.</a:t>
          </a:r>
        </a:p>
        <a:p>
          <a:pPr rtl="0" eaLnBrk="1" fontAlgn="auto" latinLnBrk="0" hangingPunct="1"/>
          <a:r>
            <a:rPr lang="en-GB">
              <a:effectLst/>
            </a:rPr>
            <a:t>- Code de l'Education : art. L112-2 et D351-5</a:t>
          </a:r>
        </a:p>
        <a:p>
          <a:pPr rtl="0" eaLnBrk="1" fontAlgn="auto" latinLnBrk="0" hangingPunct="1"/>
          <a:r>
            <a:rPr lang="en-GB">
              <a:effectLst/>
            </a:rPr>
            <a:t>- PRS 2023-2028 Orientation stratégique n°3 : Promouvoir collectivement l’autonomie dans une société inclusive Objectif opérationnel n°2 : Favoriser les conditions d’un accompagnement global et inclusif qui permettent le libre choix des personnes âgées et/ou vivant avec un handicap </a:t>
          </a:r>
        </a:p>
        <a:p>
          <a:pPr rtl="0" eaLnBrk="1" fontAlgn="auto" latinLnBrk="0" hangingPunct="1"/>
          <a:endParaRPr lang="en-GB">
            <a:effectLst/>
          </a:endParaRPr>
        </a:p>
      </xdr:txBody>
    </xdr:sp>
    <xdr:clientData/>
  </xdr:twoCellAnchor>
  <xdr:twoCellAnchor>
    <xdr:from>
      <xdr:col>0</xdr:col>
      <xdr:colOff>6553200</xdr:colOff>
      <xdr:row>1070</xdr:row>
      <xdr:rowOff>69850</xdr:rowOff>
    </xdr:from>
    <xdr:to>
      <xdr:col>0</xdr:col>
      <xdr:colOff>8737600</xdr:colOff>
      <xdr:row>1075</xdr:row>
      <xdr:rowOff>107950</xdr:rowOff>
    </xdr:to>
    <xdr:sp macro="" textlink="">
      <xdr:nvSpPr>
        <xdr:cNvPr id="453" name="Rectangle à coins arrondis 452"/>
        <xdr:cNvSpPr/>
      </xdr:nvSpPr>
      <xdr:spPr>
        <a:xfrm>
          <a:off x="6553200" y="2078418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1070</xdr:row>
      <xdr:rowOff>95250</xdr:rowOff>
    </xdr:from>
    <xdr:to>
      <xdr:col>0</xdr:col>
      <xdr:colOff>8699500</xdr:colOff>
      <xdr:row>1075</xdr:row>
      <xdr:rowOff>127000</xdr:rowOff>
    </xdr:to>
    <xdr:sp macro="" textlink="">
      <xdr:nvSpPr>
        <xdr:cNvPr id="454" name="ZoneTexte 453"/>
        <xdr:cNvSpPr txBox="1"/>
      </xdr:nvSpPr>
      <xdr:spPr>
        <a:xfrm>
          <a:off x="6578600" y="2078672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SESSAD, IME, EEAP, ITEP, IEM, IDA, IDV, EEEH</a:t>
          </a:r>
          <a:endParaRPr lang="en-GB">
            <a:effectLst/>
          </a:endParaRPr>
        </a:p>
      </xdr:txBody>
    </xdr:sp>
    <xdr:clientData/>
  </xdr:twoCellAnchor>
  <xdr:twoCellAnchor>
    <xdr:from>
      <xdr:col>0</xdr:col>
      <xdr:colOff>6610350</xdr:colOff>
      <xdr:row>1076</xdr:row>
      <xdr:rowOff>114300</xdr:rowOff>
    </xdr:from>
    <xdr:to>
      <xdr:col>0</xdr:col>
      <xdr:colOff>8737600</xdr:colOff>
      <xdr:row>1082</xdr:row>
      <xdr:rowOff>107950</xdr:rowOff>
    </xdr:to>
    <xdr:sp macro="" textlink="">
      <xdr:nvSpPr>
        <xdr:cNvPr id="455" name="Ellipse 454"/>
        <xdr:cNvSpPr/>
      </xdr:nvSpPr>
      <xdr:spPr>
        <a:xfrm>
          <a:off x="6610350" y="2089912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6623050</xdr:colOff>
      <xdr:row>1077</xdr:row>
      <xdr:rowOff>25400</xdr:rowOff>
    </xdr:from>
    <xdr:to>
      <xdr:col>0</xdr:col>
      <xdr:colOff>8724900</xdr:colOff>
      <xdr:row>1081</xdr:row>
      <xdr:rowOff>177800</xdr:rowOff>
    </xdr:to>
    <xdr:sp macro="" textlink="">
      <xdr:nvSpPr>
        <xdr:cNvPr id="456" name="ZoneTexte 455"/>
        <xdr:cNvSpPr txBox="1"/>
      </xdr:nvSpPr>
      <xdr:spPr>
        <a:xfrm>
          <a:off x="6623050" y="196932550"/>
          <a:ext cx="21018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de jeunes</a:t>
          </a:r>
          <a:endParaRPr lang="en-GB">
            <a:effectLst/>
          </a:endParaRPr>
        </a:p>
      </xdr:txBody>
    </xdr:sp>
    <xdr:clientData/>
  </xdr:twoCellAnchor>
  <xdr:twoCellAnchor>
    <xdr:from>
      <xdr:col>0</xdr:col>
      <xdr:colOff>6318250</xdr:colOff>
      <xdr:row>1083</xdr:row>
      <xdr:rowOff>31750</xdr:rowOff>
    </xdr:from>
    <xdr:to>
      <xdr:col>0</xdr:col>
      <xdr:colOff>9074150</xdr:colOff>
      <xdr:row>1096</xdr:row>
      <xdr:rowOff>12700</xdr:rowOff>
    </xdr:to>
    <xdr:sp macro="" textlink="">
      <xdr:nvSpPr>
        <xdr:cNvPr id="457" name="ZoneTexte 456"/>
        <xdr:cNvSpPr txBox="1"/>
      </xdr:nvSpPr>
      <xdr:spPr>
        <a:xfrm>
          <a:off x="6318250" y="2101977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  </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jeunes âgés de 3 à 18 ans bénéficiant d'une réunion annuelle d'ESS </a:t>
          </a:r>
          <a:endParaRPr lang="en-GB">
            <a:effectLst/>
          </a:endParaRPr>
        </a:p>
        <a:p>
          <a:pPr rtl="0" eaLnBrk="1" fontAlgn="base" latinLnBrk="0" hangingPunct="1"/>
          <a:r>
            <a:rPr lang="fr-FR" sz="1100" u="sng">
              <a:solidFill>
                <a:schemeClr val="dk1"/>
              </a:solidFill>
              <a:effectLst/>
              <a:latin typeface="+mn-lt"/>
              <a:ea typeface="+mn-ea"/>
              <a:cs typeface="+mn-cs"/>
            </a:rPr>
            <a:t>Dénominateur </a:t>
          </a:r>
          <a:r>
            <a:rPr lang="fr-FR" sz="1100">
              <a:solidFill>
                <a:schemeClr val="dk1"/>
              </a:solidFill>
              <a:effectLst/>
              <a:latin typeface="+mn-lt"/>
              <a:ea typeface="+mn-ea"/>
              <a:cs typeface="+mn-cs"/>
            </a:rPr>
            <a:t>: Nombre total de jeunes âgés de 3 à 18 ans accompagnés en 2023</a:t>
          </a:r>
          <a:endParaRPr lang="en-GB">
            <a:effectLst/>
          </a:endParaRPr>
        </a:p>
      </xdr:txBody>
    </xdr:sp>
    <xdr:clientData/>
  </xdr:twoCellAnchor>
  <xdr:twoCellAnchor>
    <xdr:from>
      <xdr:col>0</xdr:col>
      <xdr:colOff>6318250</xdr:colOff>
      <xdr:row>1083</xdr:row>
      <xdr:rowOff>31750</xdr:rowOff>
    </xdr:from>
    <xdr:to>
      <xdr:col>0</xdr:col>
      <xdr:colOff>9093200</xdr:colOff>
      <xdr:row>1095</xdr:row>
      <xdr:rowOff>177800</xdr:rowOff>
    </xdr:to>
    <xdr:sp macro="" textlink="">
      <xdr:nvSpPr>
        <xdr:cNvPr id="458" name="Rectangle à coins arrondis 457"/>
        <xdr:cNvSpPr/>
      </xdr:nvSpPr>
      <xdr:spPr>
        <a:xfrm>
          <a:off x="6318250" y="2101977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1097</xdr:row>
      <xdr:rowOff>0</xdr:rowOff>
    </xdr:from>
    <xdr:to>
      <xdr:col>0</xdr:col>
      <xdr:colOff>1847850</xdr:colOff>
      <xdr:row>1101</xdr:row>
      <xdr:rowOff>0</xdr:rowOff>
    </xdr:to>
    <xdr:sp macro="" textlink="">
      <xdr:nvSpPr>
        <xdr:cNvPr id="459" name="Rectangle 458"/>
        <xdr:cNvSpPr/>
      </xdr:nvSpPr>
      <xdr:spPr>
        <a:xfrm>
          <a:off x="0" y="2127440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1097</xdr:row>
      <xdr:rowOff>0</xdr:rowOff>
    </xdr:from>
    <xdr:to>
      <xdr:col>1</xdr:col>
      <xdr:colOff>0</xdr:colOff>
      <xdr:row>1101</xdr:row>
      <xdr:rowOff>0</xdr:rowOff>
    </xdr:to>
    <xdr:sp macro="" textlink="">
      <xdr:nvSpPr>
        <xdr:cNvPr id="460" name="Rectangle 459"/>
        <xdr:cNvSpPr/>
      </xdr:nvSpPr>
      <xdr:spPr>
        <a:xfrm>
          <a:off x="1847850" y="2127440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6e - TAUX DE TRAVAILLEURS HANDICAPES SORTIS D'ESAT VERS LE MILIEU ORDINAIRE DE TRAVAIL sur l’année 2023</a:t>
          </a:r>
          <a:endParaRPr lang="en-GB">
            <a:effectLst/>
          </a:endParaRPr>
        </a:p>
      </xdr:txBody>
    </xdr:sp>
    <xdr:clientData/>
  </xdr:twoCellAnchor>
  <xdr:twoCellAnchor>
    <xdr:from>
      <xdr:col>0</xdr:col>
      <xdr:colOff>76200</xdr:colOff>
      <xdr:row>1101</xdr:row>
      <xdr:rowOff>69850</xdr:rowOff>
    </xdr:from>
    <xdr:to>
      <xdr:col>0</xdr:col>
      <xdr:colOff>6184900</xdr:colOff>
      <xdr:row>1129</xdr:row>
      <xdr:rowOff>19050</xdr:rowOff>
    </xdr:to>
    <xdr:sp macro="" textlink="">
      <xdr:nvSpPr>
        <xdr:cNvPr id="461" name="Rectangle 460"/>
        <xdr:cNvSpPr/>
      </xdr:nvSpPr>
      <xdr:spPr>
        <a:xfrm>
          <a:off x="76200" y="2135505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1101</xdr:row>
      <xdr:rowOff>69850</xdr:rowOff>
    </xdr:from>
    <xdr:to>
      <xdr:col>0</xdr:col>
      <xdr:colOff>6210300</xdr:colOff>
      <xdr:row>1129</xdr:row>
      <xdr:rowOff>25400</xdr:rowOff>
    </xdr:to>
    <xdr:sp macro="" textlink="">
      <xdr:nvSpPr>
        <xdr:cNvPr id="462" name="ZoneTexte 461"/>
        <xdr:cNvSpPr txBox="1"/>
      </xdr:nvSpPr>
      <xdr:spPr>
        <a:xfrm>
          <a:off x="107950" y="2135505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 travailleurs handicapés sortis d’ESAT vers le milieu ordinaire de travail sur l’année 2023.</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Les personnes accompagnées ont droit et aspirent à un parcours de vie le plus autonome possible. L'inclusion, qui commence dès l'école, doit se poursuivre à l’âge adulte, dans l’emploi. L’objectif principal des politiques publiques est de favoriser la mise en place de parcours permettant aux personnes d'accéder et de se maintenir dans l’emploi en milieu ordinaire (MO) de travail.  Le recours aux secteurs adapté ou protégé doit rester possible pour répondre aux besoins spécifiques des personnes les plus en difficulté, ces secteurs étant toutefois appelés à se moderniser et à développer des passerelles vers le MO de travail. Plusieurs dispositifs existent, qui permettent de développer (tout en les sécurisant) les liens avec le MO de travail : la mise à disposition individuelle ou collective et la conclusion de conventions d'appui en font partie.</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Encourager les ESAT à développer les liens avec le milieu ordinaire de travail, en mobilisant les outils conventionnels à leur disposition.</a:t>
          </a:r>
          <a:endParaRPr lang="en-GB">
            <a:effectLst/>
          </a:endParaRPr>
        </a:p>
        <a:p>
          <a:pPr rtl="0" eaLnBrk="1" fontAlgn="auto" latinLnBrk="0" hangingPunct="1"/>
          <a:r>
            <a:rPr lang="fr-FR" sz="1100" b="1" i="0" cap="small" baseline="0">
              <a:solidFill>
                <a:schemeClr val="dk1"/>
              </a:solidFill>
              <a:effectLst/>
              <a:latin typeface="+mn-lt"/>
              <a:ea typeface="+mn-ea"/>
              <a:cs typeface="+mn-cs"/>
            </a:rPr>
            <a:t>● Recommandations - Références professionnelles </a:t>
          </a:r>
        </a:p>
        <a:p>
          <a:pPr rtl="0" eaLnBrk="1" fontAlgn="auto" latinLnBrk="0" hangingPunct="1"/>
          <a:r>
            <a:rPr lang="en-GB">
              <a:effectLst/>
            </a:rPr>
            <a:t>- Loi n° 2005-102 du 11 février 2005 pour l'égalité des droits et des chances, la participation et la citoyenneté des personnes handicapées </a:t>
          </a:r>
        </a:p>
        <a:p>
          <a:pPr rtl="0" eaLnBrk="1" fontAlgn="auto" latinLnBrk="0" hangingPunct="1"/>
          <a:r>
            <a:rPr lang="en-GB">
              <a:effectLst/>
            </a:rPr>
            <a:t>- Loi n° 2018-771 du 5 septembre 2018 pour la liberté de choisir son avenir professionnel </a:t>
          </a:r>
        </a:p>
        <a:p>
          <a:pPr rtl="0" eaLnBrk="1" fontAlgn="auto" latinLnBrk="0" hangingPunct="1"/>
          <a:r>
            <a:rPr lang="en-GB">
              <a:effectLst/>
            </a:rPr>
            <a:t>- CASF : art. L344-2-4 et L. 344-2-5</a:t>
          </a:r>
        </a:p>
        <a:p>
          <a:pPr rtl="0" eaLnBrk="1" fontAlgn="auto" latinLnBrk="0" hangingPunct="1"/>
          <a:r>
            <a:rPr lang="en-GB">
              <a:effectLst/>
            </a:rPr>
            <a:t>- PRS 2023-2028 -Orientation stratégique n°3 : Promouvoir collectivement l’autonomie dans une société inclusive Objectif opérationnel n°2 : Favoriser les conditions d’un accompagnement global et inclusif qui permettent le libre choix des personnes âgées et/ou vivant avec un handicap </a:t>
          </a:r>
        </a:p>
        <a:p>
          <a:pPr rtl="0" eaLnBrk="1" fontAlgn="auto" latinLnBrk="0" hangingPunct="1"/>
          <a:endParaRPr lang="en-GB">
            <a:effectLst/>
          </a:endParaRPr>
        </a:p>
      </xdr:txBody>
    </xdr:sp>
    <xdr:clientData/>
  </xdr:twoCellAnchor>
  <xdr:twoCellAnchor>
    <xdr:from>
      <xdr:col>0</xdr:col>
      <xdr:colOff>6553200</xdr:colOff>
      <xdr:row>1103</xdr:row>
      <xdr:rowOff>69850</xdr:rowOff>
    </xdr:from>
    <xdr:to>
      <xdr:col>0</xdr:col>
      <xdr:colOff>8737600</xdr:colOff>
      <xdr:row>1108</xdr:row>
      <xdr:rowOff>107950</xdr:rowOff>
    </xdr:to>
    <xdr:sp macro="" textlink="">
      <xdr:nvSpPr>
        <xdr:cNvPr id="463" name="Rectangle à coins arrondis 462"/>
        <xdr:cNvSpPr/>
      </xdr:nvSpPr>
      <xdr:spPr>
        <a:xfrm>
          <a:off x="6553200" y="2139188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1103</xdr:row>
      <xdr:rowOff>95250</xdr:rowOff>
    </xdr:from>
    <xdr:to>
      <xdr:col>0</xdr:col>
      <xdr:colOff>8699500</xdr:colOff>
      <xdr:row>1108</xdr:row>
      <xdr:rowOff>127000</xdr:rowOff>
    </xdr:to>
    <xdr:sp macro="" textlink="">
      <xdr:nvSpPr>
        <xdr:cNvPr id="464" name="ZoneTexte 463"/>
        <xdr:cNvSpPr txBox="1"/>
      </xdr:nvSpPr>
      <xdr:spPr>
        <a:xfrm>
          <a:off x="6578600" y="2139442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ESAT</a:t>
          </a:r>
          <a:endParaRPr lang="en-GB">
            <a:effectLst/>
          </a:endParaRPr>
        </a:p>
      </xdr:txBody>
    </xdr:sp>
    <xdr:clientData/>
  </xdr:twoCellAnchor>
  <xdr:twoCellAnchor>
    <xdr:from>
      <xdr:col>0</xdr:col>
      <xdr:colOff>6610350</xdr:colOff>
      <xdr:row>1109</xdr:row>
      <xdr:rowOff>114300</xdr:rowOff>
    </xdr:from>
    <xdr:to>
      <xdr:col>0</xdr:col>
      <xdr:colOff>8737600</xdr:colOff>
      <xdr:row>1115</xdr:row>
      <xdr:rowOff>107950</xdr:rowOff>
    </xdr:to>
    <xdr:sp macro="" textlink="">
      <xdr:nvSpPr>
        <xdr:cNvPr id="465" name="Ellipse 464"/>
        <xdr:cNvSpPr/>
      </xdr:nvSpPr>
      <xdr:spPr>
        <a:xfrm>
          <a:off x="6610350" y="2150681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6597650</xdr:colOff>
      <xdr:row>1110</xdr:row>
      <xdr:rowOff>25400</xdr:rowOff>
    </xdr:from>
    <xdr:to>
      <xdr:col>0</xdr:col>
      <xdr:colOff>8724900</xdr:colOff>
      <xdr:row>1114</xdr:row>
      <xdr:rowOff>177800</xdr:rowOff>
    </xdr:to>
    <xdr:sp macro="" textlink="">
      <xdr:nvSpPr>
        <xdr:cNvPr id="466" name="ZoneTexte 465"/>
        <xdr:cNvSpPr txBox="1"/>
      </xdr:nvSpPr>
      <xdr:spPr>
        <a:xfrm>
          <a:off x="6597650" y="203009500"/>
          <a:ext cx="21272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a:t>
          </a:r>
          <a:endParaRPr lang="en-GB">
            <a:effectLst/>
          </a:endParaRPr>
        </a:p>
      </xdr:txBody>
    </xdr:sp>
    <xdr:clientData/>
  </xdr:twoCellAnchor>
  <xdr:twoCellAnchor>
    <xdr:from>
      <xdr:col>0</xdr:col>
      <xdr:colOff>6318250</xdr:colOff>
      <xdr:row>1116</xdr:row>
      <xdr:rowOff>31750</xdr:rowOff>
    </xdr:from>
    <xdr:to>
      <xdr:col>0</xdr:col>
      <xdr:colOff>9074150</xdr:colOff>
      <xdr:row>1129</xdr:row>
      <xdr:rowOff>12700</xdr:rowOff>
    </xdr:to>
    <xdr:sp macro="" textlink="">
      <xdr:nvSpPr>
        <xdr:cNvPr id="467" name="ZoneTexte 466"/>
        <xdr:cNvSpPr txBox="1"/>
      </xdr:nvSpPr>
      <xdr:spPr>
        <a:xfrm>
          <a:off x="6318250" y="2162746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des indicateurs  </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calculés par l'ARS</a:t>
          </a:r>
          <a:endParaRPr lang="en-GB">
            <a:effectLst/>
          </a:endParaRPr>
        </a:p>
        <a:p>
          <a:pPr rtl="0" eaLnBrk="1" fontAlgn="base" latinLnBrk="0" hangingPunct="1"/>
          <a:r>
            <a:rPr lang="fr-FR" sz="1100" u="sng">
              <a:solidFill>
                <a:schemeClr val="dk1"/>
              </a:solidFill>
              <a:effectLst/>
              <a:latin typeface="+mn-lt"/>
              <a:ea typeface="+mn-ea"/>
              <a:cs typeface="+mn-cs"/>
            </a:rPr>
            <a:t>Numérateur </a:t>
          </a:r>
          <a:r>
            <a:rPr lang="fr-FR" sz="1100">
              <a:solidFill>
                <a:schemeClr val="dk1"/>
              </a:solidFill>
              <a:effectLst/>
              <a:latin typeface="+mn-lt"/>
              <a:ea typeface="+mn-ea"/>
              <a:cs typeface="+mn-cs"/>
            </a:rPr>
            <a:t>: Nombre de travailleurs en Milieu Ordinaire (MO) de travail</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Nombre de personnes accompagnées</a:t>
          </a:r>
          <a:endParaRPr lang="en-GB">
            <a:effectLst/>
          </a:endParaRPr>
        </a:p>
      </xdr:txBody>
    </xdr:sp>
    <xdr:clientData/>
  </xdr:twoCellAnchor>
  <xdr:twoCellAnchor>
    <xdr:from>
      <xdr:col>0</xdr:col>
      <xdr:colOff>6318250</xdr:colOff>
      <xdr:row>1116</xdr:row>
      <xdr:rowOff>31750</xdr:rowOff>
    </xdr:from>
    <xdr:to>
      <xdr:col>0</xdr:col>
      <xdr:colOff>9093200</xdr:colOff>
      <xdr:row>1128</xdr:row>
      <xdr:rowOff>177800</xdr:rowOff>
    </xdr:to>
    <xdr:sp macro="" textlink="">
      <xdr:nvSpPr>
        <xdr:cNvPr id="468" name="Rectangle à coins arrondis 467"/>
        <xdr:cNvSpPr/>
      </xdr:nvSpPr>
      <xdr:spPr>
        <a:xfrm>
          <a:off x="6318250" y="2162746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1163</xdr:row>
      <xdr:rowOff>0</xdr:rowOff>
    </xdr:from>
    <xdr:to>
      <xdr:col>0</xdr:col>
      <xdr:colOff>1847850</xdr:colOff>
      <xdr:row>1167</xdr:row>
      <xdr:rowOff>0</xdr:rowOff>
    </xdr:to>
    <xdr:sp macro="" textlink="">
      <xdr:nvSpPr>
        <xdr:cNvPr id="469" name="Rectangle 468"/>
        <xdr:cNvSpPr/>
      </xdr:nvSpPr>
      <xdr:spPr>
        <a:xfrm>
          <a:off x="0" y="2188210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1163</xdr:row>
      <xdr:rowOff>0</xdr:rowOff>
    </xdr:from>
    <xdr:to>
      <xdr:col>1</xdr:col>
      <xdr:colOff>0</xdr:colOff>
      <xdr:row>1167</xdr:row>
      <xdr:rowOff>0</xdr:rowOff>
    </xdr:to>
    <xdr:sp macro="" textlink="">
      <xdr:nvSpPr>
        <xdr:cNvPr id="470" name="Rectangle 469"/>
        <xdr:cNvSpPr/>
      </xdr:nvSpPr>
      <xdr:spPr>
        <a:xfrm>
          <a:off x="1847850" y="2188210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6g - TAUX DE travailleurs Handicapés travaillant en temps partagés entre l’esat et le milieu ordinaire de travail</a:t>
          </a:r>
          <a:endParaRPr lang="en-GB">
            <a:effectLst/>
          </a:endParaRPr>
        </a:p>
      </xdr:txBody>
    </xdr:sp>
    <xdr:clientData/>
  </xdr:twoCellAnchor>
  <xdr:twoCellAnchor>
    <xdr:from>
      <xdr:col>0</xdr:col>
      <xdr:colOff>76200</xdr:colOff>
      <xdr:row>1167</xdr:row>
      <xdr:rowOff>69850</xdr:rowOff>
    </xdr:from>
    <xdr:to>
      <xdr:col>0</xdr:col>
      <xdr:colOff>6184900</xdr:colOff>
      <xdr:row>1195</xdr:row>
      <xdr:rowOff>19050</xdr:rowOff>
    </xdr:to>
    <xdr:sp macro="" textlink="">
      <xdr:nvSpPr>
        <xdr:cNvPr id="471" name="Rectangle 470"/>
        <xdr:cNvSpPr/>
      </xdr:nvSpPr>
      <xdr:spPr>
        <a:xfrm>
          <a:off x="76200" y="2196274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1167</xdr:row>
      <xdr:rowOff>69850</xdr:rowOff>
    </xdr:from>
    <xdr:to>
      <xdr:col>0</xdr:col>
      <xdr:colOff>6210300</xdr:colOff>
      <xdr:row>1195</xdr:row>
      <xdr:rowOff>25400</xdr:rowOff>
    </xdr:to>
    <xdr:sp macro="" textlink="">
      <xdr:nvSpPr>
        <xdr:cNvPr id="472" name="ZoneTexte 471"/>
        <xdr:cNvSpPr txBox="1"/>
      </xdr:nvSpPr>
      <xdr:spPr>
        <a:xfrm>
          <a:off x="107950" y="2196274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 travailleurs handicapés travaillant en temps partagés entre l’ESAT et le milieu ordinaire de travail.</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Le profil des publics accueillis en ESAT évolue. Si, historiquement, les ESAT accueillaient principalement des personnes présentant des déficiences intellectuelles (DI), ils accueillent désormais de plus en plus de personnes avec des troubles psychiques, des troubles du comportement et de la communication (TCC) ou encore des troubles du spectre de l'autisme (TSA). Ainsi, au 31/12/2018, les ESAT ligériens accueillaient 54% de personnes avec DI, 23% de personnes avec troubles psychiques, 2% de personnes avec TCC et 2% de personnes avec TSA (</a:t>
          </a:r>
          <a:r>
            <a:rPr lang="fr-FR" sz="1100" i="1">
              <a:solidFill>
                <a:schemeClr val="dk1"/>
              </a:solidFill>
              <a:effectLst/>
              <a:latin typeface="+mn-lt"/>
              <a:ea typeface="+mn-ea"/>
              <a:cs typeface="+mn-cs"/>
            </a:rPr>
            <a:t>source ANAP)</a:t>
          </a:r>
          <a:r>
            <a:rPr lang="fr-FR" sz="1100">
              <a:solidFill>
                <a:schemeClr val="dk1"/>
              </a:solidFill>
              <a:effectLst/>
              <a:latin typeface="+mn-lt"/>
              <a:ea typeface="+mn-ea"/>
              <a:cs typeface="+mn-cs"/>
            </a:rPr>
            <a:t>. Par ailleurs, si une partie des travailleurs provient d'un ESMS de type IME, de plus en plus de personnes arrivent en ESAT après une première expérience en milieu ordinaire de travail (avec des parcours de vie heurtés, des problématiques sociales et / ou des difficultés psychologiques). Enfin, la population des travailleurs d'ESAT vieillit (36% sont âgés de 45 ans et + au 31/12/2018 - </a:t>
          </a:r>
          <a:r>
            <a:rPr lang="fr-FR" sz="1100" i="1">
              <a:solidFill>
                <a:schemeClr val="dk1"/>
              </a:solidFill>
              <a:effectLst/>
              <a:latin typeface="+mn-lt"/>
              <a:ea typeface="+mn-ea"/>
              <a:cs typeface="+mn-cs"/>
            </a:rPr>
            <a:t>source ANAP</a:t>
          </a:r>
          <a:r>
            <a:rPr lang="fr-FR" sz="1100">
              <a:solidFill>
                <a:schemeClr val="dk1"/>
              </a:solidFill>
              <a:effectLst/>
              <a:latin typeface="+mn-lt"/>
              <a:ea typeface="+mn-ea"/>
              <a:cs typeface="+mn-cs"/>
            </a:rPr>
            <a:t>). Ces évolutions impactent l'organisation interne des ESAT (hausse du nombre de personnes à temps partiel, absentéisme plus important, repositionnement des activités pour une ouverture plus importante sur le MO, nécessité de formation des équipes aux particularités de ces profils).</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 Améliorer la connaissance des conséquences de l'évolution des profils des personnes accompagnées sur l'organisation interne des ESAT, en complétant les informations fournies par le tableau de bord de la performance du secteur médico-social (répartition des publics en fonction du type de déficience principale / associée identifié).</a:t>
          </a:r>
          <a:endParaRPr lang="en-GB">
            <a:effectLst/>
          </a:endParaRPr>
        </a:p>
        <a:p>
          <a:pPr rtl="0" eaLnBrk="1" latinLnBrk="0" hangingPunct="1"/>
          <a:r>
            <a:rPr lang="fr-FR" sz="1100">
              <a:solidFill>
                <a:schemeClr val="dk1"/>
              </a:solidFill>
              <a:effectLst/>
              <a:latin typeface="+mn-lt"/>
              <a:ea typeface="+mn-ea"/>
              <a:cs typeface="+mn-cs"/>
            </a:rPr>
            <a:t>- Accompagner les ESAT dans la transformation de leur offre, en réponse à l'évolution des publics accompagnés.</a:t>
          </a:r>
          <a:endParaRPr lang="en-GB">
            <a:effectLst/>
          </a:endParaRPr>
        </a:p>
        <a:p>
          <a:pPr rtl="0" eaLnBrk="1" latinLnBrk="0" hangingPunct="1"/>
          <a:r>
            <a:rPr lang="fr-FR" sz="1100" b="1" i="0" cap="small" baseline="0">
              <a:solidFill>
                <a:schemeClr val="dk1"/>
              </a:solidFill>
              <a:effectLst/>
              <a:latin typeface="+mn-lt"/>
              <a:ea typeface="+mn-ea"/>
              <a:cs typeface="+mn-cs"/>
            </a:rPr>
            <a:t>● Recommandations - Références professionnelles </a:t>
          </a:r>
        </a:p>
        <a:p>
          <a:pPr rtl="0" eaLnBrk="1" latinLnBrk="0" hangingPunct="1"/>
          <a:r>
            <a:rPr lang="en-GB">
              <a:effectLst/>
            </a:rPr>
            <a:t>- PRS 2023-2028 Orientation stratégique n°3 : Promouvoir collectivement l’autonomie dans une société inclusive Objectif opérationnel n°2 : Favoriser les conditions d’un accompagnement global et inclusif qui permettent le libre choix des personnes âgées et/ou vivant avec un handicap </a:t>
          </a:r>
        </a:p>
        <a:p>
          <a:pPr rtl="0" eaLnBrk="1" latinLnBrk="0" hangingPunct="1"/>
          <a:endParaRPr lang="en-GB">
            <a:effectLst/>
          </a:endParaRPr>
        </a:p>
      </xdr:txBody>
    </xdr:sp>
    <xdr:clientData/>
  </xdr:twoCellAnchor>
  <xdr:twoCellAnchor>
    <xdr:from>
      <xdr:col>0</xdr:col>
      <xdr:colOff>6553200</xdr:colOff>
      <xdr:row>1169</xdr:row>
      <xdr:rowOff>69850</xdr:rowOff>
    </xdr:from>
    <xdr:to>
      <xdr:col>0</xdr:col>
      <xdr:colOff>8737600</xdr:colOff>
      <xdr:row>1174</xdr:row>
      <xdr:rowOff>107950</xdr:rowOff>
    </xdr:to>
    <xdr:sp macro="" textlink="">
      <xdr:nvSpPr>
        <xdr:cNvPr id="473" name="Rectangle à coins arrondis 472"/>
        <xdr:cNvSpPr/>
      </xdr:nvSpPr>
      <xdr:spPr>
        <a:xfrm>
          <a:off x="6553200" y="2199957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1169</xdr:row>
      <xdr:rowOff>95250</xdr:rowOff>
    </xdr:from>
    <xdr:to>
      <xdr:col>0</xdr:col>
      <xdr:colOff>8699500</xdr:colOff>
      <xdr:row>1174</xdr:row>
      <xdr:rowOff>127000</xdr:rowOff>
    </xdr:to>
    <xdr:sp macro="" textlink="">
      <xdr:nvSpPr>
        <xdr:cNvPr id="474" name="ZoneTexte 473"/>
        <xdr:cNvSpPr txBox="1"/>
      </xdr:nvSpPr>
      <xdr:spPr>
        <a:xfrm>
          <a:off x="6578600" y="2200211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ESAT</a:t>
          </a:r>
          <a:endParaRPr lang="en-GB">
            <a:effectLst/>
          </a:endParaRPr>
        </a:p>
      </xdr:txBody>
    </xdr:sp>
    <xdr:clientData/>
  </xdr:twoCellAnchor>
  <xdr:twoCellAnchor>
    <xdr:from>
      <xdr:col>0</xdr:col>
      <xdr:colOff>6610350</xdr:colOff>
      <xdr:row>1175</xdr:row>
      <xdr:rowOff>114300</xdr:rowOff>
    </xdr:from>
    <xdr:to>
      <xdr:col>0</xdr:col>
      <xdr:colOff>8737600</xdr:colOff>
      <xdr:row>1181</xdr:row>
      <xdr:rowOff>107950</xdr:rowOff>
    </xdr:to>
    <xdr:sp macro="" textlink="">
      <xdr:nvSpPr>
        <xdr:cNvPr id="475" name="Ellipse 474"/>
        <xdr:cNvSpPr/>
      </xdr:nvSpPr>
      <xdr:spPr>
        <a:xfrm>
          <a:off x="6610350" y="2211451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6635750</xdr:colOff>
      <xdr:row>1176</xdr:row>
      <xdr:rowOff>25400</xdr:rowOff>
    </xdr:from>
    <xdr:to>
      <xdr:col>0</xdr:col>
      <xdr:colOff>8724900</xdr:colOff>
      <xdr:row>1180</xdr:row>
      <xdr:rowOff>177800</xdr:rowOff>
    </xdr:to>
    <xdr:sp macro="" textlink="">
      <xdr:nvSpPr>
        <xdr:cNvPr id="476" name="ZoneTexte 475"/>
        <xdr:cNvSpPr txBox="1"/>
      </xdr:nvSpPr>
      <xdr:spPr>
        <a:xfrm>
          <a:off x="6635750" y="209086450"/>
          <a:ext cx="20891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de travailleurs </a:t>
          </a:r>
          <a:endParaRPr lang="en-GB">
            <a:effectLst/>
          </a:endParaRPr>
        </a:p>
      </xdr:txBody>
    </xdr:sp>
    <xdr:clientData/>
  </xdr:twoCellAnchor>
  <xdr:twoCellAnchor>
    <xdr:from>
      <xdr:col>0</xdr:col>
      <xdr:colOff>6318250</xdr:colOff>
      <xdr:row>1182</xdr:row>
      <xdr:rowOff>31750</xdr:rowOff>
    </xdr:from>
    <xdr:to>
      <xdr:col>0</xdr:col>
      <xdr:colOff>9074150</xdr:colOff>
      <xdr:row>1195</xdr:row>
      <xdr:rowOff>12700</xdr:rowOff>
    </xdr:to>
    <xdr:sp macro="" textlink="">
      <xdr:nvSpPr>
        <xdr:cNvPr id="477" name="ZoneTexte 476"/>
        <xdr:cNvSpPr txBox="1"/>
      </xdr:nvSpPr>
      <xdr:spPr>
        <a:xfrm>
          <a:off x="6318250" y="2223516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travailleurs handicapés travaillant en temps partagés entre l’ESAT et le milieu ordinaire de travail</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total de personnes accompagnées sur l'année</a:t>
          </a:r>
          <a:endParaRPr lang="en-GB">
            <a:effectLst/>
          </a:endParaRPr>
        </a:p>
      </xdr:txBody>
    </xdr:sp>
    <xdr:clientData/>
  </xdr:twoCellAnchor>
  <xdr:twoCellAnchor>
    <xdr:from>
      <xdr:col>0</xdr:col>
      <xdr:colOff>6318250</xdr:colOff>
      <xdr:row>1182</xdr:row>
      <xdr:rowOff>31750</xdr:rowOff>
    </xdr:from>
    <xdr:to>
      <xdr:col>0</xdr:col>
      <xdr:colOff>9093200</xdr:colOff>
      <xdr:row>1194</xdr:row>
      <xdr:rowOff>177800</xdr:rowOff>
    </xdr:to>
    <xdr:sp macro="" textlink="">
      <xdr:nvSpPr>
        <xdr:cNvPr id="478" name="Rectangle à coins arrondis 477"/>
        <xdr:cNvSpPr/>
      </xdr:nvSpPr>
      <xdr:spPr>
        <a:xfrm>
          <a:off x="6318250" y="2223516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1196</xdr:row>
      <xdr:rowOff>0</xdr:rowOff>
    </xdr:from>
    <xdr:to>
      <xdr:col>0</xdr:col>
      <xdr:colOff>1847850</xdr:colOff>
      <xdr:row>1200</xdr:row>
      <xdr:rowOff>0</xdr:rowOff>
    </xdr:to>
    <xdr:sp macro="" textlink="">
      <xdr:nvSpPr>
        <xdr:cNvPr id="479" name="Rectangle 478"/>
        <xdr:cNvSpPr/>
      </xdr:nvSpPr>
      <xdr:spPr>
        <a:xfrm>
          <a:off x="0" y="22489795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1196</xdr:row>
      <xdr:rowOff>0</xdr:rowOff>
    </xdr:from>
    <xdr:to>
      <xdr:col>1</xdr:col>
      <xdr:colOff>0</xdr:colOff>
      <xdr:row>1200</xdr:row>
      <xdr:rowOff>0</xdr:rowOff>
    </xdr:to>
    <xdr:sp macro="" textlink="">
      <xdr:nvSpPr>
        <xdr:cNvPr id="480" name="Rectangle 479"/>
        <xdr:cNvSpPr/>
      </xdr:nvSpPr>
      <xdr:spPr>
        <a:xfrm>
          <a:off x="1847850" y="22489795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6h - TAUX DE travailleurs Handicapés ayant bénéficié d'une formation professionnelle au cours des 2 dernières années </a:t>
          </a:r>
          <a:endParaRPr lang="en-GB">
            <a:effectLst/>
          </a:endParaRPr>
        </a:p>
      </xdr:txBody>
    </xdr:sp>
    <xdr:clientData/>
  </xdr:twoCellAnchor>
  <xdr:twoCellAnchor>
    <xdr:from>
      <xdr:col>0</xdr:col>
      <xdr:colOff>76200</xdr:colOff>
      <xdr:row>1200</xdr:row>
      <xdr:rowOff>69850</xdr:rowOff>
    </xdr:from>
    <xdr:to>
      <xdr:col>0</xdr:col>
      <xdr:colOff>6184900</xdr:colOff>
      <xdr:row>1228</xdr:row>
      <xdr:rowOff>19050</xdr:rowOff>
    </xdr:to>
    <xdr:sp macro="" textlink="">
      <xdr:nvSpPr>
        <xdr:cNvPr id="481" name="Rectangle 480"/>
        <xdr:cNvSpPr/>
      </xdr:nvSpPr>
      <xdr:spPr>
        <a:xfrm>
          <a:off x="76200" y="22570440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1200</xdr:row>
      <xdr:rowOff>69850</xdr:rowOff>
    </xdr:from>
    <xdr:to>
      <xdr:col>0</xdr:col>
      <xdr:colOff>6210300</xdr:colOff>
      <xdr:row>1228</xdr:row>
      <xdr:rowOff>25400</xdr:rowOff>
    </xdr:to>
    <xdr:sp macro="" textlink="">
      <xdr:nvSpPr>
        <xdr:cNvPr id="482" name="ZoneTexte 481"/>
        <xdr:cNvSpPr txBox="1"/>
      </xdr:nvSpPr>
      <xdr:spPr>
        <a:xfrm>
          <a:off x="107950" y="22570440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 travailleurs handicapés d'ESAT ayant bénéficié d'une formation professionnelle au cours des 2 dernières années.</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La mission de formation des ESAT est inscrite dans le Code de l'Action Sociale et des Familles. Ainsi, en tant que travailleurs, les travailleurs d'ESAT bénéficient d'un droit à la formation continue et à la validation des acquis de l'expérience (VAE), ainsi que d'un accès au compte personnel de formation (CPF). Des initiatives, telles que le dispositif de reconnaissance des acquis de l'expérience (RAE) mis en place par le réseau inter-ESAT "Différent et compétent", viennent compléter ces droits.</a:t>
          </a:r>
          <a:endParaRPr lang="en-GB">
            <a:effectLst/>
          </a:endParaRPr>
        </a:p>
        <a:p>
          <a:pPr rtl="0" eaLnBrk="1" latinLnBrk="0" hangingPunct="1"/>
          <a:r>
            <a:rPr lang="fr-FR" sz="1100">
              <a:solidFill>
                <a:schemeClr val="dk1"/>
              </a:solidFill>
              <a:effectLst/>
              <a:latin typeface="+mn-lt"/>
              <a:ea typeface="+mn-ea"/>
              <a:cs typeface="+mn-cs"/>
            </a:rPr>
            <a:t>Si le travail au quotidien permet aux travailleurs de développer des savoir-faire et savoir-être professionnels, la formation vient compléter les effets positifs liés à la mise au travail. </a:t>
          </a:r>
          <a:endParaRPr lang="en-GB">
            <a:effectLst/>
          </a:endParaRPr>
        </a:p>
        <a:p>
          <a:pPr rtl="0" eaLnBrk="1" latinLnBrk="0" hangingPunct="1"/>
          <a:r>
            <a:rPr lang="fr-FR" sz="1100">
              <a:solidFill>
                <a:schemeClr val="dk1"/>
              </a:solidFill>
              <a:effectLst/>
              <a:latin typeface="+mn-lt"/>
              <a:ea typeface="+mn-ea"/>
              <a:cs typeface="+mn-cs"/>
            </a:rPr>
            <a:t>Les ESAT s'engagent déjà et auront de plus en plus à s'engager sur la valorisation des compétences et la professionnalisation des travailleurs. En effet, les enjeux sont pluriels : autonomisation des travailleurs et inclusion dans la société, (re)mise à niveau des compétences professionnelles transversales pour s'adapter aux évolutions des activités proposées par les ESAT, acquisition d'un métier, préparation à une insertion professionnelle vers le MO de travail.</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Contribuer à la professionnalisation et à la montée en compétences des travailleurs d'ESAT.</a:t>
          </a:r>
          <a:endParaRPr lang="en-GB">
            <a:effectLst/>
          </a:endParaRPr>
        </a:p>
        <a:p>
          <a:pPr rtl="0" eaLnBrk="1" latinLnBrk="0" hangingPunct="1"/>
          <a:r>
            <a:rPr lang="fr-FR" sz="1100" b="1" i="0" cap="small" baseline="0">
              <a:solidFill>
                <a:schemeClr val="dk1"/>
              </a:solidFill>
              <a:effectLst/>
              <a:latin typeface="+mn-lt"/>
              <a:ea typeface="+mn-ea"/>
              <a:cs typeface="+mn-cs"/>
            </a:rPr>
            <a:t>● Recommandations - Références professionnelles </a:t>
          </a:r>
        </a:p>
        <a:p>
          <a:pPr rtl="0" eaLnBrk="1" latinLnBrk="0" hangingPunct="1"/>
          <a:r>
            <a:rPr lang="en-GB">
              <a:effectLst/>
            </a:rPr>
            <a:t>- CASF Art. L344-2-1</a:t>
          </a:r>
        </a:p>
        <a:p>
          <a:pPr rtl="0" eaLnBrk="1" latinLnBrk="0" hangingPunct="1"/>
          <a:r>
            <a:rPr lang="en-GB">
              <a:effectLst/>
            </a:rPr>
            <a:t>- Conférence nationale du handicap du 11/02/2020, engagement n°2 : "Gagner le pari de la qualification et de l’emploi ."</a:t>
          </a:r>
        </a:p>
        <a:p>
          <a:pPr rtl="0" eaLnBrk="1" latinLnBrk="0" hangingPunct="1"/>
          <a:r>
            <a:rPr lang="en-GB">
              <a:effectLst/>
            </a:rPr>
            <a:t>- PRS 2023-2028 Orientation stratégique n°3 : Promouvoir collectivement l’autonomie dans une société inclusive Objectif opérationnel n°2 : Favoriser les conditions d’un accompagnement global et inclusif qui permettent le libre choix des personnes âgées et/ou vivant avec un handicap </a:t>
          </a:r>
        </a:p>
        <a:p>
          <a:pPr rtl="0" eaLnBrk="1" latinLnBrk="0" hangingPunct="1"/>
          <a:endParaRPr lang="en-GB">
            <a:effectLst/>
          </a:endParaRPr>
        </a:p>
      </xdr:txBody>
    </xdr:sp>
    <xdr:clientData/>
  </xdr:twoCellAnchor>
  <xdr:twoCellAnchor>
    <xdr:from>
      <xdr:col>0</xdr:col>
      <xdr:colOff>6553200</xdr:colOff>
      <xdr:row>1202</xdr:row>
      <xdr:rowOff>69850</xdr:rowOff>
    </xdr:from>
    <xdr:to>
      <xdr:col>0</xdr:col>
      <xdr:colOff>8737600</xdr:colOff>
      <xdr:row>1207</xdr:row>
      <xdr:rowOff>107950</xdr:rowOff>
    </xdr:to>
    <xdr:sp macro="" textlink="">
      <xdr:nvSpPr>
        <xdr:cNvPr id="483" name="Rectangle à coins arrondis 482"/>
        <xdr:cNvSpPr/>
      </xdr:nvSpPr>
      <xdr:spPr>
        <a:xfrm>
          <a:off x="6553200" y="22607270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1202</xdr:row>
      <xdr:rowOff>95250</xdr:rowOff>
    </xdr:from>
    <xdr:to>
      <xdr:col>0</xdr:col>
      <xdr:colOff>8699500</xdr:colOff>
      <xdr:row>1207</xdr:row>
      <xdr:rowOff>127000</xdr:rowOff>
    </xdr:to>
    <xdr:sp macro="" textlink="">
      <xdr:nvSpPr>
        <xdr:cNvPr id="484" name="ZoneTexte 483"/>
        <xdr:cNvSpPr txBox="1"/>
      </xdr:nvSpPr>
      <xdr:spPr>
        <a:xfrm>
          <a:off x="6578600" y="22609810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ESAT</a:t>
          </a:r>
          <a:endParaRPr lang="en-GB">
            <a:effectLst/>
          </a:endParaRPr>
        </a:p>
      </xdr:txBody>
    </xdr:sp>
    <xdr:clientData/>
  </xdr:twoCellAnchor>
  <xdr:twoCellAnchor>
    <xdr:from>
      <xdr:col>0</xdr:col>
      <xdr:colOff>6610350</xdr:colOff>
      <xdr:row>1208</xdr:row>
      <xdr:rowOff>114300</xdr:rowOff>
    </xdr:from>
    <xdr:to>
      <xdr:col>0</xdr:col>
      <xdr:colOff>8737600</xdr:colOff>
      <xdr:row>1214</xdr:row>
      <xdr:rowOff>107950</xdr:rowOff>
    </xdr:to>
    <xdr:sp macro="" textlink="">
      <xdr:nvSpPr>
        <xdr:cNvPr id="485" name="Ellipse 484"/>
        <xdr:cNvSpPr/>
      </xdr:nvSpPr>
      <xdr:spPr>
        <a:xfrm>
          <a:off x="6610350" y="22722205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6635750</xdr:colOff>
      <xdr:row>1209</xdr:row>
      <xdr:rowOff>25400</xdr:rowOff>
    </xdr:from>
    <xdr:to>
      <xdr:col>0</xdr:col>
      <xdr:colOff>8724900</xdr:colOff>
      <xdr:row>1213</xdr:row>
      <xdr:rowOff>177800</xdr:rowOff>
    </xdr:to>
    <xdr:sp macro="" textlink="">
      <xdr:nvSpPr>
        <xdr:cNvPr id="486" name="ZoneTexte 485"/>
        <xdr:cNvSpPr txBox="1"/>
      </xdr:nvSpPr>
      <xdr:spPr>
        <a:xfrm>
          <a:off x="6635750" y="215163400"/>
          <a:ext cx="20891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de travailleurs </a:t>
          </a:r>
          <a:endParaRPr lang="en-GB">
            <a:effectLst/>
          </a:endParaRPr>
        </a:p>
      </xdr:txBody>
    </xdr:sp>
    <xdr:clientData/>
  </xdr:twoCellAnchor>
  <xdr:twoCellAnchor>
    <xdr:from>
      <xdr:col>0</xdr:col>
      <xdr:colOff>6318250</xdr:colOff>
      <xdr:row>1215</xdr:row>
      <xdr:rowOff>31750</xdr:rowOff>
    </xdr:from>
    <xdr:to>
      <xdr:col>0</xdr:col>
      <xdr:colOff>9074150</xdr:colOff>
      <xdr:row>1228</xdr:row>
      <xdr:rowOff>12700</xdr:rowOff>
    </xdr:to>
    <xdr:sp macro="" textlink="">
      <xdr:nvSpPr>
        <xdr:cNvPr id="487" name="ZoneTexte 486"/>
        <xdr:cNvSpPr txBox="1"/>
      </xdr:nvSpPr>
      <xdr:spPr>
        <a:xfrm>
          <a:off x="6318250" y="22842855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 Nombre de travailleurs handicapés ayant bénéficié d'une formation professionnelle au cours des 2 dernières années</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total de personnes accompagnées sur l'année</a:t>
          </a:r>
          <a:endParaRPr lang="en-GB">
            <a:effectLst/>
          </a:endParaRPr>
        </a:p>
      </xdr:txBody>
    </xdr:sp>
    <xdr:clientData/>
  </xdr:twoCellAnchor>
  <xdr:twoCellAnchor>
    <xdr:from>
      <xdr:col>0</xdr:col>
      <xdr:colOff>6318250</xdr:colOff>
      <xdr:row>1215</xdr:row>
      <xdr:rowOff>31750</xdr:rowOff>
    </xdr:from>
    <xdr:to>
      <xdr:col>0</xdr:col>
      <xdr:colOff>9093200</xdr:colOff>
      <xdr:row>1227</xdr:row>
      <xdr:rowOff>177800</xdr:rowOff>
    </xdr:to>
    <xdr:sp macro="" textlink="">
      <xdr:nvSpPr>
        <xdr:cNvPr id="488" name="Rectangle à coins arrondis 487"/>
        <xdr:cNvSpPr/>
      </xdr:nvSpPr>
      <xdr:spPr>
        <a:xfrm>
          <a:off x="6318250" y="22842855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0</xdr:colOff>
      <xdr:row>1229</xdr:row>
      <xdr:rowOff>0</xdr:rowOff>
    </xdr:from>
    <xdr:to>
      <xdr:col>0</xdr:col>
      <xdr:colOff>1847850</xdr:colOff>
      <xdr:row>1233</xdr:row>
      <xdr:rowOff>0</xdr:rowOff>
    </xdr:to>
    <xdr:sp macro="" textlink="">
      <xdr:nvSpPr>
        <xdr:cNvPr id="489" name="Rectangle 488"/>
        <xdr:cNvSpPr/>
      </xdr:nvSpPr>
      <xdr:spPr>
        <a:xfrm>
          <a:off x="0" y="2309749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1229</xdr:row>
      <xdr:rowOff>0</xdr:rowOff>
    </xdr:from>
    <xdr:to>
      <xdr:col>1</xdr:col>
      <xdr:colOff>0</xdr:colOff>
      <xdr:row>1233</xdr:row>
      <xdr:rowOff>0</xdr:rowOff>
    </xdr:to>
    <xdr:sp macro="" textlink="">
      <xdr:nvSpPr>
        <xdr:cNvPr id="490" name="Rectangle 489"/>
        <xdr:cNvSpPr/>
      </xdr:nvSpPr>
      <xdr:spPr>
        <a:xfrm>
          <a:off x="1847850" y="2309749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6i - TAUX DE travailleurs Handicapés ayant Bénéficié du droit au retour parmi ceux ayant fait la demande</a:t>
          </a:r>
          <a:endParaRPr lang="en-GB">
            <a:effectLst/>
          </a:endParaRPr>
        </a:p>
      </xdr:txBody>
    </xdr:sp>
    <xdr:clientData/>
  </xdr:twoCellAnchor>
  <xdr:twoCellAnchor>
    <xdr:from>
      <xdr:col>0</xdr:col>
      <xdr:colOff>76200</xdr:colOff>
      <xdr:row>1233</xdr:row>
      <xdr:rowOff>69850</xdr:rowOff>
    </xdr:from>
    <xdr:to>
      <xdr:col>0</xdr:col>
      <xdr:colOff>6184900</xdr:colOff>
      <xdr:row>1261</xdr:row>
      <xdr:rowOff>19050</xdr:rowOff>
    </xdr:to>
    <xdr:sp macro="" textlink="">
      <xdr:nvSpPr>
        <xdr:cNvPr id="491" name="Rectangle 490"/>
        <xdr:cNvSpPr/>
      </xdr:nvSpPr>
      <xdr:spPr>
        <a:xfrm>
          <a:off x="76200" y="2317813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107950</xdr:colOff>
      <xdr:row>1233</xdr:row>
      <xdr:rowOff>69850</xdr:rowOff>
    </xdr:from>
    <xdr:to>
      <xdr:col>0</xdr:col>
      <xdr:colOff>6210300</xdr:colOff>
      <xdr:row>1261</xdr:row>
      <xdr:rowOff>25400</xdr:rowOff>
    </xdr:to>
    <xdr:sp macro="" textlink="">
      <xdr:nvSpPr>
        <xdr:cNvPr id="492" name="ZoneTexte 491"/>
        <xdr:cNvSpPr txBox="1"/>
      </xdr:nvSpPr>
      <xdr:spPr>
        <a:xfrm>
          <a:off x="107950" y="2317813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 travailleurs handicapés ayant bénéficié du droit au retour  parmi les travailleurs ayant demandé à faire valoir leur droit au retour sur les 2 dernières années (2022 et 2023).</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Lorsqu'un travailleur d'ESAT conclut un contrat avec un employeur extérieur à l'ESAT, il peut bénéficier d'une convention signée entre l'ESAT, son employeur et éventuellement un SAVS (pendant 3 ans maximum). En cas de rupture de ce contrat de travail ou lorsqu'il n'est pas définitivement recruté par l'employeur au terme de celui-ci, le travailleur est réintégré de plein droit dans son ESAT d'origine ou, à défaut, dans un autre ESAT avec lequel un accord a été conclu à cet effet.</a:t>
          </a:r>
          <a:endParaRPr lang="en-GB">
            <a:effectLst/>
          </a:endParaRPr>
        </a:p>
        <a:p>
          <a:pPr rtl="0" eaLnBrk="1" latinLnBrk="0" hangingPunct="1"/>
          <a:r>
            <a:rPr lang="fr-FR" sz="1100">
              <a:solidFill>
                <a:schemeClr val="dk1"/>
              </a:solidFill>
              <a:effectLst/>
              <a:latin typeface="+mn-lt"/>
              <a:ea typeface="+mn-ea"/>
              <a:cs typeface="+mn-cs"/>
            </a:rPr>
            <a:t>La possibilité de pouvoir réintégrer l'ESAT en cas de difficultés doit permettre de sécuriser et d'encourager les expériences en MO des  travailleurs d'ESAT. Toutefois, aujourd'hui, le droit au retour n'a pas toujours l'effectivité nécessaire pour constituer une garantie suffisante (il s'agit d'une garantie formelle qui suppose qu'une place soit disponible dans l'ESAT en cas de retour). Et la crainte de perdre sa place en ESAT et/ou en foyer d'hébergement en cas de mauvaise expérience dans le MO ou de difficultés économiques de l'entreprise d'accueil peuvent représenter des freins importants pour les travailleurs qui souhaiteraient tenter une expérience en MO de travail.</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Evaluer la difficulté des ESAT à garantir l'effectivité du droit au retour pour leurs travailleurs.</a:t>
          </a:r>
          <a:endParaRPr lang="en-GB">
            <a:effectLst/>
          </a:endParaRPr>
        </a:p>
        <a:p>
          <a:pPr rtl="0" eaLnBrk="1" latinLnBrk="0" hangingPunct="1"/>
          <a:r>
            <a:rPr lang="fr-FR" sz="1100" b="1" i="0" cap="small" baseline="0">
              <a:solidFill>
                <a:schemeClr val="dk1"/>
              </a:solidFill>
              <a:effectLst/>
              <a:latin typeface="+mn-lt"/>
              <a:ea typeface="+mn-ea"/>
              <a:cs typeface="+mn-cs"/>
            </a:rPr>
            <a:t>● Recommandations - Références professionnelles </a:t>
          </a:r>
        </a:p>
        <a:p>
          <a:pPr rtl="0" eaLnBrk="1" latinLnBrk="0" hangingPunct="1"/>
          <a:r>
            <a:rPr lang="en-GB">
              <a:effectLst/>
            </a:rPr>
            <a:t>- CASF Art. L344-2-5</a:t>
          </a:r>
        </a:p>
        <a:p>
          <a:pPr rtl="0" eaLnBrk="1" latinLnBrk="0" hangingPunct="1"/>
          <a:r>
            <a:rPr lang="en-GB">
              <a:effectLst/>
            </a:rPr>
            <a:t>- PRS 2023-2028 - Orientation stratégique n°3 : Promouvoir collectivement l’autonomie dans une société inclusive Objectif opérationnel n°2 : Favoriser les conditions d’un accompagnement global et inclusif qui permettent le libre choix des personnes âgées et/ou vivant avec un handicap</a:t>
          </a:r>
        </a:p>
        <a:p>
          <a:pPr rtl="0" eaLnBrk="1" latinLnBrk="0" hangingPunct="1"/>
          <a:endParaRPr lang="en-GB">
            <a:effectLst/>
          </a:endParaRPr>
        </a:p>
      </xdr:txBody>
    </xdr:sp>
    <xdr:clientData/>
  </xdr:twoCellAnchor>
  <xdr:twoCellAnchor>
    <xdr:from>
      <xdr:col>0</xdr:col>
      <xdr:colOff>6553200</xdr:colOff>
      <xdr:row>1235</xdr:row>
      <xdr:rowOff>69850</xdr:rowOff>
    </xdr:from>
    <xdr:to>
      <xdr:col>0</xdr:col>
      <xdr:colOff>8737600</xdr:colOff>
      <xdr:row>1240</xdr:row>
      <xdr:rowOff>107950</xdr:rowOff>
    </xdr:to>
    <xdr:sp macro="" textlink="">
      <xdr:nvSpPr>
        <xdr:cNvPr id="493" name="Rectangle à coins arrondis 492"/>
        <xdr:cNvSpPr/>
      </xdr:nvSpPr>
      <xdr:spPr>
        <a:xfrm>
          <a:off x="6553200" y="2321496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1235</xdr:row>
      <xdr:rowOff>95250</xdr:rowOff>
    </xdr:from>
    <xdr:to>
      <xdr:col>0</xdr:col>
      <xdr:colOff>8699500</xdr:colOff>
      <xdr:row>1240</xdr:row>
      <xdr:rowOff>127000</xdr:rowOff>
    </xdr:to>
    <xdr:sp macro="" textlink="">
      <xdr:nvSpPr>
        <xdr:cNvPr id="494" name="ZoneTexte 493"/>
        <xdr:cNvSpPr txBox="1"/>
      </xdr:nvSpPr>
      <xdr:spPr>
        <a:xfrm>
          <a:off x="6578600" y="2321750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ESAT</a:t>
          </a:r>
          <a:endParaRPr lang="en-GB">
            <a:effectLst/>
          </a:endParaRPr>
        </a:p>
      </xdr:txBody>
    </xdr:sp>
    <xdr:clientData/>
  </xdr:twoCellAnchor>
  <xdr:twoCellAnchor>
    <xdr:from>
      <xdr:col>0</xdr:col>
      <xdr:colOff>6610350</xdr:colOff>
      <xdr:row>1241</xdr:row>
      <xdr:rowOff>114300</xdr:rowOff>
    </xdr:from>
    <xdr:to>
      <xdr:col>0</xdr:col>
      <xdr:colOff>8737600</xdr:colOff>
      <xdr:row>1247</xdr:row>
      <xdr:rowOff>107950</xdr:rowOff>
    </xdr:to>
    <xdr:sp macro="" textlink="">
      <xdr:nvSpPr>
        <xdr:cNvPr id="495" name="Ellipse 494"/>
        <xdr:cNvSpPr/>
      </xdr:nvSpPr>
      <xdr:spPr>
        <a:xfrm>
          <a:off x="6610350" y="2332990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6584950</xdr:colOff>
      <xdr:row>1242</xdr:row>
      <xdr:rowOff>25400</xdr:rowOff>
    </xdr:from>
    <xdr:to>
      <xdr:col>0</xdr:col>
      <xdr:colOff>8724900</xdr:colOff>
      <xdr:row>1246</xdr:row>
      <xdr:rowOff>177800</xdr:rowOff>
    </xdr:to>
    <xdr:sp macro="" textlink="">
      <xdr:nvSpPr>
        <xdr:cNvPr id="496" name="ZoneTexte 495"/>
        <xdr:cNvSpPr txBox="1"/>
      </xdr:nvSpPr>
      <xdr:spPr>
        <a:xfrm>
          <a:off x="6584950" y="221240350"/>
          <a:ext cx="21399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Indiquer un nombre de travailleurs </a:t>
          </a:r>
          <a:endParaRPr lang="en-GB">
            <a:effectLst/>
          </a:endParaRPr>
        </a:p>
      </xdr:txBody>
    </xdr:sp>
    <xdr:clientData/>
  </xdr:twoCellAnchor>
  <xdr:twoCellAnchor>
    <xdr:from>
      <xdr:col>0</xdr:col>
      <xdr:colOff>6318250</xdr:colOff>
      <xdr:row>1248</xdr:row>
      <xdr:rowOff>31750</xdr:rowOff>
    </xdr:from>
    <xdr:to>
      <xdr:col>0</xdr:col>
      <xdr:colOff>9074150</xdr:colOff>
      <xdr:row>1261</xdr:row>
      <xdr:rowOff>12700</xdr:rowOff>
    </xdr:to>
    <xdr:sp macro="" textlink="">
      <xdr:nvSpPr>
        <xdr:cNvPr id="497" name="ZoneTexte 496"/>
        <xdr:cNvSpPr txBox="1"/>
      </xdr:nvSpPr>
      <xdr:spPr>
        <a:xfrm>
          <a:off x="6318250" y="234505500"/>
          <a:ext cx="2755900" cy="23749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 l’indicateur</a:t>
          </a:r>
          <a:endParaRPr lang="en-GB">
            <a:effectLst/>
          </a:endParaRPr>
        </a:p>
        <a:p>
          <a:pPr rtl="0" eaLnBrk="1" fontAlgn="base" latinLnBrk="0" hangingPunct="1"/>
          <a:r>
            <a:rPr lang="fr-FR" sz="1100" b="1" i="0" cap="small" baseline="0">
              <a:solidFill>
                <a:schemeClr val="dk1"/>
              </a:solidFill>
              <a:effectLst/>
              <a:latin typeface="+mn-lt"/>
              <a:ea typeface="+mn-ea"/>
              <a:cs typeface="+mn-cs"/>
            </a:rPr>
            <a:t>calculé par l'ARS</a:t>
          </a:r>
          <a:endParaRPr lang="en-GB">
            <a:effectLst/>
          </a:endParaRPr>
        </a:p>
        <a:p>
          <a:pPr rtl="0" eaLnBrk="1" fontAlgn="base" latinLnBrk="0" hangingPunct="1"/>
          <a:r>
            <a:rPr lang="fr-FR" sz="1100" u="sng">
              <a:solidFill>
                <a:schemeClr val="dk1"/>
              </a:solidFill>
              <a:effectLst/>
              <a:latin typeface="+mn-lt"/>
              <a:ea typeface="+mn-ea"/>
              <a:cs typeface="+mn-cs"/>
            </a:rPr>
            <a:t>Numérateur </a:t>
          </a:r>
          <a:r>
            <a:rPr lang="fr-FR" sz="1100">
              <a:solidFill>
                <a:schemeClr val="dk1"/>
              </a:solidFill>
              <a:effectLst/>
              <a:latin typeface="+mn-lt"/>
              <a:ea typeface="+mn-ea"/>
              <a:cs typeface="+mn-cs"/>
            </a:rPr>
            <a:t>: Nombre de travailleurs handicapés ayant bénéficié du droit au retour sur les 2 dernières années après une expérience en MO de travail </a:t>
          </a:r>
          <a:endParaRPr lang="en-GB">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 Nombre total de travailleurs handicapés ayant demandé un droit au retour sur les 2 dernières années après une expérience en MO de travail</a:t>
          </a:r>
          <a:endParaRPr lang="en-GB">
            <a:effectLst/>
          </a:endParaRPr>
        </a:p>
      </xdr:txBody>
    </xdr:sp>
    <xdr:clientData/>
  </xdr:twoCellAnchor>
  <xdr:twoCellAnchor>
    <xdr:from>
      <xdr:col>0</xdr:col>
      <xdr:colOff>6318250</xdr:colOff>
      <xdr:row>1248</xdr:row>
      <xdr:rowOff>31750</xdr:rowOff>
    </xdr:from>
    <xdr:to>
      <xdr:col>0</xdr:col>
      <xdr:colOff>9093200</xdr:colOff>
      <xdr:row>1260</xdr:row>
      <xdr:rowOff>177800</xdr:rowOff>
    </xdr:to>
    <xdr:sp macro="" textlink="">
      <xdr:nvSpPr>
        <xdr:cNvPr id="498" name="Rectangle à coins arrondis 497"/>
        <xdr:cNvSpPr/>
      </xdr:nvSpPr>
      <xdr:spPr>
        <a:xfrm>
          <a:off x="6318250" y="2345055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0</xdr:colOff>
      <xdr:row>0</xdr:row>
      <xdr:rowOff>0</xdr:rowOff>
    </xdr:from>
    <xdr:to>
      <xdr:col>0</xdr:col>
      <xdr:colOff>1876153</xdr:colOff>
      <xdr:row>6</xdr:row>
      <xdr:rowOff>92603</xdr:rowOff>
    </xdr:to>
    <xdr:pic>
      <xdr:nvPicPr>
        <xdr:cNvPr id="519" name="Image 518"/>
        <xdr:cNvPicPr>
          <a:picLocks noChangeAspect="1"/>
        </xdr:cNvPicPr>
      </xdr:nvPicPr>
      <xdr:blipFill>
        <a:blip xmlns:r="http://schemas.openxmlformats.org/officeDocument/2006/relationships" r:embed="rId1"/>
        <a:stretch>
          <a:fillRect/>
        </a:stretch>
      </xdr:blipFill>
      <xdr:spPr>
        <a:xfrm>
          <a:off x="0" y="0"/>
          <a:ext cx="1876153" cy="1197503"/>
        </a:xfrm>
        <a:prstGeom prst="rect">
          <a:avLst/>
        </a:prstGeom>
      </xdr:spPr>
    </xdr:pic>
    <xdr:clientData/>
  </xdr:twoCellAnchor>
  <xdr:twoCellAnchor>
    <xdr:from>
      <xdr:col>0</xdr:col>
      <xdr:colOff>2432050</xdr:colOff>
      <xdr:row>1</xdr:row>
      <xdr:rowOff>171450</xdr:rowOff>
    </xdr:from>
    <xdr:to>
      <xdr:col>0</xdr:col>
      <xdr:colOff>6191250</xdr:colOff>
      <xdr:row>5</xdr:row>
      <xdr:rowOff>101600</xdr:rowOff>
    </xdr:to>
    <xdr:sp macro="" textlink="">
      <xdr:nvSpPr>
        <xdr:cNvPr id="520" name="Rectangle 519"/>
        <xdr:cNvSpPr/>
      </xdr:nvSpPr>
      <xdr:spPr>
        <a:xfrm>
          <a:off x="2432050" y="355600"/>
          <a:ext cx="3759200" cy="666750"/>
        </a:xfrm>
        <a:prstGeom prst="rect">
          <a:avLst/>
        </a:prstGeom>
        <a:solidFill>
          <a:schemeClr val="accent1">
            <a:alpha val="0"/>
          </a:schemeClr>
        </a:solidFill>
        <a:ln>
          <a:solidFill>
            <a:schemeClr val="accent1">
              <a:shade val="50000"/>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3200">
              <a:solidFill>
                <a:schemeClr val="tx1"/>
              </a:solidFill>
            </a:rPr>
            <a:t>FICHES INDICATEURS</a:t>
          </a:r>
        </a:p>
      </xdr:txBody>
    </xdr:sp>
    <xdr:clientData/>
  </xdr:twoCellAnchor>
  <xdr:twoCellAnchor>
    <xdr:from>
      <xdr:col>0</xdr:col>
      <xdr:colOff>7035800</xdr:colOff>
      <xdr:row>2</xdr:row>
      <xdr:rowOff>82550</xdr:rowOff>
    </xdr:from>
    <xdr:to>
      <xdr:col>0</xdr:col>
      <xdr:colOff>8667750</xdr:colOff>
      <xdr:row>5</xdr:row>
      <xdr:rowOff>50800</xdr:rowOff>
    </xdr:to>
    <xdr:sp macro="" textlink="">
      <xdr:nvSpPr>
        <xdr:cNvPr id="528" name="Rectangle à coins arrondis 527">
          <a:hlinkClick xmlns:r="http://schemas.openxmlformats.org/officeDocument/2006/relationships" r:id="rId2"/>
        </xdr:cNvPr>
        <xdr:cNvSpPr/>
      </xdr:nvSpPr>
      <xdr:spPr>
        <a:xfrm>
          <a:off x="7035800" y="450850"/>
          <a:ext cx="1631950" cy="520700"/>
        </a:xfrm>
        <a:prstGeom prst="roundRect">
          <a:avLst/>
        </a:prstGeom>
        <a:ln w="25400"/>
        <a:effectLst>
          <a:outerShdw blurRad="50800" dist="50800" dir="5400000" sx="92000" sy="92000" algn="ctr" rotWithShape="0">
            <a:srgbClr val="000000">
              <a:alpha val="60000"/>
            </a:srgbClr>
          </a:outerShdw>
          <a:reflection endPos="0" dist="50800" dir="5400000" sy="-100000" algn="bl" rotWithShape="0"/>
        </a:effectLst>
        <a:scene3d>
          <a:camera prst="orthographicFront"/>
          <a:lightRig rig="threePt" dir="t"/>
        </a:scene3d>
        <a:sp3d>
          <a:bevelB w="95250" h="14605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Cliquez ici</a:t>
          </a:r>
          <a:r>
            <a:rPr lang="en-GB" sz="1100" baseline="0"/>
            <a:t> pour retourner au formulaire</a:t>
          </a:r>
          <a:endParaRPr lang="en-GB" sz="1100"/>
        </a:p>
      </xdr:txBody>
    </xdr:sp>
    <xdr:clientData/>
  </xdr:twoCellAnchor>
  <xdr:twoCellAnchor>
    <xdr:from>
      <xdr:col>0</xdr:col>
      <xdr:colOff>0</xdr:colOff>
      <xdr:row>1130</xdr:row>
      <xdr:rowOff>12700</xdr:rowOff>
    </xdr:from>
    <xdr:to>
      <xdr:col>0</xdr:col>
      <xdr:colOff>1847850</xdr:colOff>
      <xdr:row>1134</xdr:row>
      <xdr:rowOff>12700</xdr:rowOff>
    </xdr:to>
    <xdr:sp macro="" textlink="">
      <xdr:nvSpPr>
        <xdr:cNvPr id="529" name="Rectangle 528"/>
        <xdr:cNvSpPr/>
      </xdr:nvSpPr>
      <xdr:spPr>
        <a:xfrm>
          <a:off x="0" y="208153000"/>
          <a:ext cx="1847850" cy="7366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VI – Virage inclusif</a:t>
          </a:r>
          <a:endParaRPr lang="en-GB">
            <a:effectLst/>
          </a:endParaRPr>
        </a:p>
      </xdr:txBody>
    </xdr:sp>
    <xdr:clientData/>
  </xdr:twoCellAnchor>
  <xdr:twoCellAnchor>
    <xdr:from>
      <xdr:col>0</xdr:col>
      <xdr:colOff>1847850</xdr:colOff>
      <xdr:row>1130</xdr:row>
      <xdr:rowOff>12700</xdr:rowOff>
    </xdr:from>
    <xdr:to>
      <xdr:col>1</xdr:col>
      <xdr:colOff>0</xdr:colOff>
      <xdr:row>1134</xdr:row>
      <xdr:rowOff>12700</xdr:rowOff>
    </xdr:to>
    <xdr:sp macro="" textlink="">
      <xdr:nvSpPr>
        <xdr:cNvPr id="530" name="Rectangle 529"/>
        <xdr:cNvSpPr/>
      </xdr:nvSpPr>
      <xdr:spPr>
        <a:xfrm>
          <a:off x="1847850" y="208153000"/>
          <a:ext cx="7296150" cy="736600"/>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eaLnBrk="1" latinLnBrk="0" hangingPunct="1"/>
          <a:r>
            <a:rPr lang="fr-FR" sz="1100" b="1" cap="all">
              <a:solidFill>
                <a:schemeClr val="lt1"/>
              </a:solidFill>
              <a:effectLst/>
              <a:latin typeface="+mn-lt"/>
              <a:ea typeface="+mn-ea"/>
              <a:cs typeface="+mn-cs"/>
            </a:rPr>
            <a:t>6f - TAUX d'ESAT DISPOSANT D'une section "hors les murs" et clairement identifiée        </a:t>
          </a:r>
          <a:endParaRPr lang="en-GB">
            <a:effectLst/>
          </a:endParaRPr>
        </a:p>
      </xdr:txBody>
    </xdr:sp>
    <xdr:clientData/>
  </xdr:twoCellAnchor>
  <xdr:twoCellAnchor>
    <xdr:from>
      <xdr:col>0</xdr:col>
      <xdr:colOff>107950</xdr:colOff>
      <xdr:row>1134</xdr:row>
      <xdr:rowOff>82550</xdr:rowOff>
    </xdr:from>
    <xdr:to>
      <xdr:col>0</xdr:col>
      <xdr:colOff>6210300</xdr:colOff>
      <xdr:row>1162</xdr:row>
      <xdr:rowOff>38100</xdr:rowOff>
    </xdr:to>
    <xdr:sp macro="" textlink="">
      <xdr:nvSpPr>
        <xdr:cNvPr id="531" name="ZoneTexte 530"/>
        <xdr:cNvSpPr txBox="1"/>
      </xdr:nvSpPr>
      <xdr:spPr>
        <a:xfrm>
          <a:off x="107950" y="208959450"/>
          <a:ext cx="6102350" cy="5111750"/>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FR" sz="1100" b="1" i="0" cap="small" baseline="0">
              <a:solidFill>
                <a:schemeClr val="dk1"/>
              </a:solidFill>
              <a:effectLst/>
              <a:latin typeface="+mn-lt"/>
              <a:ea typeface="+mn-ea"/>
              <a:cs typeface="+mn-cs"/>
            </a:rPr>
            <a:t>● Définition </a:t>
          </a:r>
          <a:endParaRPr lang="en-GB">
            <a:effectLst/>
          </a:endParaRPr>
        </a:p>
        <a:p>
          <a:pPr rtl="0" eaLnBrk="1" latinLnBrk="0" hangingPunct="1"/>
          <a:r>
            <a:rPr lang="fr-FR" sz="1100">
              <a:solidFill>
                <a:schemeClr val="dk1"/>
              </a:solidFill>
              <a:effectLst/>
              <a:latin typeface="+mn-lt"/>
              <a:ea typeface="+mn-ea"/>
              <a:cs typeface="+mn-cs"/>
            </a:rPr>
            <a:t>Part d'ESAT disposant d'une section "hors les murs" et clairement identifiée.</a:t>
          </a:r>
          <a:endParaRPr lang="en-GB">
            <a:effectLst/>
          </a:endParaRPr>
        </a:p>
        <a:p>
          <a:pPr rtl="0" eaLnBrk="1" fontAlgn="auto" latinLnBrk="0" hangingPunct="1"/>
          <a:r>
            <a:rPr lang="fr-FR" sz="1100" b="1" i="0" cap="small" baseline="0">
              <a:solidFill>
                <a:schemeClr val="dk1"/>
              </a:solidFill>
              <a:effectLst/>
              <a:latin typeface="+mn-lt"/>
              <a:ea typeface="+mn-ea"/>
              <a:cs typeface="+mn-cs"/>
            </a:rPr>
            <a:t>● Description</a:t>
          </a:r>
          <a:endParaRPr lang="en-GB">
            <a:effectLst/>
          </a:endParaRPr>
        </a:p>
        <a:p>
          <a:pPr rtl="0" eaLnBrk="1" latinLnBrk="0" hangingPunct="1"/>
          <a:r>
            <a:rPr lang="fr-FR" sz="1100">
              <a:solidFill>
                <a:schemeClr val="dk1"/>
              </a:solidFill>
              <a:effectLst/>
              <a:latin typeface="+mn-lt"/>
              <a:ea typeface="+mn-ea"/>
              <a:cs typeface="+mn-cs"/>
            </a:rPr>
            <a:t>Une section d'ESAT "hors les murs" est une section externalisée en entreprise (ou autre acteur économique),  qui peut prendre la forme d'une mise à disposition (MAD) collective ou individuelle. La section "hors les murs" n'a pas d'activité de production au sein des murs de l'ESAT ; toutes les activités ont lieu à l'extérieur. Les MAD collectives se traduisent par la présence continue, au sein de l'entreprise partenaire, d'une équipe de travailleurs de l'ESAT encadrée au quotidien par un moniteur d'atelier. Dans le cas des MAD individuelles, le travailleur d'ESAT dispose d'un tuteur au sein de l'entreprise et bénéficie d'un suivi régulier par l'ESAT auquel il demeure rattaché. </a:t>
          </a:r>
          <a:endParaRPr lang="en-GB">
            <a:effectLst/>
          </a:endParaRPr>
        </a:p>
        <a:p>
          <a:pPr rtl="0" eaLnBrk="1" latinLnBrk="0" hangingPunct="1"/>
          <a:r>
            <a:rPr lang="fr-FR" sz="1100">
              <a:solidFill>
                <a:schemeClr val="dk1"/>
              </a:solidFill>
              <a:effectLst/>
              <a:latin typeface="+mn-lt"/>
              <a:ea typeface="+mn-ea"/>
              <a:cs typeface="+mn-cs"/>
            </a:rPr>
            <a:t>Le développement de ces sections participe du mouvement d'ouverture des ESAT sur le milieu ordinaire (MO) de travail. Elles permettent aux travailleurs concernés de se familiariser avec le fonctionnement et avec les exigences du MO et, pour certains d'entre eux, d'ouvrir la voie à un recrutement plus pérenne. Elles permettent aussi aux entreprises qui ont recours à ces MAD (et à leurs employés) de se familiariser avec le handicap et d'apprécier la valeur ajoutée du travail réalisé par les travailleurs d'ESAT.</a:t>
          </a:r>
          <a:endParaRPr lang="en-GB">
            <a:effectLst/>
          </a:endParaRPr>
        </a:p>
        <a:p>
          <a:pPr rtl="0" eaLnBrk="1" fontAlgn="auto" latinLnBrk="0" hangingPunct="1"/>
          <a:r>
            <a:rPr lang="fr-FR" sz="1100" b="1" i="0" cap="small" baseline="0">
              <a:solidFill>
                <a:schemeClr val="dk1"/>
              </a:solidFill>
              <a:effectLst/>
              <a:latin typeface="+mn-lt"/>
              <a:ea typeface="+mn-ea"/>
              <a:cs typeface="+mn-cs"/>
            </a:rPr>
            <a:t>● Intérêts - Objectifs</a:t>
          </a:r>
          <a:endParaRPr lang="en-GB">
            <a:effectLst/>
          </a:endParaRPr>
        </a:p>
        <a:p>
          <a:pPr rtl="0" eaLnBrk="1" latinLnBrk="0" hangingPunct="1"/>
          <a:r>
            <a:rPr lang="fr-FR" sz="1100">
              <a:solidFill>
                <a:schemeClr val="dk1"/>
              </a:solidFill>
              <a:effectLst/>
              <a:latin typeface="+mn-lt"/>
              <a:ea typeface="+mn-ea"/>
              <a:cs typeface="+mn-cs"/>
            </a:rPr>
            <a:t>Sécuriser les expériences professionnelles "hors les murs" des travailleurs d'ESAT. Permettre à ces travailleurs de se familiariser avec le MO de travail, tout en conservant le bénéfice d'un accompagnement par leur ESAT de rattachement. </a:t>
          </a:r>
          <a:endParaRPr lang="en-GB">
            <a:effectLst/>
          </a:endParaRPr>
        </a:p>
        <a:p>
          <a:pPr rtl="0" eaLnBrk="1" latinLnBrk="0" hangingPunct="1"/>
          <a:r>
            <a:rPr lang="fr-FR" sz="1100" b="1" i="0" cap="small" baseline="0">
              <a:solidFill>
                <a:schemeClr val="dk1"/>
              </a:solidFill>
              <a:effectLst/>
              <a:latin typeface="+mn-lt"/>
              <a:ea typeface="+mn-ea"/>
              <a:cs typeface="+mn-cs"/>
            </a:rPr>
            <a:t>● Recommandations - Références professionnelles </a:t>
          </a:r>
        </a:p>
        <a:p>
          <a:pPr rtl="0" eaLnBrk="1" latinLnBrk="0" hangingPunct="1"/>
          <a:r>
            <a:rPr lang="en-GB">
              <a:effectLst/>
            </a:rPr>
            <a:t>- Loi n° 2005-102 du 11 février 2005 pour l'égalité des droits et des chances, la participation et la citoyenneté des personnes handicapées &amp; Loi n° 2018-771 du 5 septembre 2018 pour la liberté de choisir son avenir professionnel </a:t>
          </a:r>
        </a:p>
        <a:p>
          <a:pPr rtl="0" eaLnBrk="1" latinLnBrk="0" hangingPunct="1"/>
          <a:r>
            <a:rPr lang="en-GB">
              <a:effectLst/>
            </a:rPr>
            <a:t>- CASF : art. L344-2-4 </a:t>
          </a:r>
        </a:p>
        <a:p>
          <a:pPr rtl="0" eaLnBrk="1" latinLnBrk="0" hangingPunct="1"/>
          <a:r>
            <a:rPr lang="en-GB">
              <a:effectLst/>
            </a:rPr>
            <a:t>- PRS 2023-2028 Orientation stratégique n°3 : Promouvoir collectivement l’autonomie dans une société inclusive Objectif opérationnel n°2 : Favoriser les conditions d’un accompagnement global et inclusif qui permettent le libre choix des personnes âgées et/ou vivant avec un handicap .</a:t>
          </a:r>
        </a:p>
        <a:p>
          <a:pPr rtl="0" eaLnBrk="1" latinLnBrk="0" hangingPunct="1"/>
          <a:endParaRPr lang="en-GB">
            <a:effectLst/>
          </a:endParaRPr>
        </a:p>
      </xdr:txBody>
    </xdr:sp>
    <xdr:clientData/>
  </xdr:twoCellAnchor>
  <xdr:twoCellAnchor>
    <xdr:from>
      <xdr:col>0</xdr:col>
      <xdr:colOff>6553200</xdr:colOff>
      <xdr:row>1136</xdr:row>
      <xdr:rowOff>82550</xdr:rowOff>
    </xdr:from>
    <xdr:to>
      <xdr:col>0</xdr:col>
      <xdr:colOff>8737600</xdr:colOff>
      <xdr:row>1141</xdr:row>
      <xdr:rowOff>120650</xdr:rowOff>
    </xdr:to>
    <xdr:sp macro="" textlink="">
      <xdr:nvSpPr>
        <xdr:cNvPr id="532" name="Rectangle à coins arrondis 531"/>
        <xdr:cNvSpPr/>
      </xdr:nvSpPr>
      <xdr:spPr>
        <a:xfrm>
          <a:off x="6553200" y="209327750"/>
          <a:ext cx="2184400" cy="958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6578600</xdr:colOff>
      <xdr:row>1136</xdr:row>
      <xdr:rowOff>107950</xdr:rowOff>
    </xdr:from>
    <xdr:to>
      <xdr:col>0</xdr:col>
      <xdr:colOff>8699500</xdr:colOff>
      <xdr:row>1141</xdr:row>
      <xdr:rowOff>139700</xdr:rowOff>
    </xdr:to>
    <xdr:sp macro="" textlink="">
      <xdr:nvSpPr>
        <xdr:cNvPr id="533" name="ZoneTexte 532"/>
        <xdr:cNvSpPr txBox="1"/>
      </xdr:nvSpPr>
      <xdr:spPr>
        <a:xfrm>
          <a:off x="6578600" y="209353150"/>
          <a:ext cx="2120900" cy="9525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cap="small" baseline="0">
              <a:solidFill>
                <a:schemeClr val="dk1"/>
              </a:solidFill>
              <a:effectLst/>
              <a:latin typeface="+mn-lt"/>
              <a:ea typeface="+mn-ea"/>
              <a:cs typeface="+mn-cs"/>
            </a:rPr>
            <a:t>esms concernes</a:t>
          </a:r>
          <a:endParaRPr lang="en-GB">
            <a:effectLst/>
          </a:endParaRPr>
        </a:p>
        <a:p>
          <a:pPr algn="ctr" rtl="0" eaLnBrk="1" latinLnBrk="0" hangingPunct="1"/>
          <a:r>
            <a:rPr lang="fr-FR" sz="1100">
              <a:solidFill>
                <a:schemeClr val="dk1"/>
              </a:solidFill>
              <a:effectLst/>
              <a:latin typeface="+mn-lt"/>
              <a:ea typeface="+mn-ea"/>
              <a:cs typeface="+mn-cs"/>
            </a:rPr>
            <a:t>ESAT</a:t>
          </a:r>
          <a:endParaRPr lang="en-GB">
            <a:effectLst/>
          </a:endParaRPr>
        </a:p>
      </xdr:txBody>
    </xdr:sp>
    <xdr:clientData/>
  </xdr:twoCellAnchor>
  <xdr:twoCellAnchor>
    <xdr:from>
      <xdr:col>0</xdr:col>
      <xdr:colOff>6610350</xdr:colOff>
      <xdr:row>1142</xdr:row>
      <xdr:rowOff>127000</xdr:rowOff>
    </xdr:from>
    <xdr:to>
      <xdr:col>0</xdr:col>
      <xdr:colOff>8737600</xdr:colOff>
      <xdr:row>1148</xdr:row>
      <xdr:rowOff>120650</xdr:rowOff>
    </xdr:to>
    <xdr:sp macro="" textlink="">
      <xdr:nvSpPr>
        <xdr:cNvPr id="534" name="Ellipse 533"/>
        <xdr:cNvSpPr/>
      </xdr:nvSpPr>
      <xdr:spPr>
        <a:xfrm>
          <a:off x="6610350" y="210477100"/>
          <a:ext cx="2127250" cy="1098550"/>
        </a:xfrm>
        <a:prstGeom prst="ellipse">
          <a:avLst/>
        </a:prstGeom>
        <a:solidFill>
          <a:schemeClr val="accent1">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6597650</xdr:colOff>
      <xdr:row>1143</xdr:row>
      <xdr:rowOff>38100</xdr:rowOff>
    </xdr:from>
    <xdr:to>
      <xdr:col>0</xdr:col>
      <xdr:colOff>8724900</xdr:colOff>
      <xdr:row>1148</xdr:row>
      <xdr:rowOff>6350</xdr:rowOff>
    </xdr:to>
    <xdr:sp macro="" textlink="">
      <xdr:nvSpPr>
        <xdr:cNvPr id="535" name="ZoneTexte 534"/>
        <xdr:cNvSpPr txBox="1"/>
      </xdr:nvSpPr>
      <xdr:spPr>
        <a:xfrm>
          <a:off x="6597650" y="210572350"/>
          <a:ext cx="2127250" cy="8890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base" latinLnBrk="0" hangingPunct="1"/>
          <a:r>
            <a:rPr lang="fr-FR" sz="1100" b="1" i="0" cap="small" baseline="0">
              <a:solidFill>
                <a:schemeClr val="dk1"/>
              </a:solidFill>
              <a:effectLst/>
              <a:latin typeface="+mn-lt"/>
              <a:ea typeface="+mn-ea"/>
              <a:cs typeface="+mn-cs"/>
            </a:rPr>
            <a:t>Modalités de réponse</a:t>
          </a:r>
          <a:endParaRPr lang="en-GB">
            <a:effectLst/>
          </a:endParaRPr>
        </a:p>
        <a:p>
          <a:pPr algn="ctr" rtl="0" eaLnBrk="1" latinLnBrk="0" hangingPunct="1"/>
          <a:r>
            <a:rPr lang="fr-FR" sz="1100">
              <a:solidFill>
                <a:schemeClr val="dk1"/>
              </a:solidFill>
              <a:effectLst/>
              <a:latin typeface="+mn-lt"/>
              <a:ea typeface="+mn-ea"/>
              <a:cs typeface="+mn-cs"/>
            </a:rPr>
            <a:t>OUI / NON</a:t>
          </a:r>
          <a:endParaRPr lang="en-GB">
            <a:effectLst/>
          </a:endParaRPr>
        </a:p>
        <a:p>
          <a:pPr algn="ctr" rtl="0" eaLnBrk="1" latinLnBrk="0" hangingPunct="1"/>
          <a:r>
            <a:rPr lang="fr-FR" sz="1100">
              <a:solidFill>
                <a:schemeClr val="dk1"/>
              </a:solidFill>
              <a:effectLst/>
              <a:latin typeface="+mn-lt"/>
              <a:ea typeface="+mn-ea"/>
              <a:cs typeface="+mn-cs"/>
            </a:rPr>
            <a:t>+ Indiquer un nombre de travailleurs </a:t>
          </a:r>
          <a:endParaRPr lang="en-GB">
            <a:effectLst/>
          </a:endParaRPr>
        </a:p>
      </xdr:txBody>
    </xdr:sp>
    <xdr:clientData/>
  </xdr:twoCellAnchor>
  <xdr:twoCellAnchor>
    <xdr:from>
      <xdr:col>0</xdr:col>
      <xdr:colOff>6318250</xdr:colOff>
      <xdr:row>1149</xdr:row>
      <xdr:rowOff>44450</xdr:rowOff>
    </xdr:from>
    <xdr:to>
      <xdr:col>0</xdr:col>
      <xdr:colOff>9093200</xdr:colOff>
      <xdr:row>1162</xdr:row>
      <xdr:rowOff>6350</xdr:rowOff>
    </xdr:to>
    <xdr:sp macro="" textlink="">
      <xdr:nvSpPr>
        <xdr:cNvPr id="536" name="Rectangle à coins arrondis 535"/>
        <xdr:cNvSpPr/>
      </xdr:nvSpPr>
      <xdr:spPr>
        <a:xfrm>
          <a:off x="6318250" y="211683600"/>
          <a:ext cx="2774950" cy="2355850"/>
        </a:xfrm>
        <a:prstGeom prst="roundRect">
          <a:avLst/>
        </a:prstGeom>
        <a:solidFill>
          <a:schemeClr val="accent6">
            <a:alpha val="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base" latinLnBrk="0" hangingPunct="1"/>
          <a:r>
            <a:rPr lang="fr-FR" sz="1100" b="1" cap="small" baseline="0">
              <a:solidFill>
                <a:schemeClr val="lt1"/>
              </a:solidFill>
              <a:effectLst/>
              <a:latin typeface="+mn-lt"/>
              <a:ea typeface="+mn-ea"/>
              <a:cs typeface="+mn-cs"/>
            </a:rPr>
            <a:t>esms concernes</a:t>
          </a:r>
          <a:endParaRPr lang="en-GB">
            <a:effectLst/>
          </a:endParaRPr>
        </a:p>
        <a:p>
          <a:pPr rtl="0" eaLnBrk="1" latinLnBrk="0" hangingPunct="1"/>
          <a:r>
            <a:rPr lang="fr-FR" sz="1100">
              <a:solidFill>
                <a:schemeClr val="lt1"/>
              </a:solidFill>
              <a:effectLst/>
              <a:latin typeface="+mn-lt"/>
              <a:ea typeface="+mn-ea"/>
              <a:cs typeface="+mn-cs"/>
            </a:rPr>
            <a:t>TOUS</a:t>
          </a:r>
          <a:endParaRPr lang="en-GB">
            <a:effectLst/>
          </a:endParaRPr>
        </a:p>
        <a:p>
          <a:pPr algn="l"/>
          <a:endParaRPr lang="en-GB" sz="1100"/>
        </a:p>
      </xdr:txBody>
    </xdr:sp>
    <xdr:clientData/>
  </xdr:twoCellAnchor>
  <xdr:twoCellAnchor>
    <xdr:from>
      <xdr:col>0</xdr:col>
      <xdr:colOff>6318250</xdr:colOff>
      <xdr:row>1149</xdr:row>
      <xdr:rowOff>76200</xdr:rowOff>
    </xdr:from>
    <xdr:to>
      <xdr:col>0</xdr:col>
      <xdr:colOff>9067800</xdr:colOff>
      <xdr:row>1162</xdr:row>
      <xdr:rowOff>44450</xdr:rowOff>
    </xdr:to>
    <xdr:sp macro="" textlink="">
      <xdr:nvSpPr>
        <xdr:cNvPr id="545" name="ZoneTexte 544"/>
        <xdr:cNvSpPr txBox="1"/>
      </xdr:nvSpPr>
      <xdr:spPr>
        <a:xfrm>
          <a:off x="6318250" y="211715350"/>
          <a:ext cx="2749550" cy="2362200"/>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base" latinLnBrk="0" hangingPunct="1"/>
          <a:r>
            <a:rPr lang="fr-FR" sz="1100" b="1" i="0" cap="small" baseline="0">
              <a:solidFill>
                <a:schemeClr val="dk1"/>
              </a:solidFill>
              <a:effectLst/>
              <a:latin typeface="+mn-lt"/>
              <a:ea typeface="+mn-ea"/>
              <a:cs typeface="+mn-cs"/>
            </a:rPr>
            <a:t>Construction des indicateurs  </a:t>
          </a:r>
          <a:endParaRPr lang="en-GB" sz="1050">
            <a:effectLst/>
          </a:endParaRPr>
        </a:p>
        <a:p>
          <a:pPr rtl="0" eaLnBrk="1" fontAlgn="base" latinLnBrk="0" hangingPunct="1"/>
          <a:r>
            <a:rPr lang="fr-FR" sz="1100" b="1" i="0" cap="small" baseline="0">
              <a:solidFill>
                <a:schemeClr val="dk1"/>
              </a:solidFill>
              <a:effectLst/>
              <a:latin typeface="+mn-lt"/>
              <a:ea typeface="+mn-ea"/>
              <a:cs typeface="+mn-cs"/>
            </a:rPr>
            <a:t>calculés par l'ARS</a:t>
          </a:r>
          <a:endParaRPr lang="en-GB" sz="1050">
            <a:effectLst/>
          </a:endParaRPr>
        </a:p>
        <a:p>
          <a:pPr rtl="0" eaLnBrk="1" fontAlgn="base" latinLnBrk="0" hangingPunct="1"/>
          <a:r>
            <a:rPr lang="fr-FR" sz="1100" u="sng">
              <a:solidFill>
                <a:schemeClr val="dk1"/>
              </a:solidFill>
              <a:effectLst/>
              <a:latin typeface="+mn-lt"/>
              <a:ea typeface="+mn-ea"/>
              <a:cs typeface="+mn-cs"/>
            </a:rPr>
            <a:t>Numérateur</a:t>
          </a:r>
          <a:r>
            <a:rPr lang="fr-FR" sz="1100">
              <a:solidFill>
                <a:schemeClr val="dk1"/>
              </a:solidFill>
              <a:effectLst/>
              <a:latin typeface="+mn-lt"/>
              <a:ea typeface="+mn-ea"/>
              <a:cs typeface="+mn-cs"/>
            </a:rPr>
            <a:t>: Nombre d'ESAT ayant une section dite "hors les murs" et clairement identifiée</a:t>
          </a:r>
          <a:endParaRPr lang="en-GB" sz="1050">
            <a:effectLst/>
          </a:endParaRPr>
        </a:p>
        <a:p>
          <a:pPr rtl="0" eaLnBrk="1" fontAlgn="base" latinLnBrk="0" hangingPunct="1"/>
          <a:r>
            <a:rPr lang="fr-FR" sz="1100" u="sng">
              <a:solidFill>
                <a:schemeClr val="dk1"/>
              </a:solidFill>
              <a:effectLst/>
              <a:latin typeface="+mn-lt"/>
              <a:ea typeface="+mn-ea"/>
              <a:cs typeface="+mn-cs"/>
            </a:rPr>
            <a:t>Dénominateur</a:t>
          </a:r>
          <a:r>
            <a:rPr lang="fr-FR" sz="1100">
              <a:solidFill>
                <a:schemeClr val="dk1"/>
              </a:solidFill>
              <a:effectLst/>
              <a:latin typeface="+mn-lt"/>
              <a:ea typeface="+mn-ea"/>
              <a:cs typeface="+mn-cs"/>
            </a:rPr>
            <a:t>: Nombre d'ESAT répondants</a:t>
          </a:r>
          <a:endParaRPr lang="en-GB" sz="1050">
            <a:effectLst/>
          </a:endParaRPr>
        </a:p>
      </xdr:txBody>
    </xdr:sp>
    <xdr:clientData/>
  </xdr:twoCellAnchor>
  <xdr:twoCellAnchor>
    <xdr:from>
      <xdr:col>0</xdr:col>
      <xdr:colOff>107950</xdr:colOff>
      <xdr:row>1134</xdr:row>
      <xdr:rowOff>82550</xdr:rowOff>
    </xdr:from>
    <xdr:to>
      <xdr:col>0</xdr:col>
      <xdr:colOff>6216650</xdr:colOff>
      <xdr:row>1162</xdr:row>
      <xdr:rowOff>31750</xdr:rowOff>
    </xdr:to>
    <xdr:sp macro="" textlink="">
      <xdr:nvSpPr>
        <xdr:cNvPr id="546" name="Rectangle 545"/>
        <xdr:cNvSpPr/>
      </xdr:nvSpPr>
      <xdr:spPr>
        <a:xfrm>
          <a:off x="107950" y="208959450"/>
          <a:ext cx="6108700" cy="5105400"/>
        </a:xfrm>
        <a:prstGeom prst="rect">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3175</xdr:colOff>
      <xdr:row>0</xdr:row>
      <xdr:rowOff>64135</xdr:rowOff>
    </xdr:from>
    <xdr:to>
      <xdr:col>6</xdr:col>
      <xdr:colOff>77470</xdr:colOff>
      <xdr:row>0</xdr:row>
      <xdr:rowOff>549910</xdr:rowOff>
    </xdr:to>
    <xdr:sp macro="" textlink="">
      <xdr:nvSpPr>
        <xdr:cNvPr id="2" name="Rectangle à coins arrondis 1">
          <a:hlinkClick xmlns:r="http://schemas.openxmlformats.org/officeDocument/2006/relationships" r:id="rId1"/>
        </xdr:cNvPr>
        <xdr:cNvSpPr/>
      </xdr:nvSpPr>
      <xdr:spPr>
        <a:xfrm>
          <a:off x="12118975" y="64135"/>
          <a:ext cx="2912745" cy="485775"/>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fr-FR" sz="1000" b="1">
              <a:latin typeface="Arial" panose="020B0604020202020204" pitchFamily="34" charset="0"/>
              <a:cs typeface="Arial" panose="020B0604020202020204" pitchFamily="34" charset="0"/>
            </a:rPr>
            <a:t>Cliquer</a:t>
          </a:r>
          <a:r>
            <a:rPr lang="fr-FR" sz="1000" b="1" baseline="0">
              <a:latin typeface="Arial" panose="020B0604020202020204" pitchFamily="34" charset="0"/>
              <a:cs typeface="Arial" panose="020B0604020202020204" pitchFamily="34" charset="0"/>
            </a:rPr>
            <a:t> ICI pour </a:t>
          </a:r>
        </a:p>
        <a:p>
          <a:pPr algn="ctr"/>
          <a:r>
            <a:rPr lang="fr-FR" sz="1000" b="1" baseline="0">
              <a:latin typeface="Arial" panose="020B0604020202020204" pitchFamily="34" charset="0"/>
              <a:cs typeface="Arial" panose="020B0604020202020204" pitchFamily="34" charset="0"/>
            </a:rPr>
            <a:t>retourn</a:t>
          </a:r>
          <a:r>
            <a:rPr lang="fr-FR" sz="1000" b="1">
              <a:latin typeface="Arial" panose="020B0604020202020204" pitchFamily="34" charset="0"/>
              <a:cs typeface="Arial" panose="020B0604020202020204" pitchFamily="34" charset="0"/>
            </a:rPr>
            <a:t>er au formulaire</a:t>
          </a:r>
        </a:p>
      </xdr:txBody>
    </xdr:sp>
    <xdr:clientData/>
  </xdr:twoCellAnchor>
  <xdr:twoCellAnchor editAs="oneCell">
    <xdr:from>
      <xdr:col>3</xdr:col>
      <xdr:colOff>1264920</xdr:colOff>
      <xdr:row>0</xdr:row>
      <xdr:rowOff>114299</xdr:rowOff>
    </xdr:from>
    <xdr:to>
      <xdr:col>3</xdr:col>
      <xdr:colOff>1613352</xdr:colOff>
      <xdr:row>0</xdr:row>
      <xdr:rowOff>457200</xdr:rowOff>
    </xdr:to>
    <xdr:pic>
      <xdr:nvPicPr>
        <xdr:cNvPr id="3" name="Image 2"/>
        <xdr:cNvPicPr>
          <a:picLocks noChangeAspect="1"/>
        </xdr:cNvPicPr>
      </xdr:nvPicPr>
      <xdr:blipFill rotWithShape="1">
        <a:blip xmlns:r="http://schemas.openxmlformats.org/officeDocument/2006/relationships" r:embed="rId2"/>
        <a:srcRect l="30493" t="13694" r="30302" b="19529"/>
        <a:stretch/>
      </xdr:blipFill>
      <xdr:spPr>
        <a:xfrm>
          <a:off x="4871720" y="114299"/>
          <a:ext cx="348432" cy="342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qualite\AppData\Local\Microsoft\Windows\Temporary%20Internet%20Files\Content.Outlook\W2ANO82C\EF-Indicateurs%202022%20en%20cours%20de%20modif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Données à renseigner"/>
      <sheetName val="Fiches_Indicateurs"/>
      <sheetName val="ListeRegionaleEHPAD"/>
    </sheetNames>
    <sheetDataSet>
      <sheetData sheetId="0"/>
      <sheetData sheetId="1"/>
      <sheetData sheetId="2"/>
      <sheetData sheetId="3">
        <row r="3">
          <cell r="B3" t="str">
            <v>SAISIR ICI</v>
          </cell>
        </row>
        <row r="4">
          <cell r="B4">
            <v>440000354</v>
          </cell>
        </row>
        <row r="5">
          <cell r="B5">
            <v>440001196</v>
          </cell>
        </row>
        <row r="6">
          <cell r="B6">
            <v>440002046</v>
          </cell>
        </row>
        <row r="7">
          <cell r="B7">
            <v>440002053</v>
          </cell>
        </row>
        <row r="8">
          <cell r="B8">
            <v>440002061</v>
          </cell>
        </row>
        <row r="9">
          <cell r="B9">
            <v>440002079</v>
          </cell>
        </row>
        <row r="10">
          <cell r="B10">
            <v>440002087</v>
          </cell>
        </row>
        <row r="11">
          <cell r="B11">
            <v>440002095</v>
          </cell>
        </row>
        <row r="12">
          <cell r="B12">
            <v>440002103</v>
          </cell>
        </row>
        <row r="13">
          <cell r="B13">
            <v>440002327</v>
          </cell>
        </row>
        <row r="14">
          <cell r="B14">
            <v>440002640</v>
          </cell>
        </row>
        <row r="15">
          <cell r="B15">
            <v>440002657</v>
          </cell>
        </row>
        <row r="16">
          <cell r="B16">
            <v>440002665</v>
          </cell>
        </row>
        <row r="17">
          <cell r="B17">
            <v>440002673</v>
          </cell>
        </row>
        <row r="18">
          <cell r="B18">
            <v>440002681</v>
          </cell>
        </row>
        <row r="19">
          <cell r="B19">
            <v>440002699</v>
          </cell>
        </row>
        <row r="20">
          <cell r="B20">
            <v>440002715</v>
          </cell>
        </row>
        <row r="21">
          <cell r="B21">
            <v>440002723</v>
          </cell>
        </row>
        <row r="22">
          <cell r="B22">
            <v>440002731</v>
          </cell>
        </row>
        <row r="23">
          <cell r="B23">
            <v>440002749</v>
          </cell>
        </row>
        <row r="24">
          <cell r="B24">
            <v>440002756</v>
          </cell>
        </row>
        <row r="25">
          <cell r="B25">
            <v>440002764</v>
          </cell>
        </row>
        <row r="26">
          <cell r="B26">
            <v>440002772</v>
          </cell>
        </row>
        <row r="27">
          <cell r="B27">
            <v>440002780</v>
          </cell>
        </row>
        <row r="28">
          <cell r="B28">
            <v>440002798</v>
          </cell>
        </row>
        <row r="29">
          <cell r="B29">
            <v>440002806</v>
          </cell>
        </row>
        <row r="30">
          <cell r="B30">
            <v>440002814</v>
          </cell>
        </row>
        <row r="31">
          <cell r="B31">
            <v>440002822</v>
          </cell>
        </row>
        <row r="32">
          <cell r="B32">
            <v>440002830</v>
          </cell>
        </row>
        <row r="33">
          <cell r="B33">
            <v>440002848</v>
          </cell>
        </row>
        <row r="34">
          <cell r="B34">
            <v>440002855</v>
          </cell>
        </row>
        <row r="35">
          <cell r="B35">
            <v>440002863</v>
          </cell>
        </row>
        <row r="36">
          <cell r="B36">
            <v>440002871</v>
          </cell>
        </row>
        <row r="37">
          <cell r="B37">
            <v>440002889</v>
          </cell>
        </row>
        <row r="38">
          <cell r="B38">
            <v>440002897</v>
          </cell>
        </row>
        <row r="39">
          <cell r="B39">
            <v>440002905</v>
          </cell>
        </row>
        <row r="40">
          <cell r="B40">
            <v>440002913</v>
          </cell>
        </row>
        <row r="41">
          <cell r="B41">
            <v>440002921</v>
          </cell>
        </row>
        <row r="42">
          <cell r="B42">
            <v>440002947</v>
          </cell>
        </row>
        <row r="43">
          <cell r="B43">
            <v>440002954</v>
          </cell>
        </row>
        <row r="44">
          <cell r="B44">
            <v>440002988</v>
          </cell>
        </row>
        <row r="45">
          <cell r="B45">
            <v>440002996</v>
          </cell>
        </row>
        <row r="46">
          <cell r="B46">
            <v>440003002</v>
          </cell>
        </row>
        <row r="47">
          <cell r="B47">
            <v>440003044</v>
          </cell>
        </row>
        <row r="48">
          <cell r="B48">
            <v>440003051</v>
          </cell>
        </row>
        <row r="49">
          <cell r="B49">
            <v>440003069</v>
          </cell>
        </row>
        <row r="50">
          <cell r="B50">
            <v>440003077</v>
          </cell>
        </row>
        <row r="51">
          <cell r="B51">
            <v>440003093</v>
          </cell>
        </row>
        <row r="52">
          <cell r="B52">
            <v>440003101</v>
          </cell>
        </row>
        <row r="53">
          <cell r="B53">
            <v>440003119</v>
          </cell>
        </row>
        <row r="54">
          <cell r="B54">
            <v>440003135</v>
          </cell>
        </row>
        <row r="55">
          <cell r="B55">
            <v>440003184</v>
          </cell>
        </row>
        <row r="56">
          <cell r="B56">
            <v>440003200</v>
          </cell>
        </row>
        <row r="57">
          <cell r="B57">
            <v>440003218</v>
          </cell>
        </row>
        <row r="58">
          <cell r="B58">
            <v>440003234</v>
          </cell>
        </row>
        <row r="59">
          <cell r="B59">
            <v>440003416</v>
          </cell>
        </row>
        <row r="60">
          <cell r="B60">
            <v>440003432</v>
          </cell>
        </row>
        <row r="61">
          <cell r="B61">
            <v>440003440</v>
          </cell>
        </row>
        <row r="62">
          <cell r="B62">
            <v>440003457</v>
          </cell>
        </row>
        <row r="63">
          <cell r="B63">
            <v>440003465</v>
          </cell>
        </row>
        <row r="64">
          <cell r="B64">
            <v>440003549</v>
          </cell>
        </row>
        <row r="65">
          <cell r="B65">
            <v>440003564</v>
          </cell>
        </row>
        <row r="66">
          <cell r="B66">
            <v>440003572</v>
          </cell>
        </row>
        <row r="67">
          <cell r="B67">
            <v>440003598</v>
          </cell>
        </row>
        <row r="68">
          <cell r="B68">
            <v>440003606</v>
          </cell>
        </row>
        <row r="69">
          <cell r="B69">
            <v>440003622</v>
          </cell>
        </row>
        <row r="70">
          <cell r="B70">
            <v>440003648</v>
          </cell>
        </row>
        <row r="71">
          <cell r="B71">
            <v>440003887</v>
          </cell>
        </row>
        <row r="72">
          <cell r="B72">
            <v>440007276</v>
          </cell>
        </row>
        <row r="73">
          <cell r="B73">
            <v>440007318</v>
          </cell>
        </row>
        <row r="74">
          <cell r="B74">
            <v>440007441</v>
          </cell>
        </row>
        <row r="75">
          <cell r="B75">
            <v>440007458</v>
          </cell>
        </row>
        <row r="76">
          <cell r="B76">
            <v>440007466</v>
          </cell>
        </row>
        <row r="77">
          <cell r="B77">
            <v>440009371</v>
          </cell>
        </row>
        <row r="78">
          <cell r="B78">
            <v>440009421</v>
          </cell>
        </row>
        <row r="79">
          <cell r="B79">
            <v>440009439</v>
          </cell>
        </row>
        <row r="80">
          <cell r="B80">
            <v>440009447</v>
          </cell>
        </row>
        <row r="81">
          <cell r="B81">
            <v>440009462</v>
          </cell>
        </row>
        <row r="82">
          <cell r="B82">
            <v>440009488</v>
          </cell>
        </row>
        <row r="83">
          <cell r="B83">
            <v>440009512</v>
          </cell>
        </row>
        <row r="84">
          <cell r="B84">
            <v>440012086</v>
          </cell>
        </row>
        <row r="85">
          <cell r="B85">
            <v>440013290</v>
          </cell>
        </row>
        <row r="86">
          <cell r="B86">
            <v>440013316</v>
          </cell>
        </row>
        <row r="87">
          <cell r="B87">
            <v>440013357</v>
          </cell>
        </row>
        <row r="88">
          <cell r="B88">
            <v>440017747</v>
          </cell>
        </row>
        <row r="89">
          <cell r="B89">
            <v>440018133</v>
          </cell>
        </row>
        <row r="90">
          <cell r="B90">
            <v>440021111</v>
          </cell>
        </row>
        <row r="91">
          <cell r="B91">
            <v>440021129</v>
          </cell>
        </row>
        <row r="92">
          <cell r="B92">
            <v>440021145</v>
          </cell>
        </row>
        <row r="93">
          <cell r="B93">
            <v>440021160</v>
          </cell>
        </row>
        <row r="94">
          <cell r="B94">
            <v>440021186</v>
          </cell>
        </row>
        <row r="95">
          <cell r="B95">
            <v>440021210</v>
          </cell>
        </row>
        <row r="96">
          <cell r="B96">
            <v>440021228</v>
          </cell>
        </row>
        <row r="97">
          <cell r="B97">
            <v>440021244</v>
          </cell>
        </row>
        <row r="98">
          <cell r="B98">
            <v>440021277</v>
          </cell>
        </row>
        <row r="99">
          <cell r="B99">
            <v>440021293</v>
          </cell>
        </row>
        <row r="100">
          <cell r="B100">
            <v>440021301</v>
          </cell>
        </row>
        <row r="101">
          <cell r="B101">
            <v>440021327</v>
          </cell>
        </row>
        <row r="102">
          <cell r="B102">
            <v>440021350</v>
          </cell>
        </row>
        <row r="103">
          <cell r="B103">
            <v>440021368</v>
          </cell>
        </row>
        <row r="104">
          <cell r="B104">
            <v>440022671</v>
          </cell>
        </row>
        <row r="105">
          <cell r="B105">
            <v>440022861</v>
          </cell>
        </row>
        <row r="106">
          <cell r="B106">
            <v>440022960</v>
          </cell>
        </row>
        <row r="107">
          <cell r="B107">
            <v>440023190</v>
          </cell>
        </row>
        <row r="108">
          <cell r="B108">
            <v>440023810</v>
          </cell>
        </row>
        <row r="109">
          <cell r="B109">
            <v>440024594</v>
          </cell>
        </row>
        <row r="110">
          <cell r="B110">
            <v>440024602</v>
          </cell>
        </row>
        <row r="111">
          <cell r="B111">
            <v>440024610</v>
          </cell>
        </row>
        <row r="112">
          <cell r="B112">
            <v>440024628</v>
          </cell>
        </row>
        <row r="113">
          <cell r="B113">
            <v>440024636</v>
          </cell>
        </row>
        <row r="114">
          <cell r="B114">
            <v>440024644</v>
          </cell>
        </row>
        <row r="115">
          <cell r="B115">
            <v>440024651</v>
          </cell>
        </row>
        <row r="116">
          <cell r="B116">
            <v>440024701</v>
          </cell>
        </row>
        <row r="117">
          <cell r="B117">
            <v>440024727</v>
          </cell>
        </row>
        <row r="118">
          <cell r="B118">
            <v>440024735</v>
          </cell>
        </row>
        <row r="119">
          <cell r="B119">
            <v>440025443</v>
          </cell>
        </row>
        <row r="120">
          <cell r="B120">
            <v>440025948</v>
          </cell>
        </row>
        <row r="121">
          <cell r="B121">
            <v>440026318</v>
          </cell>
        </row>
        <row r="122">
          <cell r="B122">
            <v>440026839</v>
          </cell>
        </row>
        <row r="123">
          <cell r="B123">
            <v>440026847</v>
          </cell>
        </row>
        <row r="124">
          <cell r="B124">
            <v>440027092</v>
          </cell>
        </row>
        <row r="125">
          <cell r="B125">
            <v>440027118</v>
          </cell>
        </row>
        <row r="126">
          <cell r="B126">
            <v>440028553</v>
          </cell>
        </row>
        <row r="127">
          <cell r="B127">
            <v>440028595</v>
          </cell>
        </row>
        <row r="128">
          <cell r="B128">
            <v>440028694</v>
          </cell>
        </row>
        <row r="129">
          <cell r="B129">
            <v>440028827</v>
          </cell>
        </row>
        <row r="130">
          <cell r="B130">
            <v>440028850</v>
          </cell>
        </row>
        <row r="131">
          <cell r="B131">
            <v>440028868</v>
          </cell>
        </row>
        <row r="132">
          <cell r="B132">
            <v>440028900</v>
          </cell>
        </row>
        <row r="133">
          <cell r="B133">
            <v>440028934</v>
          </cell>
        </row>
        <row r="134">
          <cell r="B134">
            <v>440029544</v>
          </cell>
        </row>
        <row r="135">
          <cell r="B135">
            <v>440029866</v>
          </cell>
        </row>
        <row r="136">
          <cell r="B136">
            <v>440030484</v>
          </cell>
        </row>
        <row r="137">
          <cell r="B137">
            <v>440030583</v>
          </cell>
        </row>
        <row r="138">
          <cell r="B138">
            <v>440030922</v>
          </cell>
        </row>
        <row r="139">
          <cell r="B139">
            <v>440032407</v>
          </cell>
        </row>
        <row r="140">
          <cell r="B140">
            <v>440032639</v>
          </cell>
        </row>
        <row r="141">
          <cell r="B141">
            <v>440033215</v>
          </cell>
        </row>
        <row r="142">
          <cell r="B142">
            <v>440033231</v>
          </cell>
        </row>
        <row r="143">
          <cell r="B143">
            <v>440033413</v>
          </cell>
        </row>
        <row r="144">
          <cell r="B144">
            <v>440034338</v>
          </cell>
        </row>
        <row r="145">
          <cell r="B145">
            <v>440040467</v>
          </cell>
        </row>
        <row r="146">
          <cell r="B146">
            <v>440040616</v>
          </cell>
        </row>
        <row r="147">
          <cell r="B147">
            <v>440041200</v>
          </cell>
        </row>
        <row r="148">
          <cell r="B148">
            <v>440041333</v>
          </cell>
        </row>
        <row r="149">
          <cell r="B149">
            <v>440041739</v>
          </cell>
        </row>
        <row r="150">
          <cell r="B150">
            <v>440041861</v>
          </cell>
        </row>
        <row r="151">
          <cell r="B151">
            <v>440042174</v>
          </cell>
        </row>
        <row r="152">
          <cell r="B152">
            <v>440042612</v>
          </cell>
        </row>
        <row r="153">
          <cell r="B153">
            <v>440042851</v>
          </cell>
        </row>
        <row r="154">
          <cell r="B154">
            <v>440044337</v>
          </cell>
        </row>
        <row r="155">
          <cell r="B155">
            <v>440044485</v>
          </cell>
        </row>
        <row r="156">
          <cell r="B156">
            <v>440044543</v>
          </cell>
        </row>
        <row r="157">
          <cell r="B157">
            <v>440044592</v>
          </cell>
        </row>
        <row r="158">
          <cell r="B158">
            <v>440044659</v>
          </cell>
        </row>
        <row r="159">
          <cell r="B159">
            <v>440044717</v>
          </cell>
        </row>
        <row r="160">
          <cell r="B160">
            <v>440045607</v>
          </cell>
        </row>
        <row r="161">
          <cell r="B161">
            <v>440046134</v>
          </cell>
        </row>
        <row r="162">
          <cell r="B162">
            <v>440046936</v>
          </cell>
        </row>
        <row r="163">
          <cell r="B163">
            <v>440047447</v>
          </cell>
        </row>
        <row r="164">
          <cell r="B164">
            <v>440047462</v>
          </cell>
        </row>
        <row r="165">
          <cell r="B165">
            <v>440047470</v>
          </cell>
        </row>
        <row r="166">
          <cell r="B166">
            <v>440047546</v>
          </cell>
        </row>
        <row r="167">
          <cell r="B167">
            <v>440047561</v>
          </cell>
        </row>
        <row r="168">
          <cell r="B168">
            <v>440047579</v>
          </cell>
        </row>
        <row r="169">
          <cell r="B169">
            <v>440047595</v>
          </cell>
        </row>
        <row r="170">
          <cell r="B170">
            <v>440047611</v>
          </cell>
        </row>
        <row r="171">
          <cell r="B171">
            <v>440047629</v>
          </cell>
        </row>
        <row r="172">
          <cell r="B172">
            <v>440047637</v>
          </cell>
        </row>
        <row r="173">
          <cell r="B173">
            <v>440047694</v>
          </cell>
        </row>
        <row r="174">
          <cell r="B174">
            <v>440047744</v>
          </cell>
        </row>
        <row r="175">
          <cell r="B175">
            <v>440048817</v>
          </cell>
        </row>
        <row r="176">
          <cell r="B176">
            <v>440049062</v>
          </cell>
        </row>
        <row r="177">
          <cell r="B177">
            <v>440049302</v>
          </cell>
        </row>
        <row r="178">
          <cell r="B178">
            <v>440051589</v>
          </cell>
        </row>
        <row r="179">
          <cell r="B179">
            <v>440052694</v>
          </cell>
        </row>
        <row r="180">
          <cell r="B180">
            <v>440052793</v>
          </cell>
        </row>
        <row r="181">
          <cell r="B181">
            <v>440053601</v>
          </cell>
        </row>
        <row r="182">
          <cell r="B182">
            <v>490000056</v>
          </cell>
        </row>
        <row r="183">
          <cell r="B183">
            <v>490000841</v>
          </cell>
        </row>
        <row r="184">
          <cell r="B184">
            <v>490000858</v>
          </cell>
        </row>
        <row r="185">
          <cell r="B185">
            <v>490000866</v>
          </cell>
        </row>
        <row r="186">
          <cell r="B186">
            <v>490000874</v>
          </cell>
        </row>
        <row r="187">
          <cell r="B187">
            <v>490002052</v>
          </cell>
        </row>
        <row r="188">
          <cell r="B188">
            <v>490002086</v>
          </cell>
        </row>
        <row r="189">
          <cell r="B189">
            <v>490002102</v>
          </cell>
        </row>
        <row r="190">
          <cell r="B190">
            <v>490002110</v>
          </cell>
        </row>
        <row r="191">
          <cell r="B191">
            <v>490002128</v>
          </cell>
        </row>
        <row r="192">
          <cell r="B192">
            <v>490002136</v>
          </cell>
        </row>
        <row r="193">
          <cell r="B193">
            <v>490002144</v>
          </cell>
        </row>
        <row r="194">
          <cell r="B194">
            <v>490002151</v>
          </cell>
        </row>
        <row r="195">
          <cell r="B195">
            <v>490002169</v>
          </cell>
        </row>
        <row r="196">
          <cell r="B196">
            <v>490002185</v>
          </cell>
        </row>
        <row r="197">
          <cell r="B197">
            <v>490002193</v>
          </cell>
        </row>
        <row r="198">
          <cell r="B198">
            <v>490002201</v>
          </cell>
        </row>
        <row r="199">
          <cell r="B199">
            <v>490002219</v>
          </cell>
        </row>
        <row r="200">
          <cell r="B200">
            <v>490002227</v>
          </cell>
        </row>
        <row r="201">
          <cell r="B201">
            <v>490002235</v>
          </cell>
        </row>
        <row r="202">
          <cell r="B202">
            <v>490002243</v>
          </cell>
        </row>
        <row r="203">
          <cell r="B203">
            <v>490002250</v>
          </cell>
        </row>
        <row r="204">
          <cell r="B204">
            <v>490002268</v>
          </cell>
        </row>
        <row r="205">
          <cell r="B205">
            <v>490002276</v>
          </cell>
        </row>
        <row r="206">
          <cell r="B206">
            <v>490002284</v>
          </cell>
        </row>
        <row r="207">
          <cell r="B207">
            <v>490002292</v>
          </cell>
        </row>
        <row r="208">
          <cell r="B208">
            <v>490002300</v>
          </cell>
        </row>
        <row r="209">
          <cell r="B209">
            <v>490002318</v>
          </cell>
        </row>
        <row r="210">
          <cell r="B210">
            <v>490002326</v>
          </cell>
        </row>
        <row r="211">
          <cell r="B211">
            <v>490002342</v>
          </cell>
        </row>
        <row r="212">
          <cell r="B212">
            <v>490002359</v>
          </cell>
        </row>
        <row r="213">
          <cell r="B213">
            <v>490002367</v>
          </cell>
        </row>
        <row r="214">
          <cell r="B214">
            <v>490002375</v>
          </cell>
        </row>
        <row r="215">
          <cell r="B215">
            <v>490002383</v>
          </cell>
        </row>
        <row r="216">
          <cell r="B216">
            <v>490002391</v>
          </cell>
        </row>
        <row r="217">
          <cell r="B217">
            <v>490002417</v>
          </cell>
        </row>
        <row r="218">
          <cell r="B218">
            <v>490002425</v>
          </cell>
        </row>
        <row r="219">
          <cell r="B219">
            <v>490002433</v>
          </cell>
        </row>
        <row r="220">
          <cell r="B220">
            <v>490002441</v>
          </cell>
        </row>
        <row r="221">
          <cell r="B221">
            <v>490002458</v>
          </cell>
        </row>
        <row r="222">
          <cell r="B222">
            <v>490002532</v>
          </cell>
        </row>
        <row r="223">
          <cell r="B223">
            <v>490002730</v>
          </cell>
        </row>
        <row r="224">
          <cell r="B224">
            <v>490002748</v>
          </cell>
        </row>
        <row r="225">
          <cell r="B225">
            <v>490002755</v>
          </cell>
        </row>
        <row r="226">
          <cell r="B226">
            <v>490002763</v>
          </cell>
        </row>
        <row r="227">
          <cell r="B227">
            <v>490002771</v>
          </cell>
        </row>
        <row r="228">
          <cell r="B228">
            <v>490002789</v>
          </cell>
        </row>
        <row r="229">
          <cell r="B229">
            <v>490002797</v>
          </cell>
        </row>
        <row r="230">
          <cell r="B230">
            <v>490002805</v>
          </cell>
        </row>
        <row r="231">
          <cell r="B231">
            <v>490002813</v>
          </cell>
        </row>
        <row r="232">
          <cell r="B232">
            <v>490002821</v>
          </cell>
        </row>
        <row r="233">
          <cell r="B233">
            <v>490002847</v>
          </cell>
        </row>
        <row r="234">
          <cell r="B234">
            <v>490002854</v>
          </cell>
        </row>
        <row r="235">
          <cell r="B235">
            <v>490002862</v>
          </cell>
        </row>
        <row r="236">
          <cell r="B236">
            <v>490002888</v>
          </cell>
        </row>
        <row r="237">
          <cell r="B237">
            <v>490002896</v>
          </cell>
        </row>
        <row r="238">
          <cell r="B238">
            <v>490002904</v>
          </cell>
        </row>
        <row r="239">
          <cell r="B239">
            <v>490002920</v>
          </cell>
        </row>
        <row r="240">
          <cell r="B240">
            <v>490002938</v>
          </cell>
        </row>
        <row r="241">
          <cell r="B241">
            <v>490002946</v>
          </cell>
        </row>
        <row r="242">
          <cell r="B242">
            <v>490002953</v>
          </cell>
        </row>
        <row r="243">
          <cell r="B243">
            <v>490002961</v>
          </cell>
        </row>
        <row r="244">
          <cell r="B244">
            <v>490003027</v>
          </cell>
        </row>
        <row r="245">
          <cell r="B245">
            <v>490003225</v>
          </cell>
        </row>
        <row r="246">
          <cell r="B246">
            <v>490003647</v>
          </cell>
        </row>
        <row r="247">
          <cell r="B247">
            <v>490003654</v>
          </cell>
        </row>
        <row r="248">
          <cell r="B248">
            <v>490003662</v>
          </cell>
        </row>
        <row r="249">
          <cell r="B249">
            <v>490003688</v>
          </cell>
        </row>
        <row r="250">
          <cell r="B250">
            <v>490003696</v>
          </cell>
        </row>
        <row r="251">
          <cell r="B251">
            <v>490003720</v>
          </cell>
        </row>
        <row r="252">
          <cell r="B252">
            <v>490003761</v>
          </cell>
        </row>
        <row r="253">
          <cell r="B253">
            <v>490003787</v>
          </cell>
        </row>
        <row r="254">
          <cell r="B254">
            <v>490003795</v>
          </cell>
        </row>
        <row r="255">
          <cell r="B255">
            <v>490003811</v>
          </cell>
        </row>
        <row r="256">
          <cell r="B256">
            <v>490003829</v>
          </cell>
        </row>
        <row r="257">
          <cell r="B257">
            <v>490003837</v>
          </cell>
        </row>
        <row r="258">
          <cell r="B258">
            <v>490003928</v>
          </cell>
        </row>
        <row r="259">
          <cell r="B259">
            <v>490004215</v>
          </cell>
        </row>
        <row r="260">
          <cell r="B260">
            <v>490004249</v>
          </cell>
        </row>
        <row r="261">
          <cell r="B261">
            <v>490007424</v>
          </cell>
        </row>
        <row r="262">
          <cell r="B262">
            <v>490007432</v>
          </cell>
        </row>
        <row r="263">
          <cell r="B263">
            <v>490007440</v>
          </cell>
        </row>
        <row r="264">
          <cell r="B264">
            <v>490007473</v>
          </cell>
        </row>
        <row r="265">
          <cell r="B265">
            <v>490007481</v>
          </cell>
        </row>
        <row r="266">
          <cell r="B266">
            <v>490007515</v>
          </cell>
        </row>
        <row r="267">
          <cell r="B267">
            <v>490007556</v>
          </cell>
        </row>
        <row r="268">
          <cell r="B268">
            <v>490008141</v>
          </cell>
        </row>
        <row r="269">
          <cell r="B269">
            <v>490008786</v>
          </cell>
        </row>
        <row r="270">
          <cell r="B270">
            <v>490008844</v>
          </cell>
        </row>
        <row r="271">
          <cell r="B271">
            <v>490011517</v>
          </cell>
        </row>
        <row r="272">
          <cell r="B272">
            <v>490017480</v>
          </cell>
        </row>
        <row r="273">
          <cell r="B273">
            <v>490017480</v>
          </cell>
        </row>
        <row r="274">
          <cell r="B274">
            <v>490019635</v>
          </cell>
        </row>
        <row r="275">
          <cell r="B275">
            <v>490019643</v>
          </cell>
        </row>
        <row r="276">
          <cell r="B276">
            <v>490019668</v>
          </cell>
        </row>
        <row r="277">
          <cell r="B277">
            <v>490019676</v>
          </cell>
        </row>
        <row r="278">
          <cell r="B278">
            <v>490020476</v>
          </cell>
        </row>
        <row r="279">
          <cell r="B279">
            <v>490530896</v>
          </cell>
        </row>
        <row r="280">
          <cell r="B280">
            <v>490530987</v>
          </cell>
        </row>
        <row r="281">
          <cell r="B281">
            <v>490531001</v>
          </cell>
        </row>
        <row r="282">
          <cell r="B282">
            <v>490535648</v>
          </cell>
        </row>
        <row r="283">
          <cell r="B283">
            <v>490536018</v>
          </cell>
        </row>
        <row r="284">
          <cell r="B284">
            <v>490536026</v>
          </cell>
        </row>
        <row r="285">
          <cell r="B285">
            <v>490536042</v>
          </cell>
        </row>
        <row r="286">
          <cell r="B286">
            <v>490536059</v>
          </cell>
        </row>
        <row r="287">
          <cell r="B287">
            <v>490536067</v>
          </cell>
        </row>
        <row r="288">
          <cell r="B288">
            <v>490536075</v>
          </cell>
        </row>
        <row r="289">
          <cell r="B289">
            <v>490536083</v>
          </cell>
        </row>
        <row r="290">
          <cell r="B290">
            <v>490536133</v>
          </cell>
        </row>
        <row r="291">
          <cell r="B291">
            <v>490536141</v>
          </cell>
        </row>
        <row r="292">
          <cell r="B292">
            <v>490536158</v>
          </cell>
        </row>
        <row r="293">
          <cell r="B293">
            <v>490536166</v>
          </cell>
        </row>
        <row r="294">
          <cell r="B294">
            <v>490536174</v>
          </cell>
        </row>
        <row r="295">
          <cell r="B295">
            <v>490536182</v>
          </cell>
        </row>
        <row r="296">
          <cell r="B296">
            <v>490536190</v>
          </cell>
        </row>
        <row r="297">
          <cell r="B297">
            <v>490536208</v>
          </cell>
        </row>
        <row r="298">
          <cell r="B298">
            <v>490536216</v>
          </cell>
        </row>
        <row r="299">
          <cell r="B299">
            <v>490536471</v>
          </cell>
        </row>
        <row r="300">
          <cell r="B300">
            <v>490536547</v>
          </cell>
        </row>
        <row r="301">
          <cell r="B301">
            <v>490536562</v>
          </cell>
        </row>
        <row r="302">
          <cell r="B302">
            <v>490538576</v>
          </cell>
        </row>
        <row r="303">
          <cell r="B303">
            <v>490538626</v>
          </cell>
        </row>
        <row r="304">
          <cell r="B304">
            <v>490538832</v>
          </cell>
        </row>
        <row r="305">
          <cell r="B305">
            <v>490538840</v>
          </cell>
        </row>
        <row r="306">
          <cell r="B306">
            <v>490539236</v>
          </cell>
        </row>
        <row r="307">
          <cell r="B307">
            <v>490540390</v>
          </cell>
        </row>
        <row r="308">
          <cell r="B308">
            <v>490540481</v>
          </cell>
        </row>
        <row r="309">
          <cell r="B309">
            <v>490541117</v>
          </cell>
        </row>
        <row r="310">
          <cell r="B310">
            <v>490541208</v>
          </cell>
        </row>
        <row r="311">
          <cell r="B311">
            <v>490541497</v>
          </cell>
        </row>
        <row r="312">
          <cell r="B312">
            <v>490542644</v>
          </cell>
        </row>
        <row r="313">
          <cell r="B313">
            <v>490542792</v>
          </cell>
        </row>
        <row r="314">
          <cell r="B314">
            <v>530000397</v>
          </cell>
        </row>
        <row r="315">
          <cell r="B315">
            <v>530002013</v>
          </cell>
        </row>
        <row r="316">
          <cell r="B316">
            <v>530002211</v>
          </cell>
        </row>
        <row r="317">
          <cell r="B317">
            <v>530002229</v>
          </cell>
        </row>
        <row r="318">
          <cell r="B318">
            <v>530002260</v>
          </cell>
        </row>
        <row r="319">
          <cell r="B319">
            <v>530002278</v>
          </cell>
        </row>
        <row r="320">
          <cell r="B320">
            <v>530002286</v>
          </cell>
        </row>
        <row r="321">
          <cell r="B321">
            <v>530002294</v>
          </cell>
        </row>
        <row r="322">
          <cell r="B322">
            <v>530002302</v>
          </cell>
        </row>
        <row r="323">
          <cell r="B323">
            <v>530002310</v>
          </cell>
        </row>
        <row r="324">
          <cell r="B324">
            <v>530002328</v>
          </cell>
        </row>
        <row r="325">
          <cell r="B325">
            <v>530002336</v>
          </cell>
        </row>
        <row r="326">
          <cell r="B326">
            <v>530002344</v>
          </cell>
        </row>
        <row r="327">
          <cell r="B327">
            <v>530002351</v>
          </cell>
        </row>
        <row r="328">
          <cell r="B328">
            <v>530002369</v>
          </cell>
        </row>
        <row r="329">
          <cell r="B329">
            <v>530002377</v>
          </cell>
        </row>
        <row r="330">
          <cell r="B330">
            <v>530002385</v>
          </cell>
        </row>
        <row r="331">
          <cell r="B331">
            <v>530002393</v>
          </cell>
        </row>
        <row r="332">
          <cell r="B332">
            <v>530002401</v>
          </cell>
        </row>
        <row r="333">
          <cell r="B333">
            <v>530002419</v>
          </cell>
        </row>
        <row r="334">
          <cell r="B334">
            <v>530002427</v>
          </cell>
        </row>
        <row r="335">
          <cell r="B335">
            <v>530002435</v>
          </cell>
        </row>
        <row r="336">
          <cell r="B336">
            <v>530002443</v>
          </cell>
        </row>
        <row r="337">
          <cell r="B337">
            <v>530002450</v>
          </cell>
        </row>
        <row r="338">
          <cell r="B338">
            <v>530002468</v>
          </cell>
        </row>
        <row r="339">
          <cell r="B339">
            <v>530002476</v>
          </cell>
        </row>
        <row r="340">
          <cell r="B340">
            <v>530002500</v>
          </cell>
        </row>
        <row r="341">
          <cell r="B341">
            <v>530002518</v>
          </cell>
        </row>
        <row r="342">
          <cell r="B342">
            <v>530002534</v>
          </cell>
        </row>
        <row r="343">
          <cell r="B343">
            <v>530002609</v>
          </cell>
        </row>
        <row r="344">
          <cell r="B344">
            <v>530003128</v>
          </cell>
        </row>
        <row r="345">
          <cell r="B345">
            <v>530003409</v>
          </cell>
        </row>
        <row r="346">
          <cell r="B346">
            <v>530005818</v>
          </cell>
        </row>
        <row r="347">
          <cell r="B347">
            <v>530005883</v>
          </cell>
        </row>
        <row r="348">
          <cell r="B348">
            <v>530006709</v>
          </cell>
        </row>
        <row r="349">
          <cell r="B349">
            <v>530006758</v>
          </cell>
        </row>
        <row r="350">
          <cell r="B350">
            <v>530007368</v>
          </cell>
        </row>
        <row r="351">
          <cell r="B351">
            <v>530009034</v>
          </cell>
        </row>
        <row r="352">
          <cell r="B352">
            <v>530028968</v>
          </cell>
        </row>
        <row r="353">
          <cell r="B353">
            <v>530029164</v>
          </cell>
        </row>
        <row r="354">
          <cell r="B354">
            <v>530029172</v>
          </cell>
        </row>
        <row r="355">
          <cell r="B355">
            <v>530029180</v>
          </cell>
        </row>
        <row r="356">
          <cell r="B356">
            <v>530029198</v>
          </cell>
        </row>
        <row r="357">
          <cell r="B357">
            <v>530029297</v>
          </cell>
        </row>
        <row r="358">
          <cell r="B358">
            <v>530029313</v>
          </cell>
        </row>
        <row r="359">
          <cell r="B359">
            <v>530029321</v>
          </cell>
        </row>
        <row r="360">
          <cell r="B360">
            <v>530029347</v>
          </cell>
        </row>
        <row r="361">
          <cell r="B361">
            <v>530030139</v>
          </cell>
        </row>
        <row r="362">
          <cell r="B362">
            <v>530030147</v>
          </cell>
        </row>
        <row r="363">
          <cell r="B363">
            <v>530031350</v>
          </cell>
        </row>
        <row r="364">
          <cell r="B364">
            <v>530031368</v>
          </cell>
        </row>
        <row r="365">
          <cell r="B365">
            <v>530031376</v>
          </cell>
        </row>
        <row r="366">
          <cell r="B366">
            <v>530032739</v>
          </cell>
        </row>
        <row r="367">
          <cell r="B367">
            <v>530032754</v>
          </cell>
        </row>
        <row r="368">
          <cell r="B368">
            <v>530032762</v>
          </cell>
        </row>
        <row r="369">
          <cell r="B369">
            <v>530033067</v>
          </cell>
        </row>
        <row r="370">
          <cell r="B370">
            <v>530033075</v>
          </cell>
        </row>
        <row r="371">
          <cell r="B371">
            <v>530033133</v>
          </cell>
        </row>
        <row r="372">
          <cell r="B372">
            <v>530033240</v>
          </cell>
        </row>
        <row r="373">
          <cell r="B373">
            <v>530033547</v>
          </cell>
        </row>
        <row r="374">
          <cell r="B374">
            <v>720000017</v>
          </cell>
        </row>
        <row r="375">
          <cell r="B375">
            <v>720000116</v>
          </cell>
        </row>
        <row r="376">
          <cell r="B376">
            <v>720000496</v>
          </cell>
        </row>
        <row r="377">
          <cell r="B377">
            <v>720000546</v>
          </cell>
        </row>
        <row r="378">
          <cell r="B378">
            <v>720002039</v>
          </cell>
        </row>
        <row r="379">
          <cell r="B379">
            <v>720002047</v>
          </cell>
        </row>
        <row r="380">
          <cell r="B380">
            <v>720002070</v>
          </cell>
        </row>
        <row r="381">
          <cell r="B381">
            <v>720002088</v>
          </cell>
        </row>
        <row r="382">
          <cell r="B382">
            <v>720002096</v>
          </cell>
        </row>
        <row r="383">
          <cell r="B383">
            <v>720002104</v>
          </cell>
        </row>
        <row r="384">
          <cell r="B384">
            <v>720002120</v>
          </cell>
        </row>
        <row r="385">
          <cell r="B385">
            <v>720002138</v>
          </cell>
        </row>
        <row r="386">
          <cell r="B386">
            <v>720002146</v>
          </cell>
        </row>
        <row r="387">
          <cell r="B387">
            <v>720002153</v>
          </cell>
        </row>
        <row r="388">
          <cell r="B388">
            <v>720002161</v>
          </cell>
        </row>
        <row r="389">
          <cell r="B389">
            <v>720002179</v>
          </cell>
        </row>
        <row r="390">
          <cell r="B390">
            <v>720002187</v>
          </cell>
        </row>
        <row r="391">
          <cell r="B391">
            <v>720002195</v>
          </cell>
        </row>
        <row r="392">
          <cell r="B392">
            <v>720002211</v>
          </cell>
        </row>
        <row r="393">
          <cell r="B393">
            <v>720002252</v>
          </cell>
        </row>
        <row r="394">
          <cell r="B394">
            <v>720002260</v>
          </cell>
        </row>
        <row r="395">
          <cell r="B395">
            <v>720004142</v>
          </cell>
        </row>
        <row r="396">
          <cell r="B396">
            <v>720004175</v>
          </cell>
        </row>
        <row r="397">
          <cell r="B397">
            <v>720005958</v>
          </cell>
        </row>
        <row r="398">
          <cell r="B398">
            <v>720005982</v>
          </cell>
        </row>
        <row r="399">
          <cell r="B399">
            <v>720006006</v>
          </cell>
        </row>
        <row r="400">
          <cell r="B400">
            <v>720006550</v>
          </cell>
        </row>
        <row r="401">
          <cell r="B401">
            <v>720006790</v>
          </cell>
        </row>
        <row r="402">
          <cell r="B402">
            <v>720007087</v>
          </cell>
        </row>
        <row r="403">
          <cell r="B403">
            <v>720007111</v>
          </cell>
        </row>
        <row r="404">
          <cell r="B404">
            <v>720007228</v>
          </cell>
        </row>
        <row r="405">
          <cell r="B405">
            <v>720008093</v>
          </cell>
        </row>
        <row r="406">
          <cell r="B406">
            <v>720008101</v>
          </cell>
        </row>
        <row r="407">
          <cell r="B407">
            <v>720008135</v>
          </cell>
        </row>
        <row r="408">
          <cell r="B408">
            <v>720008580</v>
          </cell>
        </row>
        <row r="409">
          <cell r="B409">
            <v>720009844</v>
          </cell>
        </row>
        <row r="410">
          <cell r="B410">
            <v>720011154</v>
          </cell>
        </row>
        <row r="411">
          <cell r="B411">
            <v>720011758</v>
          </cell>
        </row>
        <row r="412">
          <cell r="B412">
            <v>720011766</v>
          </cell>
        </row>
        <row r="413">
          <cell r="B413">
            <v>720011782</v>
          </cell>
        </row>
        <row r="414">
          <cell r="B414">
            <v>720011899</v>
          </cell>
        </row>
        <row r="415">
          <cell r="B415">
            <v>720011915</v>
          </cell>
        </row>
        <row r="416">
          <cell r="B416">
            <v>720011980</v>
          </cell>
        </row>
        <row r="417">
          <cell r="B417">
            <v>720012178</v>
          </cell>
        </row>
        <row r="418">
          <cell r="B418">
            <v>720012186</v>
          </cell>
        </row>
        <row r="419">
          <cell r="B419">
            <v>720012202</v>
          </cell>
        </row>
        <row r="420">
          <cell r="B420">
            <v>720012293</v>
          </cell>
        </row>
        <row r="421">
          <cell r="B421">
            <v>720013119</v>
          </cell>
        </row>
        <row r="422">
          <cell r="B422">
            <v>720013309</v>
          </cell>
        </row>
        <row r="423">
          <cell r="B423">
            <v>720013390</v>
          </cell>
        </row>
        <row r="424">
          <cell r="B424">
            <v>720013416</v>
          </cell>
        </row>
        <row r="425">
          <cell r="B425">
            <v>720013572</v>
          </cell>
        </row>
        <row r="426">
          <cell r="B426">
            <v>720013580</v>
          </cell>
        </row>
        <row r="427">
          <cell r="B427">
            <v>720013598</v>
          </cell>
        </row>
        <row r="428">
          <cell r="B428">
            <v>720013622</v>
          </cell>
        </row>
        <row r="429">
          <cell r="B429">
            <v>720013648</v>
          </cell>
        </row>
        <row r="430">
          <cell r="B430">
            <v>720013663</v>
          </cell>
        </row>
        <row r="431">
          <cell r="B431">
            <v>720014067</v>
          </cell>
        </row>
        <row r="432">
          <cell r="B432">
            <v>720014075</v>
          </cell>
        </row>
        <row r="433">
          <cell r="B433">
            <v>720014109</v>
          </cell>
        </row>
        <row r="434">
          <cell r="B434">
            <v>720014471</v>
          </cell>
        </row>
        <row r="435">
          <cell r="B435">
            <v>720014489</v>
          </cell>
        </row>
        <row r="436">
          <cell r="B436">
            <v>720014679</v>
          </cell>
        </row>
        <row r="437">
          <cell r="B437">
            <v>720015759</v>
          </cell>
        </row>
        <row r="438">
          <cell r="B438">
            <v>720016419</v>
          </cell>
        </row>
        <row r="439">
          <cell r="B439">
            <v>720016542</v>
          </cell>
        </row>
        <row r="440">
          <cell r="B440">
            <v>720016682</v>
          </cell>
        </row>
        <row r="441">
          <cell r="B441">
            <v>720017565</v>
          </cell>
        </row>
        <row r="442">
          <cell r="B442">
            <v>720017573</v>
          </cell>
        </row>
        <row r="443">
          <cell r="B443">
            <v>720017581</v>
          </cell>
        </row>
        <row r="444">
          <cell r="B444">
            <v>720017862</v>
          </cell>
        </row>
        <row r="445">
          <cell r="B445">
            <v>720018373</v>
          </cell>
        </row>
        <row r="446">
          <cell r="B446">
            <v>720018415</v>
          </cell>
        </row>
        <row r="447">
          <cell r="B447">
            <v>720018423</v>
          </cell>
        </row>
        <row r="448">
          <cell r="B448">
            <v>720018753</v>
          </cell>
        </row>
        <row r="449">
          <cell r="B449">
            <v>850000423</v>
          </cell>
        </row>
        <row r="450">
          <cell r="B450">
            <v>850002015</v>
          </cell>
        </row>
        <row r="451">
          <cell r="B451">
            <v>850002155</v>
          </cell>
        </row>
        <row r="452">
          <cell r="B452">
            <v>850002163</v>
          </cell>
        </row>
        <row r="453">
          <cell r="B453">
            <v>850002171</v>
          </cell>
        </row>
        <row r="454">
          <cell r="B454">
            <v>850002189</v>
          </cell>
        </row>
        <row r="455">
          <cell r="B455">
            <v>850002197</v>
          </cell>
        </row>
        <row r="456">
          <cell r="B456">
            <v>850002213</v>
          </cell>
        </row>
        <row r="457">
          <cell r="B457">
            <v>850002221</v>
          </cell>
        </row>
        <row r="458">
          <cell r="B458">
            <v>850002254</v>
          </cell>
        </row>
        <row r="459">
          <cell r="B459">
            <v>850002296</v>
          </cell>
        </row>
        <row r="460">
          <cell r="B460">
            <v>850002429</v>
          </cell>
        </row>
        <row r="461">
          <cell r="B461">
            <v>850003088</v>
          </cell>
        </row>
        <row r="462">
          <cell r="B462">
            <v>850003096</v>
          </cell>
        </row>
        <row r="463">
          <cell r="B463">
            <v>850003104</v>
          </cell>
        </row>
        <row r="464">
          <cell r="B464">
            <v>850003112</v>
          </cell>
        </row>
        <row r="465">
          <cell r="B465">
            <v>850003120</v>
          </cell>
        </row>
        <row r="466">
          <cell r="B466">
            <v>850003138</v>
          </cell>
        </row>
        <row r="467">
          <cell r="B467">
            <v>850003146</v>
          </cell>
        </row>
        <row r="468">
          <cell r="B468">
            <v>850003153</v>
          </cell>
        </row>
        <row r="469">
          <cell r="B469">
            <v>850003161</v>
          </cell>
        </row>
        <row r="470">
          <cell r="B470">
            <v>850003179</v>
          </cell>
        </row>
        <row r="471">
          <cell r="B471">
            <v>850003187</v>
          </cell>
        </row>
        <row r="472">
          <cell r="B472">
            <v>850003195</v>
          </cell>
        </row>
        <row r="473">
          <cell r="B473">
            <v>850003203</v>
          </cell>
        </row>
        <row r="474">
          <cell r="B474">
            <v>850003211</v>
          </cell>
        </row>
        <row r="475">
          <cell r="B475">
            <v>850003229</v>
          </cell>
        </row>
        <row r="476">
          <cell r="B476">
            <v>850003237</v>
          </cell>
        </row>
        <row r="477">
          <cell r="B477">
            <v>850003245</v>
          </cell>
        </row>
        <row r="478">
          <cell r="B478">
            <v>850003252</v>
          </cell>
        </row>
        <row r="479">
          <cell r="B479">
            <v>850003260</v>
          </cell>
        </row>
        <row r="480">
          <cell r="B480">
            <v>850003278</v>
          </cell>
        </row>
        <row r="481">
          <cell r="B481">
            <v>850003286</v>
          </cell>
        </row>
        <row r="482">
          <cell r="B482">
            <v>850003294</v>
          </cell>
        </row>
        <row r="483">
          <cell r="B483">
            <v>850003302</v>
          </cell>
        </row>
        <row r="484">
          <cell r="B484">
            <v>850003310</v>
          </cell>
        </row>
        <row r="485">
          <cell r="B485">
            <v>850003484</v>
          </cell>
        </row>
        <row r="486">
          <cell r="B486">
            <v>850003492</v>
          </cell>
        </row>
        <row r="487">
          <cell r="B487">
            <v>850003559</v>
          </cell>
        </row>
        <row r="488">
          <cell r="B488">
            <v>850003567</v>
          </cell>
        </row>
        <row r="489">
          <cell r="B489">
            <v>850003575</v>
          </cell>
        </row>
        <row r="490">
          <cell r="B490">
            <v>850003583</v>
          </cell>
        </row>
        <row r="491">
          <cell r="B491">
            <v>850003773</v>
          </cell>
        </row>
        <row r="492">
          <cell r="B492">
            <v>850003781</v>
          </cell>
        </row>
        <row r="493">
          <cell r="B493">
            <v>850003799</v>
          </cell>
        </row>
        <row r="494">
          <cell r="B494">
            <v>850003807</v>
          </cell>
        </row>
        <row r="495">
          <cell r="B495">
            <v>850003815</v>
          </cell>
        </row>
        <row r="496">
          <cell r="B496">
            <v>850003831</v>
          </cell>
        </row>
        <row r="497">
          <cell r="B497">
            <v>850003849</v>
          </cell>
        </row>
        <row r="498">
          <cell r="B498">
            <v>850003856</v>
          </cell>
        </row>
        <row r="499">
          <cell r="B499">
            <v>850003872</v>
          </cell>
        </row>
        <row r="500">
          <cell r="B500">
            <v>850003898</v>
          </cell>
        </row>
        <row r="501">
          <cell r="B501">
            <v>850003906</v>
          </cell>
        </row>
        <row r="502">
          <cell r="B502">
            <v>850003914</v>
          </cell>
        </row>
        <row r="503">
          <cell r="B503">
            <v>850003930</v>
          </cell>
        </row>
        <row r="504">
          <cell r="B504">
            <v>850003955</v>
          </cell>
        </row>
        <row r="505">
          <cell r="B505">
            <v>850003963</v>
          </cell>
        </row>
        <row r="506">
          <cell r="B506">
            <v>850004896</v>
          </cell>
        </row>
        <row r="507">
          <cell r="B507">
            <v>850004912</v>
          </cell>
        </row>
        <row r="508">
          <cell r="B508">
            <v>850005034</v>
          </cell>
        </row>
        <row r="509">
          <cell r="B509">
            <v>850005257</v>
          </cell>
        </row>
        <row r="510">
          <cell r="B510">
            <v>850006545</v>
          </cell>
        </row>
        <row r="511">
          <cell r="B511">
            <v>850006644</v>
          </cell>
        </row>
        <row r="512">
          <cell r="B512">
            <v>850006651</v>
          </cell>
        </row>
        <row r="513">
          <cell r="B513">
            <v>850007709</v>
          </cell>
        </row>
        <row r="514">
          <cell r="B514">
            <v>850007758</v>
          </cell>
        </row>
        <row r="515">
          <cell r="B515">
            <v>850007899</v>
          </cell>
        </row>
        <row r="516">
          <cell r="B516">
            <v>850008699</v>
          </cell>
        </row>
        <row r="517">
          <cell r="B517">
            <v>850008947</v>
          </cell>
        </row>
        <row r="518">
          <cell r="B518">
            <v>850009044</v>
          </cell>
        </row>
        <row r="519">
          <cell r="B519">
            <v>850009317</v>
          </cell>
        </row>
        <row r="520">
          <cell r="B520">
            <v>850009390</v>
          </cell>
        </row>
        <row r="521">
          <cell r="B521">
            <v>850009432</v>
          </cell>
        </row>
        <row r="522">
          <cell r="B522">
            <v>850009952</v>
          </cell>
        </row>
        <row r="523">
          <cell r="B523">
            <v>850011057</v>
          </cell>
        </row>
        <row r="524">
          <cell r="B524">
            <v>850011503</v>
          </cell>
        </row>
        <row r="525">
          <cell r="B525">
            <v>850011842</v>
          </cell>
        </row>
        <row r="526">
          <cell r="B526">
            <v>850011909</v>
          </cell>
        </row>
        <row r="527">
          <cell r="B527">
            <v>850011958</v>
          </cell>
        </row>
        <row r="528">
          <cell r="B528">
            <v>850012493</v>
          </cell>
        </row>
        <row r="529">
          <cell r="B529">
            <v>850013343</v>
          </cell>
        </row>
        <row r="530">
          <cell r="B530">
            <v>850016569</v>
          </cell>
        </row>
        <row r="531">
          <cell r="B531">
            <v>850016585</v>
          </cell>
        </row>
        <row r="532">
          <cell r="B532">
            <v>850016601</v>
          </cell>
        </row>
        <row r="533">
          <cell r="B533">
            <v>850016627</v>
          </cell>
        </row>
        <row r="534">
          <cell r="B534">
            <v>850016643</v>
          </cell>
        </row>
        <row r="535">
          <cell r="B535">
            <v>850016676</v>
          </cell>
        </row>
        <row r="536">
          <cell r="B536">
            <v>850017070</v>
          </cell>
        </row>
        <row r="537">
          <cell r="B537">
            <v>850017294</v>
          </cell>
        </row>
        <row r="538">
          <cell r="B538">
            <v>850017302</v>
          </cell>
        </row>
        <row r="539">
          <cell r="B539">
            <v>850017658</v>
          </cell>
        </row>
        <row r="540">
          <cell r="B540">
            <v>850019829</v>
          </cell>
        </row>
        <row r="541">
          <cell r="B541">
            <v>850020124</v>
          </cell>
        </row>
        <row r="542">
          <cell r="B542">
            <v>850020298</v>
          </cell>
        </row>
        <row r="543">
          <cell r="B543">
            <v>850020389</v>
          </cell>
        </row>
        <row r="544">
          <cell r="B544">
            <v>850020405</v>
          </cell>
        </row>
        <row r="545">
          <cell r="B545">
            <v>850020439</v>
          </cell>
        </row>
        <row r="546">
          <cell r="B546">
            <v>850020454</v>
          </cell>
        </row>
        <row r="547">
          <cell r="B547">
            <v>850020470</v>
          </cell>
        </row>
        <row r="548">
          <cell r="B548">
            <v>850020488</v>
          </cell>
        </row>
        <row r="549">
          <cell r="B549">
            <v>850021270</v>
          </cell>
        </row>
        <row r="550">
          <cell r="B550">
            <v>850021353</v>
          </cell>
        </row>
        <row r="551">
          <cell r="B551">
            <v>850021379</v>
          </cell>
        </row>
        <row r="552">
          <cell r="B552">
            <v>850021544</v>
          </cell>
        </row>
        <row r="553">
          <cell r="B553">
            <v>850021973</v>
          </cell>
        </row>
        <row r="554">
          <cell r="B554">
            <v>850022385</v>
          </cell>
        </row>
        <row r="555">
          <cell r="B555">
            <v>850022419</v>
          </cell>
        </row>
        <row r="556">
          <cell r="B556">
            <v>850022435</v>
          </cell>
        </row>
        <row r="557">
          <cell r="B557">
            <v>850022443</v>
          </cell>
        </row>
        <row r="558">
          <cell r="B558">
            <v>850022500</v>
          </cell>
        </row>
        <row r="559">
          <cell r="B559">
            <v>850022781</v>
          </cell>
        </row>
        <row r="560">
          <cell r="B560">
            <v>850022807</v>
          </cell>
        </row>
        <row r="561">
          <cell r="B561">
            <v>850022831</v>
          </cell>
        </row>
        <row r="562">
          <cell r="B562">
            <v>850022864</v>
          </cell>
        </row>
        <row r="563">
          <cell r="B563">
            <v>850022872</v>
          </cell>
        </row>
        <row r="564">
          <cell r="B564">
            <v>850023037</v>
          </cell>
        </row>
        <row r="565">
          <cell r="B565">
            <v>850023045</v>
          </cell>
        </row>
        <row r="566">
          <cell r="B566">
            <v>850023060</v>
          </cell>
        </row>
        <row r="567">
          <cell r="B567">
            <v>850023086</v>
          </cell>
        </row>
        <row r="568">
          <cell r="B568">
            <v>850023102</v>
          </cell>
        </row>
        <row r="569">
          <cell r="B569">
            <v>850023136</v>
          </cell>
        </row>
        <row r="570">
          <cell r="B570">
            <v>850023425</v>
          </cell>
        </row>
        <row r="571">
          <cell r="B571">
            <v>850023656</v>
          </cell>
        </row>
        <row r="572">
          <cell r="B572">
            <v>850023961</v>
          </cell>
        </row>
        <row r="573">
          <cell r="B573">
            <v>850024233</v>
          </cell>
        </row>
        <row r="574">
          <cell r="B574">
            <v>850024456</v>
          </cell>
        </row>
        <row r="575">
          <cell r="B575">
            <v>850024712</v>
          </cell>
        </row>
        <row r="576">
          <cell r="B576">
            <v>850024746</v>
          </cell>
        </row>
        <row r="577">
          <cell r="B577">
            <v>850024761</v>
          </cell>
        </row>
        <row r="578">
          <cell r="B578">
            <v>850025172</v>
          </cell>
        </row>
        <row r="579">
          <cell r="B579">
            <v>850025214</v>
          </cell>
        </row>
        <row r="580">
          <cell r="B580">
            <v>850025230</v>
          </cell>
        </row>
        <row r="581">
          <cell r="B581">
            <v>850025602</v>
          </cell>
        </row>
        <row r="582">
          <cell r="B582">
            <v>850025628</v>
          </cell>
        </row>
        <row r="583">
          <cell r="B583">
            <v>850026279</v>
          </cell>
        </row>
        <row r="584">
          <cell r="B584">
            <v>850026287</v>
          </cell>
        </row>
        <row r="585">
          <cell r="B585">
            <v>850026295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20ARS-PDL-DOSA-ENQ-FLASH@ars.sante.fr?subject=ENQU&#202;TE%20FLASH%20PA%2020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K19"/>
  <sheetViews>
    <sheetView topLeftCell="B1" zoomScaleNormal="100" workbookViewId="0">
      <selection activeCell="B10" sqref="B10"/>
    </sheetView>
  </sheetViews>
  <sheetFormatPr baseColWidth="10" defaultColWidth="0" defaultRowHeight="14.4" x14ac:dyDescent="0.3"/>
  <cols>
    <col min="1" max="1" width="5.33203125" style="15" customWidth="1"/>
    <col min="2" max="2" width="140.5546875" style="15" customWidth="1"/>
    <col min="3" max="3" width="5.5546875" style="15" customWidth="1"/>
    <col min="4" max="16384" width="0" style="15" hidden="1"/>
  </cols>
  <sheetData>
    <row r="2" spans="1:11" ht="21" x14ac:dyDescent="0.4">
      <c r="B2" s="16"/>
      <c r="K2" s="17"/>
    </row>
    <row r="3" spans="1:11" ht="21" x14ac:dyDescent="0.4">
      <c r="B3" s="18"/>
      <c r="D3" s="19"/>
      <c r="K3" s="17"/>
    </row>
    <row r="4" spans="1:11" ht="21" x14ac:dyDescent="0.4">
      <c r="B4" s="18"/>
      <c r="D4" s="19"/>
      <c r="K4" s="17"/>
    </row>
    <row r="5" spans="1:11" s="21" customFormat="1" ht="27.6" x14ac:dyDescent="0.3">
      <c r="A5" s="20"/>
      <c r="B5" s="23" t="s">
        <v>1953</v>
      </c>
    </row>
    <row r="6" spans="1:11" s="21" customFormat="1" ht="27.6" x14ac:dyDescent="0.3">
      <c r="A6" s="20"/>
      <c r="B6" s="23" t="s">
        <v>1955</v>
      </c>
    </row>
    <row r="7" spans="1:11" s="21" customFormat="1" x14ac:dyDescent="0.3">
      <c r="A7" s="20"/>
      <c r="B7" s="23"/>
    </row>
    <row r="8" spans="1:11" s="21" customFormat="1" x14ac:dyDescent="0.3">
      <c r="A8" s="20"/>
      <c r="B8" s="28" t="s">
        <v>15</v>
      </c>
    </row>
    <row r="9" spans="1:11" s="21" customFormat="1" x14ac:dyDescent="0.3">
      <c r="A9" s="20"/>
      <c r="B9" s="29" t="s">
        <v>16</v>
      </c>
    </row>
    <row r="10" spans="1:11" s="22" customFormat="1" ht="15.6" x14ac:dyDescent="0.3">
      <c r="B10" s="30" t="s">
        <v>17</v>
      </c>
    </row>
    <row r="11" spans="1:11" s="22" customFormat="1" ht="15.6" x14ac:dyDescent="0.3">
      <c r="B11" s="29" t="s">
        <v>18</v>
      </c>
    </row>
    <row r="12" spans="1:11" s="22" customFormat="1" ht="28.35" customHeight="1" x14ac:dyDescent="0.3">
      <c r="B12" s="29" t="s">
        <v>19</v>
      </c>
    </row>
    <row r="13" spans="1:11" s="22" customFormat="1" ht="27.6" x14ac:dyDescent="0.3">
      <c r="B13" s="29" t="s">
        <v>1973</v>
      </c>
    </row>
    <row r="14" spans="1:11" s="22" customFormat="1" ht="15.6" x14ac:dyDescent="0.3">
      <c r="B14" s="29" t="s">
        <v>1974</v>
      </c>
    </row>
    <row r="15" spans="1:11" s="21" customFormat="1" x14ac:dyDescent="0.3">
      <c r="A15" s="20"/>
      <c r="B15" s="31" t="s">
        <v>22</v>
      </c>
    </row>
    <row r="16" spans="1:11" s="21" customFormat="1" ht="16.350000000000001" customHeight="1" x14ac:dyDescent="0.3">
      <c r="A16" s="20"/>
      <c r="B16" s="31" t="s">
        <v>1975</v>
      </c>
    </row>
    <row r="17" spans="1:2" s="21" customFormat="1" ht="9" customHeight="1" x14ac:dyDescent="0.3">
      <c r="A17" s="20"/>
      <c r="B17" s="23"/>
    </row>
    <row r="18" spans="1:2" s="21" customFormat="1" x14ac:dyDescent="0.3">
      <c r="B18" s="70" t="s">
        <v>1954</v>
      </c>
    </row>
    <row r="19" spans="1:2" s="21" customFormat="1" ht="36" customHeight="1" x14ac:dyDescent="0.3">
      <c r="B19" s="24"/>
    </row>
  </sheetData>
  <hyperlinks>
    <hyperlink ref="B18" r:id="rId1" display="En cas d’interrogation, vous êtes invité à adresser votre question par messagerie électronique à l’adresse suivante : ARS-PDL-DOSA-ENQ-FLASH@ars.sante.fr"/>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82"/>
  <sheetViews>
    <sheetView showGridLines="0" showRowColHeaders="0" tabSelected="1" zoomScaleNormal="100" workbookViewId="0">
      <selection sqref="A1:B7"/>
    </sheetView>
  </sheetViews>
  <sheetFormatPr baseColWidth="10" defaultRowHeight="14.4" x14ac:dyDescent="0.3"/>
  <cols>
    <col min="1" max="1" width="3.6640625" style="32" customWidth="1"/>
    <col min="2" max="2" width="27.44140625" customWidth="1"/>
    <col min="3" max="3" width="29.5546875" customWidth="1"/>
    <col min="4" max="4" width="12.5546875" customWidth="1"/>
    <col min="5" max="5" width="17.6640625" customWidth="1"/>
    <col min="6" max="6" width="39.6640625" customWidth="1"/>
    <col min="7" max="7" width="18.88671875" customWidth="1"/>
    <col min="8" max="8" width="11.5546875" style="37"/>
  </cols>
  <sheetData>
    <row r="1" spans="1:8" ht="15.6" x14ac:dyDescent="0.3">
      <c r="A1" s="150"/>
      <c r="B1" s="151"/>
      <c r="C1" s="154"/>
      <c r="D1" s="154"/>
      <c r="E1" s="154"/>
      <c r="F1" s="154"/>
      <c r="G1" s="48"/>
    </row>
    <row r="2" spans="1:8" ht="21.6" customHeight="1" x14ac:dyDescent="0.45">
      <c r="A2" s="152"/>
      <c r="B2" s="153"/>
      <c r="C2" s="155" t="s">
        <v>47</v>
      </c>
      <c r="D2" s="155"/>
      <c r="E2" s="155"/>
      <c r="F2" s="155"/>
      <c r="G2" s="49"/>
    </row>
    <row r="3" spans="1:8" ht="21.6" customHeight="1" x14ac:dyDescent="0.3">
      <c r="A3" s="152"/>
      <c r="B3" s="153"/>
      <c r="C3" s="156"/>
      <c r="D3" s="156"/>
      <c r="E3" s="156"/>
      <c r="F3" s="156"/>
      <c r="G3" s="49"/>
      <c r="H3" s="38"/>
    </row>
    <row r="4" spans="1:8" ht="21.6" customHeight="1" x14ac:dyDescent="0.3">
      <c r="A4" s="152"/>
      <c r="B4" s="153"/>
      <c r="C4" s="47"/>
      <c r="D4" s="47"/>
      <c r="E4" s="47"/>
      <c r="F4" s="47"/>
      <c r="G4" s="49"/>
      <c r="H4" s="38"/>
    </row>
    <row r="5" spans="1:8" ht="21.6" customHeight="1" x14ac:dyDescent="0.3">
      <c r="A5" s="152"/>
      <c r="B5" s="153"/>
      <c r="C5" s="47"/>
      <c r="D5" s="47"/>
      <c r="E5" s="47"/>
      <c r="F5" s="47"/>
      <c r="G5" s="49"/>
      <c r="H5" s="38"/>
    </row>
    <row r="6" spans="1:8" ht="21.6" customHeight="1" x14ac:dyDescent="0.3">
      <c r="A6" s="152"/>
      <c r="B6" s="153"/>
      <c r="C6" s="47"/>
      <c r="D6" s="47"/>
      <c r="E6" s="47"/>
      <c r="F6" s="47"/>
      <c r="G6" s="49"/>
      <c r="H6" s="38"/>
    </row>
    <row r="7" spans="1:8" ht="36.6" customHeight="1" x14ac:dyDescent="0.3">
      <c r="A7" s="152"/>
      <c r="B7" s="153"/>
      <c r="C7" s="157"/>
      <c r="D7" s="157"/>
      <c r="E7" s="157"/>
      <c r="F7" s="157"/>
      <c r="G7" s="49"/>
      <c r="H7" s="38"/>
    </row>
    <row r="8" spans="1:8" ht="16.350000000000001" customHeight="1" thickBot="1" x14ac:dyDescent="0.35">
      <c r="A8" s="127" t="s">
        <v>0</v>
      </c>
      <c r="B8" s="128"/>
      <c r="C8" s="128"/>
      <c r="D8" s="128"/>
      <c r="E8" s="128"/>
      <c r="F8" s="128"/>
      <c r="G8" s="129"/>
      <c r="H8" s="38"/>
    </row>
    <row r="9" spans="1:8" ht="35.4" customHeight="1" x14ac:dyDescent="0.3">
      <c r="A9" s="145" t="s">
        <v>1</v>
      </c>
      <c r="B9" s="146"/>
      <c r="C9" s="147"/>
      <c r="D9" s="147"/>
      <c r="E9" s="147"/>
      <c r="F9" s="40"/>
      <c r="G9" s="49"/>
    </row>
    <row r="10" spans="1:8" ht="14.4" customHeight="1" x14ac:dyDescent="0.3">
      <c r="A10" s="130" t="s">
        <v>2</v>
      </c>
      <c r="B10" s="131"/>
      <c r="C10" s="132" t="str">
        <f>IFERROR(INDEX('Liste ESMS'!$A:$K,MATCH($C$9,'Liste ESMS'!$B:$B,0),3),"")</f>
        <v/>
      </c>
      <c r="D10" s="132"/>
      <c r="E10" s="132"/>
      <c r="F10" s="41"/>
      <c r="G10" s="49"/>
    </row>
    <row r="11" spans="1:8" ht="15" customHeight="1" x14ac:dyDescent="0.3">
      <c r="A11" s="130" t="s">
        <v>3</v>
      </c>
      <c r="B11" s="131"/>
      <c r="C11" s="132" t="str">
        <f>IFERROR(INDEX('Liste ESMS'!$A:$K,MATCH($C$9,'Liste ESMS'!$B:$B,0),8),"")</f>
        <v/>
      </c>
      <c r="D11" s="132"/>
      <c r="E11" s="132"/>
      <c r="F11" s="41"/>
      <c r="G11" s="49"/>
    </row>
    <row r="12" spans="1:8" x14ac:dyDescent="0.3">
      <c r="A12" s="131" t="s">
        <v>121</v>
      </c>
      <c r="B12" s="131"/>
      <c r="C12" s="132" t="str">
        <f>IFERROR(INDEX('Liste ESMS'!$A:$K,MATCH($C$9,'Liste ESMS'!$B:$B,0),4),"")</f>
        <v/>
      </c>
      <c r="D12" s="132"/>
      <c r="E12" s="132"/>
      <c r="F12" s="41"/>
      <c r="G12" s="49" t="str">
        <f>IFERROR(INDEX('Liste ESMS'!$A:$K,MATCH($C$9,'Liste ESMS'!$B:$B,0),5),"")</f>
        <v/>
      </c>
    </row>
    <row r="13" spans="1:8" ht="30" customHeight="1" x14ac:dyDescent="0.3">
      <c r="A13" s="135" t="s">
        <v>4</v>
      </c>
      <c r="B13" s="136"/>
      <c r="C13" s="144" t="str">
        <f>IFERROR(INDEX('Liste ESMS'!$A:$K,MATCH($C$9,'Liste ESMS'!$B:$B,0),10),"")</f>
        <v/>
      </c>
      <c r="D13" s="144"/>
      <c r="E13" s="144"/>
      <c r="F13" s="42"/>
      <c r="G13" s="49"/>
    </row>
    <row r="14" spans="1:8" x14ac:dyDescent="0.3">
      <c r="A14" s="50"/>
      <c r="B14" s="43"/>
      <c r="C14" s="44"/>
      <c r="D14" s="43"/>
      <c r="E14" s="46"/>
      <c r="F14" s="43"/>
      <c r="G14" s="49"/>
      <c r="H14"/>
    </row>
    <row r="15" spans="1:8" ht="40.049999999999997" customHeight="1" thickBot="1" x14ac:dyDescent="0.35">
      <c r="A15" s="137" t="s">
        <v>45</v>
      </c>
      <c r="B15" s="138"/>
      <c r="C15" s="139"/>
      <c r="D15" s="39" t="s">
        <v>5</v>
      </c>
      <c r="E15" s="45" t="s">
        <v>6</v>
      </c>
      <c r="F15" s="45" t="s">
        <v>46</v>
      </c>
      <c r="G15" s="51" t="s">
        <v>1972</v>
      </c>
      <c r="H15"/>
    </row>
    <row r="16" spans="1:8" ht="30" customHeight="1" thickTop="1" x14ac:dyDescent="0.3">
      <c r="A16" s="52" t="s">
        <v>7</v>
      </c>
      <c r="B16" s="140" t="s">
        <v>8</v>
      </c>
      <c r="C16" s="141"/>
      <c r="D16" s="1"/>
      <c r="E16" s="2"/>
      <c r="F16" s="3"/>
      <c r="G16" s="53"/>
      <c r="H16"/>
    </row>
    <row r="17" spans="1:16" ht="28.35" customHeight="1" thickBot="1" x14ac:dyDescent="0.35">
      <c r="A17" s="54">
        <v>1</v>
      </c>
      <c r="B17" s="142" t="s">
        <v>115</v>
      </c>
      <c r="C17" s="143"/>
      <c r="D17" s="35"/>
      <c r="E17" s="4"/>
      <c r="F17" s="4"/>
      <c r="G17" s="55" t="s">
        <v>35</v>
      </c>
      <c r="H17"/>
    </row>
    <row r="18" spans="1:16" ht="32.1" customHeight="1" thickTop="1" x14ac:dyDescent="0.3">
      <c r="A18" s="57" t="s">
        <v>9</v>
      </c>
      <c r="B18" s="133" t="s">
        <v>10</v>
      </c>
      <c r="C18" s="134"/>
      <c r="D18" s="6"/>
      <c r="E18" s="7"/>
      <c r="F18" s="7"/>
      <c r="G18" s="58"/>
      <c r="H18"/>
    </row>
    <row r="19" spans="1:16" ht="29.1" customHeight="1" thickBot="1" x14ac:dyDescent="0.35">
      <c r="A19" s="59" t="s">
        <v>48</v>
      </c>
      <c r="B19" s="168" t="s">
        <v>122</v>
      </c>
      <c r="C19" s="169"/>
      <c r="D19" s="33"/>
      <c r="E19" s="8"/>
      <c r="F19" s="8"/>
      <c r="G19" s="55" t="s">
        <v>36</v>
      </c>
      <c r="H19"/>
    </row>
    <row r="20" spans="1:16" ht="30" customHeight="1" thickTop="1" thickBot="1" x14ac:dyDescent="0.35">
      <c r="A20" s="71" t="s">
        <v>1951</v>
      </c>
      <c r="B20" s="174" t="s">
        <v>123</v>
      </c>
      <c r="C20" s="175"/>
      <c r="D20" s="72"/>
      <c r="E20" s="8"/>
      <c r="F20" s="4"/>
      <c r="G20" s="55" t="s">
        <v>36</v>
      </c>
      <c r="H20"/>
    </row>
    <row r="21" spans="1:16" ht="32.4" customHeight="1" thickTop="1" thickBot="1" x14ac:dyDescent="0.35">
      <c r="A21" s="60" t="s">
        <v>1952</v>
      </c>
      <c r="B21" s="174" t="s">
        <v>62</v>
      </c>
      <c r="C21" s="175"/>
      <c r="D21" s="33"/>
      <c r="E21" s="8" t="str">
        <f>IF(OR($G$12="CAMSP",$G$12="CMPP"), "NON CONCERNE", "")</f>
        <v/>
      </c>
      <c r="F21" s="4"/>
      <c r="G21" s="55" t="s">
        <v>36</v>
      </c>
      <c r="H21"/>
    </row>
    <row r="22" spans="1:16" ht="32.4" customHeight="1" thickTop="1" x14ac:dyDescent="0.3">
      <c r="A22" s="61" t="s">
        <v>11</v>
      </c>
      <c r="B22" s="148" t="s">
        <v>12</v>
      </c>
      <c r="C22" s="149"/>
      <c r="D22" s="9"/>
      <c r="E22" s="10"/>
      <c r="F22" s="10"/>
      <c r="G22" s="62"/>
      <c r="H22"/>
    </row>
    <row r="23" spans="1:16" ht="30" customHeight="1" thickBot="1" x14ac:dyDescent="0.35">
      <c r="A23" s="63"/>
      <c r="B23" s="119" t="s">
        <v>116</v>
      </c>
      <c r="C23" s="120"/>
      <c r="D23" s="34"/>
      <c r="E23" s="11"/>
      <c r="F23" s="11"/>
      <c r="G23" s="55" t="s">
        <v>36</v>
      </c>
      <c r="H23"/>
    </row>
    <row r="24" spans="1:16" ht="33" customHeight="1" thickTop="1" thickBot="1" x14ac:dyDescent="0.35">
      <c r="A24" s="63" t="s">
        <v>49</v>
      </c>
      <c r="B24" s="119" t="s">
        <v>63</v>
      </c>
      <c r="C24" s="120"/>
      <c r="D24" s="34"/>
      <c r="E24" s="11"/>
      <c r="F24" s="11"/>
      <c r="G24" s="55" t="s">
        <v>36</v>
      </c>
      <c r="H24"/>
    </row>
    <row r="25" spans="1:16" ht="43.35" customHeight="1" thickTop="1" thickBot="1" x14ac:dyDescent="0.35">
      <c r="A25" s="64" t="s">
        <v>50</v>
      </c>
      <c r="B25" s="119" t="s">
        <v>1967</v>
      </c>
      <c r="C25" s="120"/>
      <c r="D25" s="34"/>
      <c r="E25" s="11"/>
      <c r="F25" s="4"/>
      <c r="G25" s="55" t="s">
        <v>36</v>
      </c>
      <c r="H25"/>
    </row>
    <row r="26" spans="1:16" ht="40.049999999999997" customHeight="1" thickTop="1" thickBot="1" x14ac:dyDescent="0.35">
      <c r="A26" s="64" t="s">
        <v>51</v>
      </c>
      <c r="B26" s="119" t="s">
        <v>124</v>
      </c>
      <c r="C26" s="120"/>
      <c r="D26" s="34"/>
      <c r="E26" s="11"/>
      <c r="F26" s="4"/>
      <c r="G26" s="55" t="s">
        <v>36</v>
      </c>
      <c r="H26"/>
    </row>
    <row r="27" spans="1:16" ht="46.35" customHeight="1" thickTop="1" thickBot="1" x14ac:dyDescent="0.35">
      <c r="A27" s="64" t="s">
        <v>52</v>
      </c>
      <c r="B27" s="119" t="s">
        <v>64</v>
      </c>
      <c r="C27" s="120"/>
      <c r="D27" s="34"/>
      <c r="E27" s="11" t="str">
        <f>IF(NOT(OR($G$12="IME",$G$12="EEAP",$G$12="ITEP",$G$12="IEM",$G$12="MAS",$G$12="FAM",$G$12="EAM",$G$12="EEAH",$G$12="EEEH")), "NON CONCERNE","")</f>
        <v>NON CONCERNE</v>
      </c>
      <c r="F27" s="5"/>
      <c r="G27" s="55" t="s">
        <v>36</v>
      </c>
      <c r="H27"/>
    </row>
    <row r="28" spans="1:16" ht="49.35" customHeight="1" thickTop="1" thickBot="1" x14ac:dyDescent="0.35">
      <c r="A28" s="74" t="s">
        <v>53</v>
      </c>
      <c r="B28" s="119" t="s">
        <v>65</v>
      </c>
      <c r="C28" s="120"/>
      <c r="D28" s="75"/>
      <c r="E28" s="11"/>
      <c r="F28" s="11"/>
      <c r="G28" s="55" t="s">
        <v>36</v>
      </c>
      <c r="H28"/>
    </row>
    <row r="29" spans="1:16" ht="42.6" customHeight="1" thickTop="1" thickBot="1" x14ac:dyDescent="0.35">
      <c r="A29" s="76" t="s">
        <v>54</v>
      </c>
      <c r="B29" s="119" t="s">
        <v>1976</v>
      </c>
      <c r="C29" s="120"/>
      <c r="D29" s="75"/>
      <c r="E29" s="11" t="str">
        <f>IF($G$12="CAMSP", "NON CONCERNE", "")</f>
        <v/>
      </c>
      <c r="F29" s="11"/>
      <c r="G29" s="55" t="s">
        <v>36</v>
      </c>
      <c r="H29" s="114"/>
      <c r="I29" s="114"/>
      <c r="J29" s="114"/>
      <c r="K29" s="114"/>
      <c r="L29" s="114"/>
      <c r="M29" s="114"/>
      <c r="N29" s="114"/>
      <c r="O29" s="114"/>
      <c r="P29" s="114"/>
    </row>
    <row r="30" spans="1:16" ht="40.049999999999997" customHeight="1" thickTop="1" thickBot="1" x14ac:dyDescent="0.35">
      <c r="A30" s="77" t="s">
        <v>55</v>
      </c>
      <c r="B30" s="119" t="s">
        <v>67</v>
      </c>
      <c r="C30" s="120"/>
      <c r="D30" s="98"/>
      <c r="E30" s="11" t="str">
        <f>IF($G$12="CAMSP", "NON CONCERNE", "")</f>
        <v/>
      </c>
      <c r="F30" s="11"/>
      <c r="G30" s="55" t="s">
        <v>36</v>
      </c>
      <c r="H30"/>
    </row>
    <row r="31" spans="1:16" ht="44.1" customHeight="1" thickTop="1" thickBot="1" x14ac:dyDescent="0.35">
      <c r="A31" s="65" t="s">
        <v>56</v>
      </c>
      <c r="B31" s="119" t="s">
        <v>66</v>
      </c>
      <c r="C31" s="120"/>
      <c r="D31" s="34"/>
      <c r="E31" s="11"/>
      <c r="F31" s="11"/>
      <c r="G31" s="55" t="s">
        <v>36</v>
      </c>
      <c r="H31"/>
    </row>
    <row r="32" spans="1:16" ht="40.049999999999997" customHeight="1" thickTop="1" x14ac:dyDescent="0.3">
      <c r="A32" s="86" t="s">
        <v>13</v>
      </c>
      <c r="B32" s="170" t="s">
        <v>57</v>
      </c>
      <c r="C32" s="171"/>
      <c r="D32" s="171"/>
      <c r="E32" s="171"/>
      <c r="F32" s="84"/>
      <c r="G32" s="85"/>
      <c r="H32"/>
    </row>
    <row r="33" spans="1:8" ht="29.1" customHeight="1" thickBot="1" x14ac:dyDescent="0.35">
      <c r="A33" s="93"/>
      <c r="B33" s="117" t="s">
        <v>1969</v>
      </c>
      <c r="C33" s="118"/>
      <c r="D33" s="94"/>
      <c r="E33" s="4"/>
      <c r="F33" s="4"/>
      <c r="G33" s="55" t="s">
        <v>36</v>
      </c>
      <c r="H33"/>
    </row>
    <row r="34" spans="1:8" ht="44.1" customHeight="1" thickTop="1" thickBot="1" x14ac:dyDescent="0.35">
      <c r="A34" s="87" t="s">
        <v>58</v>
      </c>
      <c r="B34" s="117" t="s">
        <v>125</v>
      </c>
      <c r="C34" s="118"/>
      <c r="D34" s="87"/>
      <c r="E34" s="4" t="str">
        <f>IF(OR(E33="OUI",$G$12="CAMSP",$G$12="CMPP",$G$12="SESSAD"), "NON CONCERNE", "")</f>
        <v/>
      </c>
      <c r="F34" s="4"/>
      <c r="G34" s="55" t="s">
        <v>36</v>
      </c>
      <c r="H34"/>
    </row>
    <row r="35" spans="1:8" ht="40.049999999999997" customHeight="1" thickTop="1" thickBot="1" x14ac:dyDescent="0.35">
      <c r="A35" s="88" t="s">
        <v>59</v>
      </c>
      <c r="B35" s="117" t="s">
        <v>1956</v>
      </c>
      <c r="C35" s="118"/>
      <c r="D35" s="89"/>
      <c r="E35" s="4" t="str">
        <f>IF(OR(E33="OUI",$G$12="CAMSP",$G$12="CMPP",$G$12="SESSAD"), "NON CONCERNE", "")</f>
        <v/>
      </c>
      <c r="F35" s="4"/>
      <c r="G35" s="55" t="s">
        <v>36</v>
      </c>
      <c r="H35"/>
    </row>
    <row r="36" spans="1:8" ht="28.35" customHeight="1" thickTop="1" thickBot="1" x14ac:dyDescent="0.35">
      <c r="A36" s="104" t="s">
        <v>60</v>
      </c>
      <c r="B36" s="117" t="s">
        <v>72</v>
      </c>
      <c r="C36" s="118"/>
      <c r="D36" s="100"/>
      <c r="E36" s="4" t="str">
        <f>IF(OR($G$12="CAMSP",$G$12="CMPP",$G$12="SESSAD"), "NON CONCERNE", "")</f>
        <v/>
      </c>
      <c r="F36" s="4"/>
      <c r="G36" s="55" t="s">
        <v>36</v>
      </c>
      <c r="H36"/>
    </row>
    <row r="37" spans="1:8" ht="32.4" customHeight="1" thickTop="1" thickBot="1" x14ac:dyDescent="0.35">
      <c r="A37" s="90" t="s">
        <v>68</v>
      </c>
      <c r="B37" s="117" t="s">
        <v>1957</v>
      </c>
      <c r="C37" s="118"/>
      <c r="D37" s="99"/>
      <c r="E37" s="4" t="str">
        <f>IF(OR($G$12="CAMSP",$G$12="CMPP",$G$12="SESSAD"), "NON CONCERNE", "")</f>
        <v/>
      </c>
      <c r="F37" s="4"/>
      <c r="G37" s="55" t="s">
        <v>36</v>
      </c>
      <c r="H37"/>
    </row>
    <row r="38" spans="1:8" ht="33.6" customHeight="1" thickTop="1" thickBot="1" x14ac:dyDescent="0.35">
      <c r="A38" s="91" t="s">
        <v>61</v>
      </c>
      <c r="B38" s="117" t="s">
        <v>69</v>
      </c>
      <c r="C38" s="118"/>
      <c r="D38" s="92"/>
      <c r="E38" s="4" t="str">
        <f>IF(OR($G$12="CAMSP",$G$12="CMPP",$G$12="SESSAD"), "NON CONCERNE", "")</f>
        <v/>
      </c>
      <c r="F38" s="4"/>
      <c r="G38" s="55" t="s">
        <v>36</v>
      </c>
      <c r="H38"/>
    </row>
    <row r="39" spans="1:8" ht="33" customHeight="1" thickTop="1" thickBot="1" x14ac:dyDescent="0.35">
      <c r="A39" s="104" t="s">
        <v>70</v>
      </c>
      <c r="B39" s="117" t="s">
        <v>126</v>
      </c>
      <c r="C39" s="118"/>
      <c r="D39" s="87"/>
      <c r="E39" s="4" t="str">
        <f>IF(OR($G$12="CAMSP",$G$12="CMPP",$G$12="SESSAD"), "NON CONCERNE", "")</f>
        <v/>
      </c>
      <c r="F39" s="4"/>
      <c r="G39" s="55" t="s">
        <v>36</v>
      </c>
      <c r="H39"/>
    </row>
    <row r="40" spans="1:8" ht="35.1" customHeight="1" thickTop="1" thickBot="1" x14ac:dyDescent="0.35">
      <c r="A40" s="87"/>
      <c r="B40" s="117" t="s">
        <v>1965</v>
      </c>
      <c r="C40" s="118"/>
      <c r="D40" s="94"/>
      <c r="E40" s="4" t="str">
        <f>IF(OR($G$12="CAMSP",$G$12="CMPP",$G$12="SESSAD"), "NON CONCERNE", "")</f>
        <v/>
      </c>
      <c r="F40" s="4"/>
      <c r="G40" s="55" t="s">
        <v>36</v>
      </c>
      <c r="H40"/>
    </row>
    <row r="41" spans="1:8" ht="40.049999999999997" customHeight="1" thickTop="1" x14ac:dyDescent="0.3">
      <c r="A41" s="90" t="s">
        <v>71</v>
      </c>
      <c r="B41" s="117" t="s">
        <v>1966</v>
      </c>
      <c r="C41" s="118"/>
      <c r="D41" s="87"/>
      <c r="E41" s="4" t="str">
        <f>IF(NOT($E$39="OUI"), "NON CONCERNE", "")</f>
        <v>NON CONCERNE</v>
      </c>
      <c r="F41" s="4"/>
      <c r="G41" s="56" t="s">
        <v>36</v>
      </c>
      <c r="H41"/>
    </row>
    <row r="42" spans="1:8" ht="30.6" customHeight="1" x14ac:dyDescent="0.3">
      <c r="A42" s="66" t="s">
        <v>14</v>
      </c>
      <c r="B42" s="172" t="s">
        <v>75</v>
      </c>
      <c r="C42" s="173"/>
      <c r="D42" s="12"/>
      <c r="E42" s="13"/>
      <c r="F42" s="13"/>
      <c r="G42" s="67"/>
      <c r="H42"/>
    </row>
    <row r="43" spans="1:8" ht="40.049999999999997" customHeight="1" thickBot="1" x14ac:dyDescent="0.35">
      <c r="A43" s="68"/>
      <c r="B43" s="121" t="s">
        <v>118</v>
      </c>
      <c r="C43" s="122"/>
      <c r="D43" s="36"/>
      <c r="E43" s="4"/>
      <c r="F43" s="4"/>
      <c r="G43" s="55" t="s">
        <v>36</v>
      </c>
      <c r="H43"/>
    </row>
    <row r="44" spans="1:8" ht="40.049999999999997" customHeight="1" thickTop="1" thickBot="1" x14ac:dyDescent="0.35">
      <c r="A44" s="68"/>
      <c r="B44" s="121" t="s">
        <v>119</v>
      </c>
      <c r="C44" s="122"/>
      <c r="D44" s="36"/>
      <c r="E44" s="4" t="str">
        <f>IF(OR($G$12="CAMSP",$G$12="CMPP"), "NON CONCERNE", "")</f>
        <v/>
      </c>
      <c r="F44" s="4"/>
      <c r="G44" s="55" t="s">
        <v>36</v>
      </c>
      <c r="H44"/>
    </row>
    <row r="45" spans="1:8" ht="40.049999999999997" customHeight="1" thickTop="1" thickBot="1" x14ac:dyDescent="0.35">
      <c r="A45" s="68"/>
      <c r="B45" s="121" t="s">
        <v>120</v>
      </c>
      <c r="C45" s="122"/>
      <c r="D45" s="36"/>
      <c r="E45" s="4" t="str">
        <f>IF(OR($G$12="CAMSP",$G$12="CMPP"), "NON CONCERNE", "")</f>
        <v/>
      </c>
      <c r="F45" s="4"/>
      <c r="G45" s="55" t="s">
        <v>1970</v>
      </c>
      <c r="H45"/>
    </row>
    <row r="46" spans="1:8" ht="30" customHeight="1" thickTop="1" thickBot="1" x14ac:dyDescent="0.35">
      <c r="A46" s="68" t="s">
        <v>73</v>
      </c>
      <c r="B46" s="121" t="s">
        <v>74</v>
      </c>
      <c r="C46" s="122"/>
      <c r="D46" s="36"/>
      <c r="E46" s="4" t="str">
        <f>IF(OR(,$G$12="CAMSP",$G$12="CMPP",$G$12="ESAT"), "NON CONCERNE", "")</f>
        <v/>
      </c>
      <c r="F46" s="4"/>
      <c r="G46" s="55" t="s">
        <v>36</v>
      </c>
      <c r="H46"/>
    </row>
    <row r="47" spans="1:8" ht="29.1" customHeight="1" thickTop="1" thickBot="1" x14ac:dyDescent="0.35">
      <c r="A47" s="68" t="s">
        <v>76</v>
      </c>
      <c r="B47" s="121" t="s">
        <v>127</v>
      </c>
      <c r="C47" s="122"/>
      <c r="D47" s="36"/>
      <c r="E47" s="4" t="str">
        <f>IF(OR($G$12="CAMSP",$G$12="CMPP"), "NON CONCERNE", "")</f>
        <v/>
      </c>
      <c r="F47" s="4"/>
      <c r="G47" s="55" t="s">
        <v>36</v>
      </c>
      <c r="H47"/>
    </row>
    <row r="48" spans="1:8" ht="30" customHeight="1" thickTop="1" thickBot="1" x14ac:dyDescent="0.35">
      <c r="A48" s="68" t="s">
        <v>77</v>
      </c>
      <c r="B48" s="123" t="s">
        <v>78</v>
      </c>
      <c r="C48" s="124"/>
      <c r="D48" s="36"/>
      <c r="E48" s="4" t="str">
        <f>IF(NOT(OR($G$12="IME",$G$12="EEAP",$G$12="ITEP",$G$12="IEM",$G$12="IDA",$G$12="IDV",$G$12="MAS",$G$12="FAM",$G$12="EAM",$G$12="EEAH")), "NON CONCERNE","")</f>
        <v>NON CONCERNE</v>
      </c>
      <c r="F48" s="5"/>
      <c r="G48" s="55" t="s">
        <v>36</v>
      </c>
      <c r="H48"/>
    </row>
    <row r="49" spans="1:8" ht="33" customHeight="1" thickTop="1" thickBot="1" x14ac:dyDescent="0.35">
      <c r="A49" s="68" t="s">
        <v>79</v>
      </c>
      <c r="B49" s="123" t="s">
        <v>85</v>
      </c>
      <c r="C49" s="124"/>
      <c r="D49" s="102"/>
      <c r="E49" s="4" t="str">
        <f>IF(OR($G$12="CAMSP",$G$12="CMPP"), "NON CONCERNE", "")</f>
        <v/>
      </c>
      <c r="F49" s="5"/>
      <c r="G49" s="55" t="s">
        <v>36</v>
      </c>
      <c r="H49"/>
    </row>
    <row r="50" spans="1:8" ht="31.35" customHeight="1" thickTop="1" thickBot="1" x14ac:dyDescent="0.35">
      <c r="A50" s="68" t="s">
        <v>80</v>
      </c>
      <c r="B50" s="123" t="s">
        <v>84</v>
      </c>
      <c r="C50" s="124"/>
      <c r="D50" s="101"/>
      <c r="E50" s="4" t="str">
        <f>IF(OR($G$12="CAMSP",$G$12="CMPP"), "NON CONCERNE", "")</f>
        <v/>
      </c>
      <c r="F50" s="5"/>
      <c r="G50" s="55" t="s">
        <v>36</v>
      </c>
      <c r="H50"/>
    </row>
    <row r="51" spans="1:8" ht="30" customHeight="1" thickTop="1" thickBot="1" x14ac:dyDescent="0.35">
      <c r="A51" s="68" t="s">
        <v>81</v>
      </c>
      <c r="B51" s="125" t="s">
        <v>86</v>
      </c>
      <c r="C51" s="126"/>
      <c r="D51" s="101"/>
      <c r="E51" s="4" t="str">
        <f>IF(OR($G$12="CAMSP",$G$12="CMPP"), "NON CONCERNE", "")</f>
        <v/>
      </c>
      <c r="F51" s="4"/>
      <c r="G51" s="55" t="s">
        <v>36</v>
      </c>
      <c r="H51"/>
    </row>
    <row r="52" spans="1:8" ht="30" customHeight="1" thickTop="1" thickBot="1" x14ac:dyDescent="0.35">
      <c r="A52" s="68" t="s">
        <v>82</v>
      </c>
      <c r="B52" s="123" t="s">
        <v>83</v>
      </c>
      <c r="C52" s="124"/>
      <c r="D52" s="36"/>
      <c r="E52" s="4" t="str">
        <f>IF(NOT(OR($G$12="IME",$G$12="EEAP",$G$12="ITEP",$G$12="IEM",$G$12="IDA",$G$12="IDV",$G$12="MAS",$G$12="FAM",$G$12="EAM",$G$12="EEEH",$G$12="EEAH")), "NON CONCERNE","")</f>
        <v>NON CONCERNE</v>
      </c>
      <c r="F52" s="14"/>
      <c r="G52" s="55" t="s">
        <v>36</v>
      </c>
      <c r="H52"/>
    </row>
    <row r="53" spans="1:8" ht="30" customHeight="1" thickTop="1" thickBot="1" x14ac:dyDescent="0.35">
      <c r="A53" s="69" t="s">
        <v>87</v>
      </c>
      <c r="B53" s="115" t="s">
        <v>88</v>
      </c>
      <c r="C53" s="116"/>
      <c r="D53" s="36"/>
      <c r="E53" s="4" t="str">
        <f>IF(OR($G$12="CAMSP",$G$12="CMPP"), "NON CONCERNE", "")</f>
        <v/>
      </c>
      <c r="F53" s="4"/>
      <c r="G53" s="55" t="s">
        <v>36</v>
      </c>
      <c r="H53"/>
    </row>
    <row r="54" spans="1:8" ht="30.6" customHeight="1" thickTop="1" thickBot="1" x14ac:dyDescent="0.35">
      <c r="A54" s="78" t="s">
        <v>89</v>
      </c>
      <c r="B54" s="115" t="s">
        <v>90</v>
      </c>
      <c r="C54" s="116"/>
      <c r="D54" s="73"/>
      <c r="E54" s="4"/>
      <c r="F54" s="4"/>
      <c r="G54" s="55" t="s">
        <v>36</v>
      </c>
      <c r="H54"/>
    </row>
    <row r="55" spans="1:8" ht="30" customHeight="1" thickTop="1" thickBot="1" x14ac:dyDescent="0.35">
      <c r="A55" s="78" t="s">
        <v>91</v>
      </c>
      <c r="B55" s="115" t="s">
        <v>1959</v>
      </c>
      <c r="C55" s="116"/>
      <c r="D55" s="73"/>
      <c r="E55" s="4"/>
      <c r="F55" s="4"/>
      <c r="G55" s="55" t="s">
        <v>36</v>
      </c>
      <c r="H55"/>
    </row>
    <row r="56" spans="1:8" ht="50.1" customHeight="1" thickTop="1" thickBot="1" x14ac:dyDescent="0.35">
      <c r="A56" s="78" t="s">
        <v>92</v>
      </c>
      <c r="B56" s="115" t="s">
        <v>128</v>
      </c>
      <c r="C56" s="116"/>
      <c r="D56" s="73"/>
      <c r="E56" s="4"/>
      <c r="F56" s="4"/>
      <c r="G56" s="55" t="s">
        <v>36</v>
      </c>
      <c r="H56"/>
    </row>
    <row r="57" spans="1:8" ht="40.049999999999997" customHeight="1" thickTop="1" thickBot="1" x14ac:dyDescent="0.35">
      <c r="A57" s="78" t="s">
        <v>93</v>
      </c>
      <c r="B57" s="115" t="s">
        <v>94</v>
      </c>
      <c r="C57" s="116"/>
      <c r="D57" s="102"/>
      <c r="E57" s="4" t="str">
        <f>IF(NOT(OR($G$12="FAM",$G$12="MAS",$G$12="EAM",$G$12="EEAH")), "NON CONCERNE","")</f>
        <v>NON CONCERNE</v>
      </c>
      <c r="F57" s="4"/>
      <c r="G57" s="55" t="s">
        <v>36</v>
      </c>
      <c r="H57"/>
    </row>
    <row r="58" spans="1:8" ht="30" customHeight="1" thickTop="1" thickBot="1" x14ac:dyDescent="0.35">
      <c r="A58" s="78" t="s">
        <v>95</v>
      </c>
      <c r="B58" s="115" t="s">
        <v>96</v>
      </c>
      <c r="C58" s="116"/>
      <c r="D58" s="101"/>
      <c r="E58" s="4" t="str">
        <f>IF(NOT(OR($G$12="FAM",$G$12="MAS",$G$12="EAM",$G$12="EEAH")), "NON CONCERNE","")</f>
        <v>NON CONCERNE</v>
      </c>
      <c r="F58" s="4"/>
      <c r="G58" s="55" t="s">
        <v>36</v>
      </c>
      <c r="H58"/>
    </row>
    <row r="59" spans="1:8" ht="30" customHeight="1" thickTop="1" x14ac:dyDescent="0.3">
      <c r="A59" s="79" t="s">
        <v>97</v>
      </c>
      <c r="B59" s="160" t="s">
        <v>98</v>
      </c>
      <c r="C59" s="161"/>
      <c r="D59" s="80"/>
      <c r="E59" s="81"/>
      <c r="F59" s="81"/>
      <c r="G59" s="82"/>
      <c r="H59"/>
    </row>
    <row r="60" spans="1:8" ht="30" customHeight="1" thickBot="1" x14ac:dyDescent="0.35">
      <c r="A60" s="110"/>
      <c r="B60" s="158" t="s">
        <v>117</v>
      </c>
      <c r="C60" s="159"/>
      <c r="D60" s="83"/>
      <c r="E60" s="4" t="str">
        <f>IF(NOT(OR($G$12="IME",$G$12="EEAP",$G$12="ITEP",$G$12="IEM",$G$12="IDA",$G$12="IDV",$G$12="SESSAD",$G$12="EEEH")), "NON CONCERNE","")</f>
        <v>NON CONCERNE</v>
      </c>
      <c r="F60" s="4"/>
      <c r="G60" s="55" t="s">
        <v>36</v>
      </c>
      <c r="H60"/>
    </row>
    <row r="61" spans="1:8" ht="50.1" customHeight="1" thickTop="1" thickBot="1" x14ac:dyDescent="0.35">
      <c r="A61" s="110"/>
      <c r="B61" s="158" t="s">
        <v>1958</v>
      </c>
      <c r="C61" s="159"/>
      <c r="D61" s="103"/>
      <c r="E61" s="4" t="str">
        <f>IF(NOT($G$12="ESAT"), "NON CONCERNE","")</f>
        <v>NON CONCERNE</v>
      </c>
      <c r="F61" s="4"/>
      <c r="G61" s="55" t="s">
        <v>36</v>
      </c>
      <c r="H61"/>
    </row>
    <row r="62" spans="1:8" ht="37.35" customHeight="1" thickTop="1" thickBot="1" x14ac:dyDescent="0.35">
      <c r="A62" s="109" t="s">
        <v>99</v>
      </c>
      <c r="B62" s="158" t="s">
        <v>1968</v>
      </c>
      <c r="C62" s="159"/>
      <c r="D62" s="162"/>
      <c r="E62" s="4" t="str">
        <f>IF(NOT(OR($G$12="IME",$G$12="EEAP",$G$12="ITEP",$G$12="IEM",$G$12="IDA",$G$12="IDV",$G$12="EEEH")), "NON CONCERNE","")</f>
        <v>NON CONCERNE</v>
      </c>
      <c r="F62" s="4"/>
      <c r="G62" s="55" t="s">
        <v>36</v>
      </c>
      <c r="H62"/>
    </row>
    <row r="63" spans="1:8" ht="45" customHeight="1" thickTop="1" thickBot="1" x14ac:dyDescent="0.35">
      <c r="A63" s="109" t="s">
        <v>1960</v>
      </c>
      <c r="B63" s="164" t="s">
        <v>1961</v>
      </c>
      <c r="C63" s="165"/>
      <c r="D63" s="163"/>
      <c r="E63" s="4" t="str">
        <f>IF(NOT($E$62="OUI"),"NON CONCERNE","")</f>
        <v>NON CONCERNE</v>
      </c>
      <c r="F63" s="4"/>
      <c r="G63" s="55" t="s">
        <v>36</v>
      </c>
      <c r="H63"/>
    </row>
    <row r="64" spans="1:8" ht="50.1" customHeight="1" thickTop="1" thickBot="1" x14ac:dyDescent="0.35">
      <c r="A64" s="110" t="s">
        <v>100</v>
      </c>
      <c r="B64" s="158" t="s">
        <v>101</v>
      </c>
      <c r="C64" s="159"/>
      <c r="D64" s="83"/>
      <c r="E64" s="4" t="str">
        <f>IF(NOT(OR($G$12="IME",$G$12="EEAP",$G$12="ITEP",$G$12="IEM",$G$12="IDA",$G$12="IDV",$G$12="EEEH")), "NON CONCERNE","")</f>
        <v>NON CONCERNE</v>
      </c>
      <c r="F64" s="4"/>
      <c r="G64" s="55" t="s">
        <v>36</v>
      </c>
      <c r="H64"/>
    </row>
    <row r="65" spans="1:8" ht="50.1" customHeight="1" thickTop="1" thickBot="1" x14ac:dyDescent="0.35">
      <c r="A65" s="110" t="s">
        <v>102</v>
      </c>
      <c r="B65" s="158" t="s">
        <v>103</v>
      </c>
      <c r="C65" s="159"/>
      <c r="D65" s="83"/>
      <c r="E65" s="4" t="str">
        <f>IF(NOT(OR($G$12="IME",$G$12="EEAP",$G$12="ITEP",$G$12="IEM",$G$12="IDA",$G$12="IDV",$G$12="EEEH")), "NON CONCERNE","")</f>
        <v>NON CONCERNE</v>
      </c>
      <c r="F65" s="4"/>
      <c r="G65" s="55" t="s">
        <v>36</v>
      </c>
      <c r="H65"/>
    </row>
    <row r="66" spans="1:8" ht="26.1" customHeight="1" thickTop="1" thickBot="1" x14ac:dyDescent="0.35">
      <c r="A66" s="110" t="s">
        <v>104</v>
      </c>
      <c r="B66" s="158" t="s">
        <v>105</v>
      </c>
      <c r="C66" s="159"/>
      <c r="D66" s="83"/>
      <c r="E66" s="4" t="str">
        <f>IF(NOT(OR($G$12="IME",$G$12="EEAP",$G$12="ITEP",$G$12="IEM",$G$12="IDA",$G$12="IDV",$G$12="SESSAD",$G$12="EEEH")), "NON CONCERNE","")</f>
        <v>NON CONCERNE</v>
      </c>
      <c r="F66" s="4"/>
      <c r="G66" s="55" t="s">
        <v>36</v>
      </c>
      <c r="H66"/>
    </row>
    <row r="67" spans="1:8" ht="34.35" customHeight="1" thickTop="1" thickBot="1" x14ac:dyDescent="0.35">
      <c r="A67" s="110" t="s">
        <v>106</v>
      </c>
      <c r="B67" s="158" t="s">
        <v>107</v>
      </c>
      <c r="C67" s="159"/>
      <c r="D67" s="83"/>
      <c r="E67" s="4" t="str">
        <f>IF(NOT($G$12="ESAT"), "NON CONCERNE","")</f>
        <v>NON CONCERNE</v>
      </c>
      <c r="F67" s="4"/>
      <c r="G67" s="55" t="s">
        <v>36</v>
      </c>
      <c r="H67"/>
    </row>
    <row r="68" spans="1:8" ht="31.35" customHeight="1" thickTop="1" thickBot="1" x14ac:dyDescent="0.35">
      <c r="A68" s="109" t="s">
        <v>108</v>
      </c>
      <c r="B68" s="166" t="s">
        <v>1964</v>
      </c>
      <c r="C68" s="167"/>
      <c r="D68" s="162"/>
      <c r="E68" s="4" t="str">
        <f>IF(NOT($G$12="ESAT"), "NON CONCERNE","")</f>
        <v>NON CONCERNE</v>
      </c>
      <c r="F68" s="4"/>
      <c r="G68" s="55" t="s">
        <v>36</v>
      </c>
      <c r="H68"/>
    </row>
    <row r="69" spans="1:8" ht="40.049999999999997" customHeight="1" thickTop="1" thickBot="1" x14ac:dyDescent="0.35">
      <c r="A69" s="107" t="s">
        <v>1962</v>
      </c>
      <c r="B69" s="164" t="s">
        <v>1963</v>
      </c>
      <c r="C69" s="165"/>
      <c r="D69" s="163"/>
      <c r="E69" s="4" t="str">
        <f>IF(NOT($E$68="OUI"),"NON CONCERNE","")</f>
        <v>NON CONCERNE</v>
      </c>
      <c r="F69" s="4"/>
      <c r="G69" s="55" t="s">
        <v>36</v>
      </c>
      <c r="H69"/>
    </row>
    <row r="70" spans="1:8" ht="37.35" customHeight="1" thickTop="1" thickBot="1" x14ac:dyDescent="0.35">
      <c r="A70" s="108" t="s">
        <v>109</v>
      </c>
      <c r="B70" s="158" t="s">
        <v>110</v>
      </c>
      <c r="C70" s="159"/>
      <c r="D70" s="83"/>
      <c r="E70" s="4" t="str">
        <f>IF(NOT($G$12="ESAT"), "NON CONCERNE","")</f>
        <v>NON CONCERNE</v>
      </c>
      <c r="F70" s="4"/>
      <c r="G70" s="55" t="s">
        <v>36</v>
      </c>
      <c r="H70"/>
    </row>
    <row r="71" spans="1:8" ht="40.049999999999997" customHeight="1" thickTop="1" thickBot="1" x14ac:dyDescent="0.35">
      <c r="A71" s="108" t="s">
        <v>111</v>
      </c>
      <c r="B71" s="158" t="s">
        <v>112</v>
      </c>
      <c r="C71" s="159"/>
      <c r="D71" s="83"/>
      <c r="E71" s="4" t="str">
        <f>IF(NOT($G$12="ESAT"), "NON CONCERNE","")</f>
        <v>NON CONCERNE</v>
      </c>
      <c r="F71" s="4"/>
      <c r="G71" s="55" t="s">
        <v>36</v>
      </c>
      <c r="H71"/>
    </row>
    <row r="72" spans="1:8" ht="50.1" customHeight="1" thickTop="1" x14ac:dyDescent="0.3">
      <c r="A72" s="110" t="s">
        <v>113</v>
      </c>
      <c r="B72" s="158" t="s">
        <v>114</v>
      </c>
      <c r="C72" s="159"/>
      <c r="D72" s="111"/>
      <c r="E72" s="4" t="str">
        <f>IF(NOT($G$12="ESAT"), "NON CONCERNE","")</f>
        <v>NON CONCERNE</v>
      </c>
      <c r="F72" s="112"/>
      <c r="G72" s="113" t="s">
        <v>36</v>
      </c>
      <c r="H72"/>
    </row>
    <row r="73" spans="1:8" ht="64.349999999999994" customHeight="1" x14ac:dyDescent="0.3">
      <c r="H73"/>
    </row>
    <row r="74" spans="1:8" ht="26.1" customHeight="1" x14ac:dyDescent="0.3">
      <c r="H74"/>
    </row>
    <row r="75" spans="1:8" ht="24" customHeight="1" x14ac:dyDescent="0.3">
      <c r="H75"/>
    </row>
    <row r="76" spans="1:8" ht="53.4" customHeight="1" x14ac:dyDescent="0.3">
      <c r="H76"/>
    </row>
    <row r="77" spans="1:8" ht="38.1" customHeight="1" x14ac:dyDescent="0.3">
      <c r="H77"/>
    </row>
    <row r="78" spans="1:8" x14ac:dyDescent="0.3">
      <c r="H78"/>
    </row>
    <row r="79" spans="1:8" x14ac:dyDescent="0.3">
      <c r="H79"/>
    </row>
    <row r="80" spans="1:8" ht="18" customHeight="1" x14ac:dyDescent="0.3">
      <c r="H80"/>
    </row>
    <row r="81" spans="8:8" ht="18.600000000000001" customHeight="1" x14ac:dyDescent="0.3">
      <c r="H81"/>
    </row>
    <row r="82" spans="8:8" ht="18.600000000000001" customHeight="1" x14ac:dyDescent="0.3"/>
  </sheetData>
  <mergeCells count="76">
    <mergeCell ref="B19:C19"/>
    <mergeCell ref="B23:C23"/>
    <mergeCell ref="B62:C62"/>
    <mergeCell ref="B52:C52"/>
    <mergeCell ref="B32:E32"/>
    <mergeCell ref="B34:C34"/>
    <mergeCell ref="B35:C35"/>
    <mergeCell ref="B42:C42"/>
    <mergeCell ref="B46:C46"/>
    <mergeCell ref="B47:C47"/>
    <mergeCell ref="B48:C48"/>
    <mergeCell ref="B31:C31"/>
    <mergeCell ref="B26:C26"/>
    <mergeCell ref="B27:C27"/>
    <mergeCell ref="B20:C20"/>
    <mergeCell ref="B21:C21"/>
    <mergeCell ref="D68:D69"/>
    <mergeCell ref="B70:C70"/>
    <mergeCell ref="B71:C71"/>
    <mergeCell ref="B72:C72"/>
    <mergeCell ref="B68:C68"/>
    <mergeCell ref="B69:C69"/>
    <mergeCell ref="B65:C65"/>
    <mergeCell ref="B66:C66"/>
    <mergeCell ref="B67:C67"/>
    <mergeCell ref="B59:C59"/>
    <mergeCell ref="D62:D63"/>
    <mergeCell ref="B64:C64"/>
    <mergeCell ref="B60:C60"/>
    <mergeCell ref="B61:C61"/>
    <mergeCell ref="B63:C63"/>
    <mergeCell ref="B54:C54"/>
    <mergeCell ref="B55:C55"/>
    <mergeCell ref="B56:C56"/>
    <mergeCell ref="B57:C57"/>
    <mergeCell ref="B58:C58"/>
    <mergeCell ref="A1:B7"/>
    <mergeCell ref="C1:F1"/>
    <mergeCell ref="C2:F2"/>
    <mergeCell ref="C3:F3"/>
    <mergeCell ref="C7:F7"/>
    <mergeCell ref="B29:C29"/>
    <mergeCell ref="B22:C22"/>
    <mergeCell ref="B24:C24"/>
    <mergeCell ref="B25:C25"/>
    <mergeCell ref="B28:C28"/>
    <mergeCell ref="A8:G8"/>
    <mergeCell ref="A11:B11"/>
    <mergeCell ref="C11:E11"/>
    <mergeCell ref="B18:C18"/>
    <mergeCell ref="A13:B13"/>
    <mergeCell ref="A15:C15"/>
    <mergeCell ref="B16:C16"/>
    <mergeCell ref="B17:C17"/>
    <mergeCell ref="C13:E13"/>
    <mergeCell ref="A12:B12"/>
    <mergeCell ref="C12:E12"/>
    <mergeCell ref="A9:B9"/>
    <mergeCell ref="C9:E9"/>
    <mergeCell ref="A10:B10"/>
    <mergeCell ref="C10:E10"/>
    <mergeCell ref="B53:C53"/>
    <mergeCell ref="B37:C37"/>
    <mergeCell ref="B38:C38"/>
    <mergeCell ref="B30:C30"/>
    <mergeCell ref="B45:C45"/>
    <mergeCell ref="B43:C43"/>
    <mergeCell ref="B44:C44"/>
    <mergeCell ref="B49:C49"/>
    <mergeCell ref="B51:C51"/>
    <mergeCell ref="B36:C36"/>
    <mergeCell ref="B41:C41"/>
    <mergeCell ref="B39:C39"/>
    <mergeCell ref="B50:C50"/>
    <mergeCell ref="B33:C33"/>
    <mergeCell ref="B40:C40"/>
  </mergeCells>
  <conditionalFormatting sqref="F69 F48:F58 F17 F19:F21 F61:F64 F33:F41 F24:F31">
    <cfRule type="cellIs" dxfId="63" priority="416" stopIfTrue="1" operator="notEqual">
      <formula>""</formula>
    </cfRule>
  </conditionalFormatting>
  <conditionalFormatting sqref="F25">
    <cfRule type="expression" priority="411" stopIfTrue="1">
      <formula>$E$24=""</formula>
    </cfRule>
    <cfRule type="expression" dxfId="62" priority="412" stopIfTrue="1">
      <formula>$E$24=0</formula>
    </cfRule>
  </conditionalFormatting>
  <conditionalFormatting sqref="F29">
    <cfRule type="expression" priority="409" stopIfTrue="1">
      <formula>#REF!=""</formula>
    </cfRule>
    <cfRule type="expression" dxfId="61" priority="410" stopIfTrue="1">
      <formula>#REF!=0</formula>
    </cfRule>
  </conditionalFormatting>
  <conditionalFormatting sqref="F30">
    <cfRule type="expression" priority="398" stopIfTrue="1">
      <formula>#REF!=""</formula>
    </cfRule>
    <cfRule type="expression" dxfId="60" priority="399" stopIfTrue="1">
      <formula>#REF!=0</formula>
    </cfRule>
  </conditionalFormatting>
  <conditionalFormatting sqref="F30">
    <cfRule type="expression" priority="396" stopIfTrue="1">
      <formula>#REF!=""</formula>
    </cfRule>
    <cfRule type="expression" dxfId="59" priority="397" stopIfTrue="1">
      <formula>#REF!=0</formula>
    </cfRule>
  </conditionalFormatting>
  <conditionalFormatting sqref="F30">
    <cfRule type="expression" priority="394" stopIfTrue="1">
      <formula>#REF!=""</formula>
    </cfRule>
    <cfRule type="expression" dxfId="58" priority="395" stopIfTrue="1">
      <formula>#REF!=0</formula>
    </cfRule>
  </conditionalFormatting>
  <conditionalFormatting sqref="F30">
    <cfRule type="expression" priority="392" stopIfTrue="1">
      <formula>#REF!=""</formula>
    </cfRule>
    <cfRule type="expression" dxfId="57" priority="393" stopIfTrue="1">
      <formula>#REF!=0</formula>
    </cfRule>
  </conditionalFormatting>
  <conditionalFormatting sqref="F31">
    <cfRule type="expression" priority="374" stopIfTrue="1">
      <formula>#REF!=""</formula>
    </cfRule>
    <cfRule type="expression" dxfId="56" priority="375" stopIfTrue="1">
      <formula>#REF!=0</formula>
    </cfRule>
  </conditionalFormatting>
  <conditionalFormatting sqref="F31">
    <cfRule type="expression" priority="372" stopIfTrue="1">
      <formula>#REF!=""</formula>
    </cfRule>
    <cfRule type="expression" dxfId="55" priority="373" stopIfTrue="1">
      <formula>#REF!=0</formula>
    </cfRule>
  </conditionalFormatting>
  <conditionalFormatting sqref="F31">
    <cfRule type="expression" priority="370" stopIfTrue="1">
      <formula>#REF!=""</formula>
    </cfRule>
    <cfRule type="expression" dxfId="54" priority="371" stopIfTrue="1">
      <formula>#REF!=0</formula>
    </cfRule>
  </conditionalFormatting>
  <conditionalFormatting sqref="F31">
    <cfRule type="expression" priority="368" stopIfTrue="1">
      <formula>#REF!=""</formula>
    </cfRule>
    <cfRule type="expression" dxfId="53" priority="369" stopIfTrue="1">
      <formula>#REF!=0</formula>
    </cfRule>
  </conditionalFormatting>
  <conditionalFormatting sqref="F31">
    <cfRule type="expression" priority="366" stopIfTrue="1">
      <formula>#REF!=""</formula>
    </cfRule>
    <cfRule type="expression" dxfId="52" priority="367" stopIfTrue="1">
      <formula>#REF!=0</formula>
    </cfRule>
  </conditionalFormatting>
  <conditionalFormatting sqref="F31">
    <cfRule type="expression" priority="364" stopIfTrue="1">
      <formula>#REF!=""</formula>
    </cfRule>
    <cfRule type="expression" dxfId="51" priority="365" stopIfTrue="1">
      <formula>#REF!=0</formula>
    </cfRule>
  </conditionalFormatting>
  <conditionalFormatting sqref="F31">
    <cfRule type="expression" priority="362" stopIfTrue="1">
      <formula>#REF!=""</formula>
    </cfRule>
    <cfRule type="expression" dxfId="50" priority="363" stopIfTrue="1">
      <formula>#REF!=0</formula>
    </cfRule>
  </conditionalFormatting>
  <conditionalFormatting sqref="F31">
    <cfRule type="expression" priority="360" stopIfTrue="1">
      <formula>#REF!=""</formula>
    </cfRule>
    <cfRule type="expression" dxfId="49" priority="361" stopIfTrue="1">
      <formula>#REF!=0</formula>
    </cfRule>
  </conditionalFormatting>
  <conditionalFormatting sqref="F46">
    <cfRule type="cellIs" dxfId="48" priority="322" stopIfTrue="1" operator="notEqual">
      <formula>""</formula>
    </cfRule>
  </conditionalFormatting>
  <conditionalFormatting sqref="F49:F50">
    <cfRule type="expression" priority="325" stopIfTrue="1">
      <formula>#REF!=""</formula>
    </cfRule>
    <cfRule type="expression" dxfId="47" priority="326" stopIfTrue="1">
      <formula>#REF!=0</formula>
    </cfRule>
  </conditionalFormatting>
  <conditionalFormatting sqref="F47">
    <cfRule type="cellIs" dxfId="46" priority="87" stopIfTrue="1" operator="notEqual">
      <formula>""</formula>
    </cfRule>
  </conditionalFormatting>
  <conditionalFormatting sqref="E69 E46:E58 E17 E19:E21 E61:E64 E33 E35:E41 E25:E31">
    <cfRule type="notContainsBlanks" dxfId="45" priority="417">
      <formula>LEN(TRIM(E17))&gt;0</formula>
    </cfRule>
  </conditionalFormatting>
  <conditionalFormatting sqref="E24">
    <cfRule type="notContainsBlanks" dxfId="44" priority="76">
      <formula>LEN(TRIM(E24))&gt;0</formula>
    </cfRule>
  </conditionalFormatting>
  <conditionalFormatting sqref="E34">
    <cfRule type="expression" dxfId="43" priority="29">
      <formula>$E$33="OUI"</formula>
    </cfRule>
    <cfRule type="notContainsBlanks" dxfId="42" priority="74">
      <formula>LEN(TRIM(E34))&gt;0</formula>
    </cfRule>
  </conditionalFormatting>
  <conditionalFormatting sqref="E26">
    <cfRule type="expression" dxfId="41" priority="68">
      <formula>$E$25="NON"</formula>
    </cfRule>
  </conditionalFormatting>
  <conditionalFormatting sqref="F65">
    <cfRule type="cellIs" dxfId="40" priority="66" stopIfTrue="1" operator="notEqual">
      <formula>""</formula>
    </cfRule>
  </conditionalFormatting>
  <conditionalFormatting sqref="E65">
    <cfRule type="notContainsBlanks" dxfId="39" priority="65">
      <formula>LEN(TRIM(E65))&gt;0</formula>
    </cfRule>
  </conditionalFormatting>
  <conditionalFormatting sqref="F66">
    <cfRule type="cellIs" dxfId="38" priority="64" stopIfTrue="1" operator="notEqual">
      <formula>""</formula>
    </cfRule>
  </conditionalFormatting>
  <conditionalFormatting sqref="E66">
    <cfRule type="notContainsBlanks" dxfId="37" priority="63">
      <formula>LEN(TRIM(E66))&gt;0</formula>
    </cfRule>
  </conditionalFormatting>
  <conditionalFormatting sqref="F67">
    <cfRule type="cellIs" dxfId="36" priority="62" stopIfTrue="1" operator="notEqual">
      <formula>""</formula>
    </cfRule>
  </conditionalFormatting>
  <conditionalFormatting sqref="E67">
    <cfRule type="notContainsBlanks" dxfId="35" priority="61">
      <formula>LEN(TRIM(E67))&gt;0</formula>
    </cfRule>
  </conditionalFormatting>
  <conditionalFormatting sqref="F68">
    <cfRule type="cellIs" dxfId="34" priority="60" stopIfTrue="1" operator="notEqual">
      <formula>""</formula>
    </cfRule>
  </conditionalFormatting>
  <conditionalFormatting sqref="E68">
    <cfRule type="expression" dxfId="33" priority="12">
      <formula>NOT($G$12="ESAT")</formula>
    </cfRule>
    <cfRule type="notContainsBlanks" dxfId="32" priority="59">
      <formula>LEN(TRIM(E68))&gt;0</formula>
    </cfRule>
  </conditionalFormatting>
  <conditionalFormatting sqref="F70">
    <cfRule type="cellIs" dxfId="31" priority="58" stopIfTrue="1" operator="notEqual">
      <formula>""</formula>
    </cfRule>
  </conditionalFormatting>
  <conditionalFormatting sqref="F71">
    <cfRule type="cellIs" dxfId="30" priority="56" stopIfTrue="1" operator="notEqual">
      <formula>""</formula>
    </cfRule>
  </conditionalFormatting>
  <conditionalFormatting sqref="F72">
    <cfRule type="cellIs" dxfId="29" priority="54" stopIfTrue="1" operator="notEqual">
      <formula>""</formula>
    </cfRule>
  </conditionalFormatting>
  <conditionalFormatting sqref="E23">
    <cfRule type="notContainsBlanks" dxfId="28" priority="45">
      <formula>LEN(TRIM(E23))&gt;0</formula>
    </cfRule>
  </conditionalFormatting>
  <conditionalFormatting sqref="F23">
    <cfRule type="cellIs" dxfId="27" priority="46" stopIfTrue="1" operator="notEqual">
      <formula>""</formula>
    </cfRule>
  </conditionalFormatting>
  <conditionalFormatting sqref="F60">
    <cfRule type="cellIs" dxfId="26" priority="36" stopIfTrue="1" operator="notEqual">
      <formula>""</formula>
    </cfRule>
  </conditionalFormatting>
  <conditionalFormatting sqref="E60">
    <cfRule type="notContainsBlanks" dxfId="25" priority="35">
      <formula>LEN(TRIM(E60))&gt;0</formula>
    </cfRule>
  </conditionalFormatting>
  <conditionalFormatting sqref="F45">
    <cfRule type="cellIs" dxfId="24" priority="34" stopIfTrue="1" operator="notEqual">
      <formula>""</formula>
    </cfRule>
  </conditionalFormatting>
  <conditionalFormatting sqref="E45">
    <cfRule type="notContainsBlanks" dxfId="23" priority="33">
      <formula>LEN(TRIM(E45))&gt;0</formula>
    </cfRule>
  </conditionalFormatting>
  <conditionalFormatting sqref="F43:F44">
    <cfRule type="cellIs" dxfId="22" priority="32" stopIfTrue="1" operator="notEqual">
      <formula>""</formula>
    </cfRule>
  </conditionalFormatting>
  <conditionalFormatting sqref="E43:E44">
    <cfRule type="notContainsBlanks" dxfId="21" priority="31">
      <formula>LEN(TRIM(E43))&gt;0</formula>
    </cfRule>
  </conditionalFormatting>
  <conditionalFormatting sqref="E35">
    <cfRule type="expression" dxfId="20" priority="27">
      <formula>$E$33="OUI"</formula>
    </cfRule>
  </conditionalFormatting>
  <conditionalFormatting sqref="E63">
    <cfRule type="expression" dxfId="19" priority="26">
      <formula>$E$63 = "NON CONCERNE"</formula>
    </cfRule>
  </conditionalFormatting>
  <conditionalFormatting sqref="E69">
    <cfRule type="expression" dxfId="18" priority="25">
      <formula>$E$69 ="NON CONCERNE"</formula>
    </cfRule>
  </conditionalFormatting>
  <conditionalFormatting sqref="E34:E39 E41">
    <cfRule type="expression" dxfId="17" priority="24">
      <formula>OR($G$12="CAMSP",$G$12="CMPP",$G$12="SESSAD")</formula>
    </cfRule>
  </conditionalFormatting>
  <conditionalFormatting sqref="E46">
    <cfRule type="expression" dxfId="16" priority="23">
      <formula>OR($G$12="ESAT",$G$12="CMPP",$G$12="CAMSP")</formula>
    </cfRule>
  </conditionalFormatting>
  <conditionalFormatting sqref="E48 E52">
    <cfRule type="expression" dxfId="15" priority="20">
      <formula>NOT(OR($G$12="IME",$G$12="EEAP",$G$12="ITEP",$G$12="IEM",$G$12="IDA",$G$12="IDV",$G$12="MAS",$G$12="FAM",$G$12="EAM",$G$12="EEAH",$G$12="EEEH"))</formula>
    </cfRule>
  </conditionalFormatting>
  <conditionalFormatting sqref="E57:E58">
    <cfRule type="expression" dxfId="14" priority="19">
      <formula>NOT(OR($G$12="FAM",$G$12="MAS",$G$12="EAM",$G$12="EEAH"))</formula>
    </cfRule>
  </conditionalFormatting>
  <conditionalFormatting sqref="E62">
    <cfRule type="expression" dxfId="13" priority="18">
      <formula>NOT(OR($G$12="IME",$G$12="EEAP",$G$12="ITEP",$G$12="IEM",$G$12="IDA",$G$12="IDV",$G$12="EEEH"))</formula>
    </cfRule>
  </conditionalFormatting>
  <conditionalFormatting sqref="E64:E65">
    <cfRule type="expression" dxfId="12" priority="17">
      <formula>NOT(OR($G$12="IME",$G$12="EEAP",$G$12="ITEP",$G$12="IEM",$G$12="IDA",$G$12="IDV",$G$12="EEEH"))</formula>
    </cfRule>
  </conditionalFormatting>
  <conditionalFormatting sqref="E61 E67">
    <cfRule type="expression" dxfId="11" priority="15">
      <formula>NOT($G$12="ESAT")</formula>
    </cfRule>
  </conditionalFormatting>
  <conditionalFormatting sqref="E40">
    <cfRule type="expression" dxfId="10" priority="11">
      <formula>OR($G$12="CAMSP",$G$12="CMPP",$G$12="SESSD")</formula>
    </cfRule>
  </conditionalFormatting>
  <conditionalFormatting sqref="E40:E41">
    <cfRule type="expression" dxfId="9" priority="10">
      <formula>NOT($E$39 = "OUI")</formula>
    </cfRule>
  </conditionalFormatting>
  <conditionalFormatting sqref="E27">
    <cfRule type="expression" dxfId="8" priority="8">
      <formula>NOT(OR($G$12="IME",$G$12="EEAP",$G$12="ITEP",$G$12="IEM",$G$12="MAS",$G$12="FAM",$G$12="EAM",$G$12="EEAH",$G$12="EEEH"))</formula>
    </cfRule>
  </conditionalFormatting>
  <conditionalFormatting sqref="E66 E60">
    <cfRule type="expression" dxfId="7" priority="16">
      <formula>NOT(OR($G$12="IME",$G$12="EEAP",$G$12="ITEP",$G$12="IEM",$G$12="IDA",$G$12="IDV",$G$12="SESSAD",$G$12="EEEH"))</formula>
    </cfRule>
  </conditionalFormatting>
  <conditionalFormatting sqref="E21 E47 E49:E51 E53 E44:E45 E29:E30">
    <cfRule type="expression" dxfId="6" priority="7">
      <formula>$G$12="CAMSP"</formula>
    </cfRule>
  </conditionalFormatting>
  <conditionalFormatting sqref="E70">
    <cfRule type="expression" dxfId="5" priority="5">
      <formula>NOT($G$12="ESAT")</formula>
    </cfRule>
    <cfRule type="notContainsBlanks" dxfId="4" priority="6">
      <formula>LEN(TRIM(E70))&gt;0</formula>
    </cfRule>
  </conditionalFormatting>
  <conditionalFormatting sqref="E71">
    <cfRule type="expression" dxfId="3" priority="3">
      <formula>NOT($G$12="ESAT")</formula>
    </cfRule>
    <cfRule type="notContainsBlanks" dxfId="2" priority="4">
      <formula>LEN(TRIM(E71))&gt;0</formula>
    </cfRule>
  </conditionalFormatting>
  <conditionalFormatting sqref="E72">
    <cfRule type="expression" dxfId="1" priority="1">
      <formula>NOT($G$12="ESAT")</formula>
    </cfRule>
    <cfRule type="notContainsBlanks" dxfId="0" priority="2">
      <formula>LEN(TRIM(E72))&gt;0</formula>
    </cfRule>
  </conditionalFormatting>
  <dataValidations xWindow="762" yWindow="480" count="52">
    <dataValidation type="list" operator="notEqual" allowBlank="1" showInputMessage="1" showErrorMessage="1" errorTitle="ATTENTION" error="Effacer et séléctionner votre réponse dans les choix proposés dans le menu déroulant." prompt="Merci de selectionner votre réponse dans la liste déroulante." sqref="E28 E31">
      <formula1>"OUI,NON"</formula1>
    </dataValidation>
    <dataValidation allowBlank="1" showInputMessage="1" showErrorMessage="1" promptTitle="Report automatique par FINESS" prompt="-" sqref="C14 C10:C11 C12:E12"/>
    <dataValidation type="whole" allowBlank="1" showInputMessage="1" showErrorMessage="1" errorTitle="ATTENTION" error="Merci de saisir uniquement un NOMBRE" prompt="Prendre en compte le nombre de places d'hébergement permanent installées dans votre structure en 2023. Cette donnée pourra être saisie de manière automatique à partir du fichier FINESS." sqref="E17">
      <formula1>1</formula1>
      <formula2>10000</formula2>
    </dataValidation>
    <dataValidation type="list" allowBlank="1" showInputMessage="1" showErrorMessage="1" errorTitle="ATTENTION" error="Effacer et séléctionner votre réponse dans les choix proposés dans le menu déroulant._x000a_" prompt="Merci de selectionner votre réponse dans la liste déroulante." sqref="E24">
      <formula1>"OUI,NON"</formula1>
    </dataValidation>
    <dataValidation type="whole" allowBlank="1" showInputMessage="1" showErrorMessage="1" errorTitle="ATTENTION" error="Merci de saisir uniquement un nombre entier " prompt="Indiquer le nombre de personnes accompagnées disposant d'un DLU ou d'une fiche de liaison" sqref="E52">
      <formula1>0</formula1>
      <formula2>E17</formula2>
    </dataValidation>
    <dataValidation type="list" allowBlank="1" showInputMessage="1" showErrorMessage="1" errorTitle="ATTENTION" error="Effacer et choisir une des réponses proposées dans le menu déroulant " prompt="Merci de selectionner votre réponse dans la liste déroulante." sqref="E19">
      <formula1>"OUI,NON"</formula1>
    </dataValidation>
    <dataValidation type="list" allowBlank="1" showInputMessage="1" showErrorMessage="1" errorTitle="ATTENTION" error="Effacer et sélectionner votre réponse dans les choix proposés dans le menu déroulant." prompt="Merci de selectionner votre réponse dans la liste déroulante." sqref="E20">
      <formula1>"OUI,NON,NON CONCERNE"</formula1>
    </dataValidation>
    <dataValidation type="list" allowBlank="1" showInputMessage="1" showErrorMessage="1" errorTitle="ATTENTION" error="Effacer et sélectionner votre réponse dans les choix proposés dans le menu déroulant _x000a_" prompt="Merci de séléctionner une réponse dans la liste déroulante_x000a_" sqref="E21">
      <formula1>"OUI,NON"</formula1>
    </dataValidation>
    <dataValidation type="whole" allowBlank="1" showInputMessage="1" showErrorMessage="1" errorTitle="ATTENTION" error="Ce nombre devrait être inférieur aux nombre d'EI déclarés " prompt="Merci de saisir le nombre d'événements indésirables ayant fait l'objet d'un plan d'actions correctives_x000a__x000a_" sqref="E25">
      <formula1>0</formula1>
      <formula2>E23</formula2>
    </dataValidation>
    <dataValidation type="list" allowBlank="1" showInputMessage="1" showErrorMessage="1" errorTitle="ATTENTION" error="Effacer et séléctionner votre réponse dans les choix proposés dans le menu déroulant." prompt="Merci de selectionner votre réponse dans la liste déroulante." sqref="E26">
      <formula1>"OUI,NON"</formula1>
    </dataValidation>
    <dataValidation type="list" allowBlank="1" showInputMessage="1" showErrorMessage="1" errorTitle="ATTENTION " error="Effacer et séléctionner votre réponse dans les choix proposés dans le menu déroulant." promptTitle="ATTENTION" prompt="Bien vérifier votre réponse à &quot;l'ESMS dispose t-il d'une PUI&quot;_x000a_Merci de selectionner votre réponse dans la liste déroulante." sqref="E35">
      <formula1>"OUI,NON "</formula1>
    </dataValidation>
    <dataValidation type="whole" allowBlank="1" showInputMessage="1" showErrorMessage="1" errorTitle="ATTENTION " error="Merci d'indiquer un nombre entier _x000a_" prompt="Indiquer le nombre de personnes accompagnées dont la prescription a été réévaluée au cours de l'année par le médecin traitant" sqref="E38">
      <formula1>0</formula1>
      <formula2>E17</formula2>
    </dataValidation>
    <dataValidation type="list" allowBlank="1" showInputMessage="1" showErrorMessage="1" errorTitle="ATTENTION " error="Effacer et séléctionner votre réponse dans les choix proposés dans le menu déroulant._x000a__x000a__x000a__x000a_" prompt="Merci de selectionner dans la liste déroulante." sqref="E51">
      <formula1>"OUI,NON"</formula1>
    </dataValidation>
    <dataValidation type="whole" allowBlank="1" showInputMessage="1" showErrorMessage="1" errorTitle="ATTENTION " error="Merci d'indiquer un nombre entier " prompt="Indiquer le nombre de personnels formés à l'e-learning parmi les professionnels habilités" sqref="E41">
      <formula1>0</formula1>
      <formula2>E40</formula2>
    </dataValidation>
    <dataValidation type="list" operator="lessThanOrEqual" allowBlank="1" showInputMessage="1" showErrorMessage="1" errorTitle="ATTENTION" error="Effacer et séléctionner votre réponse dans les choix proposés dans le menu déroulant._x000a_" prompt="Merci de selectionner votre réponse dans la liste déroulante." sqref="E50">
      <formula1>"OUI,NON"</formula1>
    </dataValidation>
    <dataValidation type="whole" allowBlank="1" showInputMessage="1" showErrorMessage="1" errorTitle="ATTENTION" error="Merci de saisir un nombre entier " prompt="Merci de saisir le nombres d'EI associés UNIQUEMENT aux soins et à l'accompagnement." sqref="E23">
      <formula1>0</formula1>
      <formula2>100000</formula2>
    </dataValidation>
    <dataValidation type="list" allowBlank="1" showInputMessage="1" showErrorMessage="1" errorTitle="ATTENTION " error="Effacer et séléctionner votre réponse dans les choix proposés dans le menu déroulant." prompt="Merci de selectionner votre réponse dans la liste déroulante._x000a__x000a_" sqref="E37">
      <formula1>"OUI,NON"</formula1>
    </dataValidation>
    <dataValidation type="list" allowBlank="1" showInputMessage="1" showErrorMessage="1" errorTitle="ATTENTION " error="Effacer et séléctionner votre réponse dans les choix proposés dans le menu déroulant." prompt="Merci de selectionner votre réponse dans la liste déroulante._x000a_" sqref="E36">
      <formula1>"OUI,NON"</formula1>
    </dataValidation>
    <dataValidation type="list" allowBlank="1" showInputMessage="1" showErrorMessage="1" errorTitle="ATTENTION " error="Effacer et séléctionner votre réponse dans les choix proposés dans le menu déroulant._x000a_" prompt="Merci de selectionner dans la liste déroulante." sqref="E39">
      <formula1>"OUI,NON"</formula1>
    </dataValidation>
    <dataValidation type="whole" allowBlank="1" showInputMessage="1" showErrorMessage="1" errorTitle="ATTENTION" error="Saisir un nombre entier inférieur au nombre de personnes" prompt="Veuillez saisir uniquement le nombre de femmes présentes dans votre établissement" sqref="E43">
      <formula1>0</formula1>
      <formula2>E17</formula2>
    </dataValidation>
    <dataValidation type="whole" allowBlank="1" showInputMessage="1" showErrorMessage="1" errorTitle="ATTENTION" error="Saisir un nombre entier" prompt="Saisir le nombre de femmes de 50 à 74 ans uniquement" sqref="E44">
      <formula1>0</formula1>
      <formula2>E43</formula2>
    </dataValidation>
    <dataValidation type="whole" allowBlank="1" showInputMessage="1" showErrorMessage="1" errorTitle="ATTENTION " error="Le nombre doit être inférieur au nombre total de personnes" prompt="Saisir le nombre de personnes ayant un médecin traitant ET l'ayant vu au moins une fois dans l'année" sqref="E46">
      <formula1>0</formula1>
      <formula2>E17</formula2>
    </dataValidation>
    <dataValidation type="whole" allowBlank="1" showInputMessage="1" showErrorMessage="1" errorTitle="ATTENTION " error="Veuillez saisir uniquement un nombre entier" prompt="Merci de saisir le nombre de personnes ayan bénéficié d'un bilan bucco-denaire durant cette période" sqref="E47">
      <formula1>0</formula1>
      <formula2>E17</formula2>
    </dataValidation>
    <dataValidation type="whole" allowBlank="1" showInputMessage="1" showErrorMessage="1" errorTitle="ATTENTION" error="Merci de saisir uniquement un nombre entier inférieur ou égal au nombe de femmes _x000a_" prompt="Saisir uniquement les femmes ayant bénéficié d'un suivi gynécologique en 2023" sqref="E48">
      <formula1>0</formula1>
      <formula2>E43</formula2>
    </dataValidation>
    <dataValidation type="whole" allowBlank="1" showInputMessage="1" showErrorMessage="1" error="Veuillez saisir un nombre entier" prompt="Saisir le nombre de résidents de 50 à 74 ans uniquement" sqref="E45">
      <formula1>0</formula1>
      <formula2>E17</formula2>
    </dataValidation>
    <dataValidation type="list" allowBlank="1" showInputMessage="1" showErrorMessage="1" errorTitle="ATTENTION " error="Choisir une proposition figurant dans le menu déroulant " prompt="Merci de selectionner dans la liste déroulante." sqref="E53">
      <formula1>"OUI,NON"</formula1>
    </dataValidation>
    <dataValidation type="list" allowBlank="1" showInputMessage="1" showErrorMessage="1" errorTitle="ATTENTION " error="Choisir une proposition figurant dans le menu déroulant " prompt="Merci de selectionner dans la liste déroulante." sqref="E54">
      <formula1>"OUI,NON,NON CONCERNE"</formula1>
    </dataValidation>
    <dataValidation type="list" allowBlank="1" showInputMessage="1" showErrorMessage="1" errorTitle="ATTENTION " error="Séléctionner votre réponse dans les choix proposés dans le menu déroulant._x000a_" prompt="Merci de selectionner dans la liste déroulante." sqref="E55:E56">
      <formula1>"OUI,NON"</formula1>
    </dataValidation>
    <dataValidation type="whole" allowBlank="1" showInputMessage="1" showErrorMessage="1" errorTitle="ATTENTION " error="Saisir un nombre entier inférieur ou égal au nombre de femmes de 50 à 74 ans_x000a_" prompt="Saisir le nombre de femmes (50-74 ans) ayant bénéficié de leur mammographie de dépistage" sqref="E57">
      <formula1>0</formula1>
      <formula2>E44</formula2>
    </dataValidation>
    <dataValidation allowBlank="1" showInputMessage="1" showErrorMessage="1" errorTitle="ATTENTION " error="Saisir un nombre entier inférieur ou égal au nombre de résidents de 50 à 74 ans_x000a_" prompt="Nombre de résidents (50-74 ans) ayant bénéficié du dépistage du cancer colorectal" sqref="E58"/>
    <dataValidation type="whole" allowBlank="1" showInputMessage="1" error="Veuillez saisir un nombre entier_x000a_" prompt="Saisir le nombre d'enfants entre 3 à 10 ans accompagnés en 2023" sqref="E60">
      <formula1>0</formula1>
      <formula2>E17</formula2>
    </dataValidation>
    <dataValidation type="list" allowBlank="1" showInputMessage="1" errorTitle="ATTENTION " error="Séléctionner votre réponse dans les choix proposés dans le menu déroulant." prompt="Merci de selectionner dans la liste déroulante." sqref="E62">
      <formula1>"OUI,NON"</formula1>
    </dataValidation>
    <dataValidation type="whole" allowBlank="1" showInputMessage="1" showErrorMessage="1" errorTitle="ATTENTION " error="Veuillez saisir un nombre entier inférieur ou égal au nombre d'enfants accompagnés_x000a_" prompt="Indiquer le nombre d'enfants inclus" sqref="E63">
      <formula1>0</formula1>
      <formula2>E17</formula2>
    </dataValidation>
    <dataValidation type="whole" allowBlank="1" showInputMessage="1" showErrorMessage="1" errorTitle="ATTENTION " error="Veuillez saisir un nombre entier inférieur ou égal au nombre d'enfants accompagnés" prompt="Saisir le nombre de jeunes bénéficiant d'un accompagnement partagé " sqref="E64">
      <formula1>0</formula1>
      <formula2>E60</formula2>
    </dataValidation>
    <dataValidation type="whole" allowBlank="1" showInputMessage="1" showErrorMessage="1" errorTitle="ATTENTION " error="Veuillez saisir un nombre entier inférieur ou égal au nombre d'enfants accompagnés" prompt="Saisir le nombre de jeunes ne bénéficiant d'aucune scolarisation" sqref="E65">
      <formula1>0</formula1>
      <formula2>E60</formula2>
    </dataValidation>
    <dataValidation type="whole" allowBlank="1" showInputMessage="1" showErrorMessage="1" errorTitle="ATTENTION " error="Veuillez saisir un nombre entier inférieur ou égal au nombre d'enfants accompagnés" prompt="Saisir le nombre de jeunes bééficiant d'une réunion annuelle d'ESS" sqref="E66">
      <formula1>0</formula1>
      <formula2>E60</formula2>
    </dataValidation>
    <dataValidation type="whole" allowBlank="1" showInputMessage="1" showErrorMessage="1" errorTitle="ATTENTION " error="Saisir nombre entier uniquement" prompt="Saisir le nombre de travailleurs en MO" sqref="E67">
      <formula1>0</formula1>
      <formula2>E17</formula2>
    </dataValidation>
    <dataValidation type="list" allowBlank="1" showInputMessage="1" errorTitle="ATTENTION " error="Choisir une proposition figurant dans le menu déroulant " prompt="Merci de selectionner dans la liste déroulante." sqref="E68">
      <formula1>"OUI,NON"</formula1>
    </dataValidation>
    <dataValidation type="whole" allowBlank="1" showInputMessage="1" showErrorMessage="1" errorTitle="ATTENTION " error="Saisir un nombre entier" prompt="Indiquez le nombre de travailleurs &quot;hors les murs&quot;" sqref="E69">
      <formula1>0</formula1>
      <formula2>E17</formula2>
    </dataValidation>
    <dataValidation errorStyle="information" allowBlank="1" showInputMessage="1" showErrorMessage="1" prompt="Merci de vérifier la saisie de votre adresse email pour permettre la bonne reception de votre rapport de résultats personnalisé" sqref="C13:E13"/>
    <dataValidation type="list" allowBlank="1" showInputMessage="1" showErrorMessage="1" errorTitle="ATTENTION " error="Effacer et séléctionner votre réponse dans les choix proposés dans le menu déroulant._x000a_" promptTitle="ATTENTION" prompt="Merci de s'assurer de votre réponse AVANT de passer à la prochaine question_x000a_Si les cases suivantes sont grisées avec écrit &quot;NON CONCERNE&quot;, ne pas saisir à l'intérieur" sqref="E33">
      <formula1>"OUI,NON"</formula1>
    </dataValidation>
    <dataValidation type="whole" allowBlank="1" showInputMessage="1" showErrorMessage="1" errorTitle="ATTENTION " error="Merci d'indiquer un nombre entier " prompt="Indiquer le nombre de personnels habilités à l'e-learning parmi les professionnels habilités" sqref="E40">
      <formula1>0</formula1>
      <formula2>10000</formula2>
    </dataValidation>
    <dataValidation type="list" allowBlank="1" showInputMessage="1" showErrorMessage="1" errorTitle="ATTENTION " error="Effacer et séléctionner votre réponse dans les choix proposés dans le menu déroulant." promptTitle="ATTENTION" prompt="Bien vérifier votre réponse à &quot;l'ESMS dispose t-il d'une PUI&quot;_x000a_Merci de selectionner votre réponse dans la liste déroulante." sqref="E34">
      <formula1>"OUI,NON"</formula1>
    </dataValidation>
    <dataValidation type="whole" allowBlank="1" showInputMessage="1" showErrorMessage="1" error="Veuillez saisir un nombre entier_x000a_" prompt="Saisir le nombre d'enfants entre 3 à 10 ans accompagnés en 2023" sqref="E61">
      <formula1>0</formula1>
      <formula2>E17</formula2>
    </dataValidation>
    <dataValidation allowBlank="1" showInputMessage="1" showErrorMessage="1" promptTitle="SOURCES DE DONNÉES " prompt="Il est indiqué &quot;Etablissement&quot; lorsque que c'est à vous de saisir les données, Il est indiqué &quot;automatique&quot; lorsque ces données pourront être récupérées par nos soins dans le tableau de bord ANAP ou dans FINESS" sqref="G15:G72"/>
    <dataValidation type="list" allowBlank="1" showInputMessage="1" showErrorMessage="1" errorTitle="ATTENTION" error="Effacer et séléctionner votre réponse dans les choix proposés dans le menu déroulant." prompt="Merci de selectionner votre réponse dans la liste déroulante." sqref="E27">
      <formula1>"OUI,NON"</formula1>
    </dataValidation>
    <dataValidation type="list" operator="notEqual" allowBlank="1" showInputMessage="1" showErrorMessage="1" errorTitle="ATTENTION" error="Effacer et séléctionner votre réponse dans les choix proposés dans le menu déroulant." prompt="Merci de selectionner votre réponse dans la liste déroulante." sqref="E30">
      <formula1>"OUI,NON"</formula1>
    </dataValidation>
    <dataValidation type="list" operator="lessThanOrEqual" allowBlank="1" showInputMessage="1" showErrorMessage="1" errorTitle="ATTENTION" error="Effacer et séléctionner votre réponse dans les choix proposés dans le menu déroulant._x000a_" prompt="Merci de selectionner votre réponse dans la liste déroulante." sqref="E49">
      <formula1>"OUI,NON"</formula1>
    </dataValidation>
    <dataValidation type="whole" allowBlank="1" showInputMessage="1" errorTitle="ATTENTION " error="Choisir une proposition figurant dans le menu déroulant " prompt="Merci de selectionner dans la liste déroulante." sqref="E70">
      <formula1>0</formula1>
      <formula2>E17</formula2>
    </dataValidation>
    <dataValidation type="whole" allowBlank="1" showInputMessage="1" errorTitle="ATTENTION " error="Choisir une proposition figurant dans le menu déroulant " prompt="Merci de selectionner dans la liste déroulante." sqref="E71">
      <formula1>0</formula1>
      <formula2>1000</formula2>
    </dataValidation>
    <dataValidation type="whole" allowBlank="1" showInputMessage="1" errorTitle="ATTENTION " error="Choisir une proposition figurant dans le menu déroulant " prompt="Merci de selectionner dans la liste déroulante." sqref="E72">
      <formula1>0</formula1>
      <formula2>E61</formula2>
    </dataValidation>
    <dataValidation type="list" operator="notEqual" allowBlank="1" showInputMessage="1" showErrorMessage="1" errorTitle="ATTENTION" error="Effacer et séléctionner votre réponse dans les choix proposés dans le menu déroulant." prompt="Merci de selectionner votre réponse dans la liste déroulante." sqref="E29">
      <formula1>"OUI,NON"</formula1>
    </dataValidation>
  </dataValidations>
  <pageMargins left="0.7" right="0.7" top="0.75" bottom="0.75" header="0.3" footer="0.3"/>
  <pageSetup paperSize="9" scale="58" fitToHeight="0" orientation="portrait" r:id="rId1"/>
  <drawing r:id="rId2"/>
  <extLst>
    <ext xmlns:x14="http://schemas.microsoft.com/office/spreadsheetml/2009/9/main" uri="{CCE6A557-97BC-4b89-ADB6-D9C93CAAB3DF}">
      <x14:dataValidations xmlns:xm="http://schemas.microsoft.com/office/excel/2006/main" xWindow="762" yWindow="480" count="1">
        <x14:dataValidation type="list" allowBlank="1" showInputMessage="1" showErrorMessage="1" prompt="Veuillez saisir ou sélectionner dans le menu déroulant _x000a_votre n° FINESS géographique">
          <x14:formula1>
            <xm:f>'Liste ESMS'!$B$3:$B$529</xm:f>
          </x14:formula1>
          <xm:sqref>C9:E9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2"/>
  <sheetViews>
    <sheetView showGridLines="0" topLeftCell="A1231" workbookViewId="0">
      <selection activeCell="A7" sqref="A7"/>
    </sheetView>
  </sheetViews>
  <sheetFormatPr baseColWidth="10" defaultColWidth="0" defaultRowHeight="14.4" zeroHeight="1" x14ac:dyDescent="0.3"/>
  <cols>
    <col min="1" max="1" width="130.88671875" customWidth="1"/>
    <col min="2" max="16384" width="10.88671875" hidden="1"/>
  </cols>
  <sheetData>
    <row r="1" spans="1:1" x14ac:dyDescent="0.3"/>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c r="A13" s="105"/>
    </row>
    <row r="14" spans="1:1" x14ac:dyDescent="0.3">
      <c r="A14" s="105"/>
    </row>
    <row r="15" spans="1:1" x14ac:dyDescent="0.3">
      <c r="A15" s="105"/>
    </row>
    <row r="16" spans="1:1" x14ac:dyDescent="0.3">
      <c r="A16" s="105"/>
    </row>
    <row r="17" spans="1:1" x14ac:dyDescent="0.3">
      <c r="A17" s="105"/>
    </row>
    <row r="18" spans="1:1" x14ac:dyDescent="0.3">
      <c r="A18" s="105"/>
    </row>
    <row r="19" spans="1:1" x14ac:dyDescent="0.3">
      <c r="A19" s="105"/>
    </row>
    <row r="20" spans="1:1" x14ac:dyDescent="0.3">
      <c r="A20" s="105"/>
    </row>
    <row r="21" spans="1:1" x14ac:dyDescent="0.3">
      <c r="A21" s="105"/>
    </row>
    <row r="22" spans="1:1" x14ac:dyDescent="0.3">
      <c r="A22" s="105"/>
    </row>
    <row r="23" spans="1:1" x14ac:dyDescent="0.3">
      <c r="A23" s="105"/>
    </row>
    <row r="24" spans="1:1" x14ac:dyDescent="0.3">
      <c r="A24" s="105"/>
    </row>
    <row r="25" spans="1:1" x14ac:dyDescent="0.3">
      <c r="A25" s="105"/>
    </row>
    <row r="26" spans="1:1" x14ac:dyDescent="0.3">
      <c r="A26" s="105"/>
    </row>
    <row r="27" spans="1:1" x14ac:dyDescent="0.3">
      <c r="A27" s="105"/>
    </row>
    <row r="28" spans="1:1" x14ac:dyDescent="0.3">
      <c r="A28" s="105"/>
    </row>
    <row r="29" spans="1:1" x14ac:dyDescent="0.3">
      <c r="A29" s="105"/>
    </row>
    <row r="30" spans="1:1" x14ac:dyDescent="0.3">
      <c r="A30" s="105"/>
    </row>
    <row r="31" spans="1:1" x14ac:dyDescent="0.3">
      <c r="A31" s="105"/>
    </row>
    <row r="32" spans="1:1" x14ac:dyDescent="0.3">
      <c r="A32" s="105"/>
    </row>
    <row r="33" spans="1:1" x14ac:dyDescent="0.3">
      <c r="A33" s="105"/>
    </row>
    <row r="34" spans="1:1" x14ac:dyDescent="0.3">
      <c r="A34" s="105"/>
    </row>
    <row r="35" spans="1:1" x14ac:dyDescent="0.3">
      <c r="A35" s="105"/>
    </row>
    <row r="36" spans="1:1" x14ac:dyDescent="0.3">
      <c r="A36" s="105"/>
    </row>
    <row r="37" spans="1:1" x14ac:dyDescent="0.3">
      <c r="A37" s="105"/>
    </row>
    <row r="38" spans="1:1" x14ac:dyDescent="0.3">
      <c r="A38" s="105"/>
    </row>
    <row r="39" spans="1:1" x14ac:dyDescent="0.3">
      <c r="A39" s="105"/>
    </row>
    <row r="40" spans="1:1" x14ac:dyDescent="0.3">
      <c r="A40" s="105"/>
    </row>
    <row r="41" spans="1:1" x14ac:dyDescent="0.3">
      <c r="A41" s="105"/>
    </row>
    <row r="42" spans="1:1" x14ac:dyDescent="0.3">
      <c r="A42" s="105"/>
    </row>
    <row r="43" spans="1:1" x14ac:dyDescent="0.3">
      <c r="A43" s="105"/>
    </row>
    <row r="44" spans="1:1" x14ac:dyDescent="0.3">
      <c r="A44" s="105"/>
    </row>
    <row r="45" spans="1:1" x14ac:dyDescent="0.3">
      <c r="A45" s="105"/>
    </row>
    <row r="46" spans="1:1" x14ac:dyDescent="0.3">
      <c r="A46" s="105"/>
    </row>
    <row r="47" spans="1:1" x14ac:dyDescent="0.3">
      <c r="A47" s="105"/>
    </row>
    <row r="48" spans="1:1"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spans="1:1" x14ac:dyDescent="0.3"/>
    <row r="66" spans="1:1" x14ac:dyDescent="0.3"/>
    <row r="67" spans="1:1" x14ac:dyDescent="0.3"/>
    <row r="68" spans="1:1" x14ac:dyDescent="0.3"/>
    <row r="69" spans="1:1" x14ac:dyDescent="0.3"/>
    <row r="70" spans="1:1" x14ac:dyDescent="0.3"/>
    <row r="71" spans="1:1" x14ac:dyDescent="0.3"/>
    <row r="72" spans="1:1" x14ac:dyDescent="0.3"/>
    <row r="73" spans="1:1" x14ac:dyDescent="0.3"/>
    <row r="74" spans="1:1" x14ac:dyDescent="0.3"/>
    <row r="75" spans="1:1" x14ac:dyDescent="0.3"/>
    <row r="76" spans="1:1" x14ac:dyDescent="0.3"/>
    <row r="77" spans="1:1" x14ac:dyDescent="0.3"/>
    <row r="78" spans="1:1" ht="18" x14ac:dyDescent="0.35">
      <c r="A78" s="106"/>
    </row>
    <row r="79" spans="1:1" x14ac:dyDescent="0.3"/>
    <row r="80" spans="1:1"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row r="1033" x14ac:dyDescent="0.3"/>
    <row r="1034" x14ac:dyDescent="0.3"/>
    <row r="1035" x14ac:dyDescent="0.3"/>
    <row r="1036" x14ac:dyDescent="0.3"/>
    <row r="1037" x14ac:dyDescent="0.3"/>
    <row r="1038" x14ac:dyDescent="0.3"/>
    <row r="1039" x14ac:dyDescent="0.3"/>
    <row r="1040" x14ac:dyDescent="0.3"/>
    <row r="1041" x14ac:dyDescent="0.3"/>
    <row r="1042" x14ac:dyDescent="0.3"/>
    <row r="1043" x14ac:dyDescent="0.3"/>
    <row r="1044" x14ac:dyDescent="0.3"/>
    <row r="1045" x14ac:dyDescent="0.3"/>
    <row r="1046" x14ac:dyDescent="0.3"/>
    <row r="1047" x14ac:dyDescent="0.3"/>
    <row r="1048" x14ac:dyDescent="0.3"/>
    <row r="1049" x14ac:dyDescent="0.3"/>
    <row r="1050" x14ac:dyDescent="0.3"/>
    <row r="1051" x14ac:dyDescent="0.3"/>
    <row r="1052" x14ac:dyDescent="0.3"/>
    <row r="1053" x14ac:dyDescent="0.3"/>
    <row r="1054" x14ac:dyDescent="0.3"/>
    <row r="1055" x14ac:dyDescent="0.3"/>
    <row r="1056" x14ac:dyDescent="0.3"/>
    <row r="1057" x14ac:dyDescent="0.3"/>
    <row r="1058" x14ac:dyDescent="0.3"/>
    <row r="1059" x14ac:dyDescent="0.3"/>
    <row r="1060" x14ac:dyDescent="0.3"/>
    <row r="1061" x14ac:dyDescent="0.3"/>
    <row r="1062" x14ac:dyDescent="0.3"/>
    <row r="1063" x14ac:dyDescent="0.3"/>
    <row r="1064" x14ac:dyDescent="0.3"/>
    <row r="1065" x14ac:dyDescent="0.3"/>
    <row r="1066" x14ac:dyDescent="0.3"/>
    <row r="1067" x14ac:dyDescent="0.3"/>
    <row r="1068" x14ac:dyDescent="0.3"/>
    <row r="1069" x14ac:dyDescent="0.3"/>
    <row r="1070" x14ac:dyDescent="0.3"/>
    <row r="1071" x14ac:dyDescent="0.3"/>
    <row r="1072" x14ac:dyDescent="0.3"/>
    <row r="1073" x14ac:dyDescent="0.3"/>
    <row r="1074" x14ac:dyDescent="0.3"/>
    <row r="1075" x14ac:dyDescent="0.3"/>
    <row r="1076" x14ac:dyDescent="0.3"/>
    <row r="1077" x14ac:dyDescent="0.3"/>
    <row r="1078" x14ac:dyDescent="0.3"/>
    <row r="1079" x14ac:dyDescent="0.3"/>
    <row r="1080" x14ac:dyDescent="0.3"/>
    <row r="1081" x14ac:dyDescent="0.3"/>
    <row r="1082" x14ac:dyDescent="0.3"/>
    <row r="1083" x14ac:dyDescent="0.3"/>
    <row r="1084" x14ac:dyDescent="0.3"/>
    <row r="1085" x14ac:dyDescent="0.3"/>
    <row r="1086" x14ac:dyDescent="0.3"/>
    <row r="1087" x14ac:dyDescent="0.3"/>
    <row r="1088" x14ac:dyDescent="0.3"/>
    <row r="1089" x14ac:dyDescent="0.3"/>
    <row r="1090" x14ac:dyDescent="0.3"/>
    <row r="1091" x14ac:dyDescent="0.3"/>
    <row r="1092" x14ac:dyDescent="0.3"/>
    <row r="1093" x14ac:dyDescent="0.3"/>
    <row r="1094" x14ac:dyDescent="0.3"/>
    <row r="1095" x14ac:dyDescent="0.3"/>
    <row r="1096" x14ac:dyDescent="0.3"/>
    <row r="1097" x14ac:dyDescent="0.3"/>
    <row r="1098" x14ac:dyDescent="0.3"/>
    <row r="1099" x14ac:dyDescent="0.3"/>
    <row r="1100" x14ac:dyDescent="0.3"/>
    <row r="1101" x14ac:dyDescent="0.3"/>
    <row r="1102" x14ac:dyDescent="0.3"/>
    <row r="1103" x14ac:dyDescent="0.3"/>
    <row r="1104" x14ac:dyDescent="0.3"/>
    <row r="1105" x14ac:dyDescent="0.3"/>
    <row r="1106" x14ac:dyDescent="0.3"/>
    <row r="1107" x14ac:dyDescent="0.3"/>
    <row r="1108" x14ac:dyDescent="0.3"/>
    <row r="1109" x14ac:dyDescent="0.3"/>
    <row r="1110" x14ac:dyDescent="0.3"/>
    <row r="1111" x14ac:dyDescent="0.3"/>
    <row r="1112" x14ac:dyDescent="0.3"/>
    <row r="1113" x14ac:dyDescent="0.3"/>
    <row r="1114" x14ac:dyDescent="0.3"/>
    <row r="1115" x14ac:dyDescent="0.3"/>
    <row r="1116" x14ac:dyDescent="0.3"/>
    <row r="1117" x14ac:dyDescent="0.3"/>
    <row r="1118" x14ac:dyDescent="0.3"/>
    <row r="1119" x14ac:dyDescent="0.3"/>
    <row r="1120" x14ac:dyDescent="0.3"/>
    <row r="1121" x14ac:dyDescent="0.3"/>
    <row r="1122" x14ac:dyDescent="0.3"/>
    <row r="1123" x14ac:dyDescent="0.3"/>
    <row r="1124" x14ac:dyDescent="0.3"/>
    <row r="1125" x14ac:dyDescent="0.3"/>
    <row r="1126" x14ac:dyDescent="0.3"/>
    <row r="1127" x14ac:dyDescent="0.3"/>
    <row r="1128" x14ac:dyDescent="0.3"/>
    <row r="1129" x14ac:dyDescent="0.3"/>
    <row r="1130" x14ac:dyDescent="0.3"/>
    <row r="1131" x14ac:dyDescent="0.3"/>
    <row r="1132" x14ac:dyDescent="0.3"/>
    <row r="1133" x14ac:dyDescent="0.3"/>
    <row r="1134" x14ac:dyDescent="0.3"/>
    <row r="1135" x14ac:dyDescent="0.3"/>
    <row r="1136" x14ac:dyDescent="0.3"/>
    <row r="1137" x14ac:dyDescent="0.3"/>
    <row r="1138" x14ac:dyDescent="0.3"/>
    <row r="1139" x14ac:dyDescent="0.3"/>
    <row r="1140" x14ac:dyDescent="0.3"/>
    <row r="1141" x14ac:dyDescent="0.3"/>
    <row r="1142" x14ac:dyDescent="0.3"/>
    <row r="1143" x14ac:dyDescent="0.3"/>
    <row r="1144" x14ac:dyDescent="0.3"/>
    <row r="1145" x14ac:dyDescent="0.3"/>
    <row r="1146" x14ac:dyDescent="0.3"/>
    <row r="1147" x14ac:dyDescent="0.3"/>
    <row r="1148" x14ac:dyDescent="0.3"/>
    <row r="1149" x14ac:dyDescent="0.3"/>
    <row r="1150" x14ac:dyDescent="0.3"/>
    <row r="1151" x14ac:dyDescent="0.3"/>
    <row r="1152" x14ac:dyDescent="0.3"/>
    <row r="1153" x14ac:dyDescent="0.3"/>
    <row r="1154" x14ac:dyDescent="0.3"/>
    <row r="1155" x14ac:dyDescent="0.3"/>
    <row r="1156" x14ac:dyDescent="0.3"/>
    <row r="1157" x14ac:dyDescent="0.3"/>
    <row r="1158" x14ac:dyDescent="0.3"/>
    <row r="1159" x14ac:dyDescent="0.3"/>
    <row r="1160" x14ac:dyDescent="0.3"/>
    <row r="1161" x14ac:dyDescent="0.3"/>
    <row r="1162" x14ac:dyDescent="0.3"/>
    <row r="1163" x14ac:dyDescent="0.3"/>
    <row r="1164" x14ac:dyDescent="0.3"/>
    <row r="1165" x14ac:dyDescent="0.3"/>
    <row r="1166" x14ac:dyDescent="0.3"/>
    <row r="1167" x14ac:dyDescent="0.3"/>
    <row r="1168" x14ac:dyDescent="0.3"/>
    <row r="1169" x14ac:dyDescent="0.3"/>
    <row r="1170" x14ac:dyDescent="0.3"/>
    <row r="1171" x14ac:dyDescent="0.3"/>
    <row r="1172" x14ac:dyDescent="0.3"/>
    <row r="1173" x14ac:dyDescent="0.3"/>
    <row r="1174" x14ac:dyDescent="0.3"/>
    <row r="1175" x14ac:dyDescent="0.3"/>
    <row r="1176" x14ac:dyDescent="0.3"/>
    <row r="1177" x14ac:dyDescent="0.3"/>
    <row r="1178" x14ac:dyDescent="0.3"/>
    <row r="1179" x14ac:dyDescent="0.3"/>
    <row r="1180" x14ac:dyDescent="0.3"/>
    <row r="1181" x14ac:dyDescent="0.3"/>
    <row r="1182" x14ac:dyDescent="0.3"/>
    <row r="1183" x14ac:dyDescent="0.3"/>
    <row r="1184" x14ac:dyDescent="0.3"/>
    <row r="1185" x14ac:dyDescent="0.3"/>
    <row r="1186" x14ac:dyDescent="0.3"/>
    <row r="1187" x14ac:dyDescent="0.3"/>
    <row r="1188" x14ac:dyDescent="0.3"/>
    <row r="1189" x14ac:dyDescent="0.3"/>
    <row r="1190" x14ac:dyDescent="0.3"/>
    <row r="1191" x14ac:dyDescent="0.3"/>
    <row r="1192" x14ac:dyDescent="0.3"/>
    <row r="1193" x14ac:dyDescent="0.3"/>
    <row r="1194" x14ac:dyDescent="0.3"/>
    <row r="1195" x14ac:dyDescent="0.3"/>
    <row r="1196" x14ac:dyDescent="0.3"/>
    <row r="1197" x14ac:dyDescent="0.3"/>
    <row r="1198" x14ac:dyDescent="0.3"/>
    <row r="1199" x14ac:dyDescent="0.3"/>
    <row r="1200" x14ac:dyDescent="0.3"/>
    <row r="1201" x14ac:dyDescent="0.3"/>
    <row r="1202" x14ac:dyDescent="0.3"/>
    <row r="1203" x14ac:dyDescent="0.3"/>
    <row r="1204" x14ac:dyDescent="0.3"/>
    <row r="1205" x14ac:dyDescent="0.3"/>
    <row r="1206" x14ac:dyDescent="0.3"/>
    <row r="1207" x14ac:dyDescent="0.3"/>
    <row r="1208" x14ac:dyDescent="0.3"/>
    <row r="1209" x14ac:dyDescent="0.3"/>
    <row r="1210" x14ac:dyDescent="0.3"/>
    <row r="1211" x14ac:dyDescent="0.3"/>
    <row r="1212" x14ac:dyDescent="0.3"/>
    <row r="1213" x14ac:dyDescent="0.3"/>
    <row r="1214" x14ac:dyDescent="0.3"/>
    <row r="1215" x14ac:dyDescent="0.3"/>
    <row r="1216" x14ac:dyDescent="0.3"/>
    <row r="1217" x14ac:dyDescent="0.3"/>
    <row r="1218" x14ac:dyDescent="0.3"/>
    <row r="1219" x14ac:dyDescent="0.3"/>
    <row r="1220" x14ac:dyDescent="0.3"/>
    <row r="1221" x14ac:dyDescent="0.3"/>
    <row r="1222" x14ac:dyDescent="0.3"/>
    <row r="1223" x14ac:dyDescent="0.3"/>
    <row r="1224" x14ac:dyDescent="0.3"/>
    <row r="1225" x14ac:dyDescent="0.3"/>
    <row r="1226" x14ac:dyDescent="0.3"/>
    <row r="1227" x14ac:dyDescent="0.3"/>
    <row r="1228" x14ac:dyDescent="0.3"/>
    <row r="1229" x14ac:dyDescent="0.3"/>
    <row r="1230" x14ac:dyDescent="0.3"/>
    <row r="1231" x14ac:dyDescent="0.3"/>
    <row r="1232" x14ac:dyDescent="0.3"/>
    <row r="1233" x14ac:dyDescent="0.3"/>
    <row r="1234" x14ac:dyDescent="0.3"/>
    <row r="1235" x14ac:dyDescent="0.3"/>
    <row r="1236" x14ac:dyDescent="0.3"/>
    <row r="1237" x14ac:dyDescent="0.3"/>
    <row r="1238" x14ac:dyDescent="0.3"/>
    <row r="1239" x14ac:dyDescent="0.3"/>
    <row r="1240" x14ac:dyDescent="0.3"/>
    <row r="1241" x14ac:dyDescent="0.3"/>
    <row r="1242" x14ac:dyDescent="0.3"/>
    <row r="1243" x14ac:dyDescent="0.3"/>
    <row r="1244" x14ac:dyDescent="0.3"/>
    <row r="1245" x14ac:dyDescent="0.3"/>
    <row r="1246" x14ac:dyDescent="0.3"/>
    <row r="1247" x14ac:dyDescent="0.3"/>
    <row r="1248" x14ac:dyDescent="0.3"/>
    <row r="1249" x14ac:dyDescent="0.3"/>
    <row r="1250" x14ac:dyDescent="0.3"/>
    <row r="1251" x14ac:dyDescent="0.3"/>
    <row r="1252" x14ac:dyDescent="0.3"/>
    <row r="1253" x14ac:dyDescent="0.3"/>
    <row r="1254" x14ac:dyDescent="0.3"/>
    <row r="1255" x14ac:dyDescent="0.3"/>
    <row r="1256" x14ac:dyDescent="0.3"/>
    <row r="1257" x14ac:dyDescent="0.3"/>
    <row r="1258" x14ac:dyDescent="0.3"/>
    <row r="1259" x14ac:dyDescent="0.3"/>
    <row r="1260" x14ac:dyDescent="0.3"/>
    <row r="1261" x14ac:dyDescent="0.3"/>
    <row r="1262" x14ac:dyDescent="0.3"/>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9"/>
  <sheetViews>
    <sheetView workbookViewId="0">
      <selection sqref="A1:D1"/>
    </sheetView>
  </sheetViews>
  <sheetFormatPr baseColWidth="10" defaultRowHeight="14.4" x14ac:dyDescent="0.3"/>
  <cols>
    <col min="2" max="2" width="26.33203125" style="97" customWidth="1"/>
    <col min="3" max="3" width="40.6640625" customWidth="1"/>
    <col min="4" max="4" width="54" customWidth="1"/>
    <col min="5" max="11" width="40.6640625" customWidth="1"/>
  </cols>
  <sheetData>
    <row r="1" spans="1:11" ht="46.35" customHeight="1" x14ac:dyDescent="0.3">
      <c r="A1" s="176" t="s">
        <v>21</v>
      </c>
      <c r="B1" s="176"/>
      <c r="C1" s="176"/>
      <c r="D1" s="176"/>
      <c r="E1" s="95"/>
      <c r="F1" s="25"/>
      <c r="G1" s="95"/>
      <c r="H1" s="25"/>
    </row>
    <row r="2" spans="1:11" ht="15" thickBot="1" x14ac:dyDescent="0.35">
      <c r="A2" s="26" t="s">
        <v>20</v>
      </c>
      <c r="B2" s="96" t="s">
        <v>129</v>
      </c>
      <c r="C2" s="26" t="s">
        <v>130</v>
      </c>
      <c r="D2" s="27" t="s">
        <v>131</v>
      </c>
      <c r="E2" s="27" t="s">
        <v>132</v>
      </c>
      <c r="F2" s="27" t="s">
        <v>133</v>
      </c>
      <c r="G2" s="27" t="s">
        <v>134</v>
      </c>
      <c r="H2" s="27" t="s">
        <v>135</v>
      </c>
      <c r="I2" s="27" t="s">
        <v>136</v>
      </c>
      <c r="J2" s="27" t="s">
        <v>137</v>
      </c>
      <c r="K2" s="27" t="s">
        <v>138</v>
      </c>
    </row>
    <row r="3" spans="1:11" x14ac:dyDescent="0.3">
      <c r="A3" t="s">
        <v>1977</v>
      </c>
      <c r="B3" t="s">
        <v>2088</v>
      </c>
      <c r="C3" t="s">
        <v>404</v>
      </c>
      <c r="D3" t="s">
        <v>140</v>
      </c>
      <c r="E3" t="s">
        <v>141</v>
      </c>
      <c r="F3" t="s">
        <v>405</v>
      </c>
      <c r="G3" t="s">
        <v>406</v>
      </c>
      <c r="H3" t="s">
        <v>407</v>
      </c>
      <c r="I3" t="s">
        <v>2089</v>
      </c>
      <c r="J3" t="s">
        <v>408</v>
      </c>
    </row>
    <row r="4" spans="1:11" x14ac:dyDescent="0.3">
      <c r="A4" t="s">
        <v>1977</v>
      </c>
      <c r="B4" t="s">
        <v>2149</v>
      </c>
      <c r="C4" t="s">
        <v>553</v>
      </c>
      <c r="D4" t="s">
        <v>140</v>
      </c>
      <c r="E4" t="s">
        <v>141</v>
      </c>
      <c r="F4" t="s">
        <v>554</v>
      </c>
      <c r="G4" t="s">
        <v>555</v>
      </c>
      <c r="H4" t="s">
        <v>187</v>
      </c>
      <c r="I4" t="s">
        <v>2150</v>
      </c>
      <c r="J4" t="s">
        <v>556</v>
      </c>
      <c r="K4" t="s">
        <v>557</v>
      </c>
    </row>
    <row r="5" spans="1:11" x14ac:dyDescent="0.3">
      <c r="A5" t="s">
        <v>1977</v>
      </c>
      <c r="B5" t="s">
        <v>2201</v>
      </c>
      <c r="C5" t="s">
        <v>684</v>
      </c>
      <c r="D5" t="s">
        <v>146</v>
      </c>
      <c r="E5" t="s">
        <v>147</v>
      </c>
      <c r="F5" t="s">
        <v>685</v>
      </c>
      <c r="G5" t="s">
        <v>686</v>
      </c>
      <c r="H5" t="s">
        <v>149</v>
      </c>
      <c r="I5" t="s">
        <v>2202</v>
      </c>
      <c r="J5" t="s">
        <v>687</v>
      </c>
      <c r="K5" t="s">
        <v>676</v>
      </c>
    </row>
    <row r="6" spans="1:11" x14ac:dyDescent="0.3">
      <c r="A6" t="s">
        <v>1977</v>
      </c>
      <c r="B6" t="s">
        <v>2082</v>
      </c>
      <c r="C6" t="s">
        <v>389</v>
      </c>
      <c r="D6" t="s">
        <v>265</v>
      </c>
      <c r="E6" t="s">
        <v>266</v>
      </c>
      <c r="F6" t="s">
        <v>390</v>
      </c>
      <c r="G6" t="s">
        <v>391</v>
      </c>
      <c r="H6" t="s">
        <v>149</v>
      </c>
      <c r="I6" t="s">
        <v>2083</v>
      </c>
      <c r="J6" t="s">
        <v>392</v>
      </c>
    </row>
    <row r="7" spans="1:11" x14ac:dyDescent="0.3">
      <c r="A7" t="s">
        <v>1977</v>
      </c>
      <c r="B7" t="s">
        <v>2179</v>
      </c>
      <c r="C7" t="s">
        <v>627</v>
      </c>
      <c r="D7" t="s">
        <v>140</v>
      </c>
      <c r="E7" t="s">
        <v>141</v>
      </c>
      <c r="F7" t="s">
        <v>628</v>
      </c>
      <c r="H7" t="s">
        <v>200</v>
      </c>
      <c r="I7" t="s">
        <v>2004</v>
      </c>
      <c r="J7" t="s">
        <v>629</v>
      </c>
      <c r="K7" t="s">
        <v>630</v>
      </c>
    </row>
    <row r="8" spans="1:11" x14ac:dyDescent="0.3">
      <c r="A8" t="s">
        <v>1977</v>
      </c>
      <c r="B8" t="s">
        <v>2109</v>
      </c>
      <c r="C8" t="s">
        <v>458</v>
      </c>
      <c r="D8" t="s">
        <v>140</v>
      </c>
      <c r="E8" t="s">
        <v>141</v>
      </c>
      <c r="F8" t="s">
        <v>172</v>
      </c>
      <c r="H8" t="s">
        <v>173</v>
      </c>
      <c r="I8" t="s">
        <v>1992</v>
      </c>
      <c r="J8" t="s">
        <v>174</v>
      </c>
      <c r="K8" t="s">
        <v>175</v>
      </c>
    </row>
    <row r="9" spans="1:11" x14ac:dyDescent="0.3">
      <c r="A9" t="s">
        <v>1977</v>
      </c>
      <c r="B9" t="s">
        <v>2161</v>
      </c>
      <c r="C9" t="s">
        <v>578</v>
      </c>
      <c r="D9" t="s">
        <v>140</v>
      </c>
      <c r="E9" t="s">
        <v>141</v>
      </c>
      <c r="F9" t="s">
        <v>579</v>
      </c>
      <c r="H9" t="s">
        <v>196</v>
      </c>
      <c r="I9" t="s">
        <v>2002</v>
      </c>
      <c r="J9" t="s">
        <v>197</v>
      </c>
      <c r="K9" t="s">
        <v>580</v>
      </c>
    </row>
    <row r="10" spans="1:11" x14ac:dyDescent="0.3">
      <c r="A10" t="s">
        <v>1977</v>
      </c>
      <c r="B10" t="s">
        <v>2104</v>
      </c>
      <c r="C10" t="s">
        <v>443</v>
      </c>
      <c r="D10" t="s">
        <v>140</v>
      </c>
      <c r="E10" t="s">
        <v>141</v>
      </c>
      <c r="F10" t="s">
        <v>444</v>
      </c>
      <c r="H10" t="s">
        <v>149</v>
      </c>
      <c r="I10" t="s">
        <v>1981</v>
      </c>
      <c r="J10" t="s">
        <v>445</v>
      </c>
    </row>
    <row r="11" spans="1:11" x14ac:dyDescent="0.3">
      <c r="A11" t="s">
        <v>1977</v>
      </c>
      <c r="B11" t="s">
        <v>2110</v>
      </c>
      <c r="C11" t="s">
        <v>459</v>
      </c>
      <c r="D11" t="s">
        <v>140</v>
      </c>
      <c r="E11" t="s">
        <v>141</v>
      </c>
      <c r="F11" t="s">
        <v>460</v>
      </c>
      <c r="G11" t="s">
        <v>461</v>
      </c>
      <c r="H11" t="s">
        <v>159</v>
      </c>
      <c r="I11" t="s">
        <v>1986</v>
      </c>
      <c r="J11" t="s">
        <v>462</v>
      </c>
    </row>
    <row r="12" spans="1:11" x14ac:dyDescent="0.3">
      <c r="A12" t="s">
        <v>1977</v>
      </c>
      <c r="B12" t="s">
        <v>2090</v>
      </c>
      <c r="C12" t="s">
        <v>409</v>
      </c>
      <c r="D12" t="s">
        <v>140</v>
      </c>
      <c r="E12" t="s">
        <v>141</v>
      </c>
      <c r="F12" t="s">
        <v>410</v>
      </c>
      <c r="H12" t="s">
        <v>411</v>
      </c>
      <c r="I12" t="s">
        <v>2091</v>
      </c>
      <c r="J12" t="s">
        <v>412</v>
      </c>
      <c r="K12" t="s">
        <v>413</v>
      </c>
    </row>
    <row r="13" spans="1:11" x14ac:dyDescent="0.3">
      <c r="A13" t="s">
        <v>1977</v>
      </c>
      <c r="B13" t="s">
        <v>2183</v>
      </c>
      <c r="C13" t="s">
        <v>637</v>
      </c>
      <c r="D13" t="s">
        <v>140</v>
      </c>
      <c r="E13" t="s">
        <v>141</v>
      </c>
      <c r="F13" t="s">
        <v>638</v>
      </c>
      <c r="G13" t="s">
        <v>639</v>
      </c>
      <c r="H13" t="s">
        <v>411</v>
      </c>
      <c r="I13" t="s">
        <v>2184</v>
      </c>
      <c r="J13" t="s">
        <v>640</v>
      </c>
      <c r="K13" t="s">
        <v>641</v>
      </c>
    </row>
    <row r="14" spans="1:11" x14ac:dyDescent="0.3">
      <c r="A14" t="s">
        <v>1977</v>
      </c>
      <c r="B14" t="s">
        <v>2099</v>
      </c>
      <c r="C14" t="s">
        <v>431</v>
      </c>
      <c r="D14" t="s">
        <v>140</v>
      </c>
      <c r="E14" t="s">
        <v>141</v>
      </c>
      <c r="F14" t="s">
        <v>432</v>
      </c>
      <c r="H14" t="s">
        <v>187</v>
      </c>
      <c r="I14" t="s">
        <v>1998</v>
      </c>
      <c r="J14" t="s">
        <v>188</v>
      </c>
    </row>
    <row r="15" spans="1:11" x14ac:dyDescent="0.3">
      <c r="A15" t="s">
        <v>1977</v>
      </c>
      <c r="B15" t="s">
        <v>2156</v>
      </c>
      <c r="C15" t="s">
        <v>568</v>
      </c>
      <c r="D15" t="s">
        <v>140</v>
      </c>
      <c r="E15" t="s">
        <v>141</v>
      </c>
      <c r="F15" t="s">
        <v>569</v>
      </c>
      <c r="H15" t="s">
        <v>570</v>
      </c>
      <c r="I15" t="s">
        <v>2157</v>
      </c>
      <c r="J15" t="s">
        <v>144</v>
      </c>
    </row>
    <row r="16" spans="1:11" x14ac:dyDescent="0.3">
      <c r="A16" t="s">
        <v>1977</v>
      </c>
      <c r="B16" t="s">
        <v>2071</v>
      </c>
      <c r="C16" t="s">
        <v>363</v>
      </c>
      <c r="D16" t="s">
        <v>345</v>
      </c>
      <c r="E16" t="s">
        <v>1950</v>
      </c>
      <c r="F16" t="s">
        <v>364</v>
      </c>
      <c r="G16" t="s">
        <v>365</v>
      </c>
      <c r="H16" t="s">
        <v>366</v>
      </c>
      <c r="I16" t="s">
        <v>2072</v>
      </c>
      <c r="J16" t="s">
        <v>367</v>
      </c>
    </row>
    <row r="17" spans="1:11" x14ac:dyDescent="0.3">
      <c r="A17" t="s">
        <v>1977</v>
      </c>
      <c r="B17" t="s">
        <v>2074</v>
      </c>
      <c r="C17" t="s">
        <v>372</v>
      </c>
      <c r="D17" t="s">
        <v>345</v>
      </c>
      <c r="E17" t="s">
        <v>1950</v>
      </c>
      <c r="F17" t="s">
        <v>373</v>
      </c>
      <c r="H17" t="s">
        <v>374</v>
      </c>
      <c r="I17" t="s">
        <v>2075</v>
      </c>
      <c r="J17" t="s">
        <v>375</v>
      </c>
    </row>
    <row r="18" spans="1:11" x14ac:dyDescent="0.3">
      <c r="A18" t="s">
        <v>1977</v>
      </c>
      <c r="B18" t="s">
        <v>2148</v>
      </c>
      <c r="C18" t="s">
        <v>549</v>
      </c>
      <c r="D18" t="s">
        <v>140</v>
      </c>
      <c r="E18" t="s">
        <v>141</v>
      </c>
      <c r="F18" t="s">
        <v>550</v>
      </c>
      <c r="H18" t="s">
        <v>411</v>
      </c>
      <c r="I18" t="s">
        <v>2091</v>
      </c>
      <c r="J18" t="s">
        <v>551</v>
      </c>
      <c r="K18" t="s">
        <v>552</v>
      </c>
    </row>
    <row r="19" spans="1:11" x14ac:dyDescent="0.3">
      <c r="A19" t="s">
        <v>1977</v>
      </c>
      <c r="B19" t="s">
        <v>2196</v>
      </c>
      <c r="C19" t="s">
        <v>671</v>
      </c>
      <c r="D19" t="s">
        <v>146</v>
      </c>
      <c r="E19" t="s">
        <v>147</v>
      </c>
      <c r="F19" t="s">
        <v>672</v>
      </c>
      <c r="G19" t="s">
        <v>673</v>
      </c>
      <c r="H19" t="s">
        <v>674</v>
      </c>
      <c r="I19" t="s">
        <v>2197</v>
      </c>
      <c r="J19" t="s">
        <v>675</v>
      </c>
      <c r="K19" t="s">
        <v>676</v>
      </c>
    </row>
    <row r="20" spans="1:11" x14ac:dyDescent="0.3">
      <c r="A20" t="s">
        <v>1977</v>
      </c>
      <c r="B20" t="s">
        <v>2078</v>
      </c>
      <c r="C20" t="s">
        <v>381</v>
      </c>
      <c r="D20" t="s">
        <v>345</v>
      </c>
      <c r="E20" t="s">
        <v>1950</v>
      </c>
      <c r="F20" t="s">
        <v>382</v>
      </c>
      <c r="G20" t="s">
        <v>383</v>
      </c>
      <c r="H20" t="s">
        <v>149</v>
      </c>
      <c r="I20" t="s">
        <v>2079</v>
      </c>
      <c r="J20" t="s">
        <v>348</v>
      </c>
      <c r="K20" t="s">
        <v>384</v>
      </c>
    </row>
    <row r="21" spans="1:11" x14ac:dyDescent="0.3">
      <c r="A21" t="s">
        <v>1977</v>
      </c>
      <c r="B21" t="s">
        <v>2073</v>
      </c>
      <c r="C21" t="s">
        <v>368</v>
      </c>
      <c r="D21" t="s">
        <v>345</v>
      </c>
      <c r="E21" t="s">
        <v>1950</v>
      </c>
      <c r="F21" t="s">
        <v>369</v>
      </c>
      <c r="H21" t="s">
        <v>149</v>
      </c>
      <c r="I21" t="s">
        <v>1990</v>
      </c>
      <c r="J21" t="s">
        <v>370</v>
      </c>
      <c r="K21" t="s">
        <v>371</v>
      </c>
    </row>
    <row r="22" spans="1:11" x14ac:dyDescent="0.3">
      <c r="A22" t="s">
        <v>1977</v>
      </c>
      <c r="B22" t="s">
        <v>2166</v>
      </c>
      <c r="C22" t="s">
        <v>590</v>
      </c>
      <c r="D22" t="s">
        <v>140</v>
      </c>
      <c r="E22" t="s">
        <v>141</v>
      </c>
      <c r="F22" t="s">
        <v>591</v>
      </c>
      <c r="H22" t="s">
        <v>226</v>
      </c>
      <c r="I22" t="s">
        <v>2017</v>
      </c>
      <c r="J22" t="s">
        <v>592</v>
      </c>
    </row>
    <row r="23" spans="1:11" x14ac:dyDescent="0.3">
      <c r="A23" t="s">
        <v>1977</v>
      </c>
      <c r="B23" t="s">
        <v>2167</v>
      </c>
      <c r="C23" t="s">
        <v>593</v>
      </c>
      <c r="D23" t="s">
        <v>140</v>
      </c>
      <c r="E23" t="s">
        <v>141</v>
      </c>
      <c r="F23" t="s">
        <v>594</v>
      </c>
      <c r="G23" t="s">
        <v>595</v>
      </c>
      <c r="H23" t="s">
        <v>226</v>
      </c>
      <c r="I23" t="s">
        <v>2070</v>
      </c>
      <c r="J23" t="s">
        <v>596</v>
      </c>
      <c r="K23" t="s">
        <v>597</v>
      </c>
    </row>
    <row r="24" spans="1:11" x14ac:dyDescent="0.3">
      <c r="A24" t="s">
        <v>1977</v>
      </c>
      <c r="B24" t="s">
        <v>2461</v>
      </c>
      <c r="C24" t="s">
        <v>1370</v>
      </c>
      <c r="D24" t="s">
        <v>1090</v>
      </c>
      <c r="E24" t="s">
        <v>1091</v>
      </c>
      <c r="F24" t="s">
        <v>1371</v>
      </c>
      <c r="G24" t="s">
        <v>1372</v>
      </c>
      <c r="H24" t="s">
        <v>164</v>
      </c>
      <c r="I24" t="s">
        <v>2462</v>
      </c>
      <c r="J24" t="s">
        <v>1373</v>
      </c>
      <c r="K24" t="s">
        <v>1374</v>
      </c>
    </row>
    <row r="25" spans="1:11" x14ac:dyDescent="0.3">
      <c r="A25" t="s">
        <v>1977</v>
      </c>
      <c r="B25" t="s">
        <v>2213</v>
      </c>
      <c r="C25" t="s">
        <v>714</v>
      </c>
      <c r="D25" t="s">
        <v>146</v>
      </c>
      <c r="E25" t="s">
        <v>147</v>
      </c>
      <c r="F25" t="s">
        <v>715</v>
      </c>
      <c r="H25" t="s">
        <v>149</v>
      </c>
      <c r="I25" t="s">
        <v>1983</v>
      </c>
      <c r="J25" t="s">
        <v>716</v>
      </c>
      <c r="K25" t="s">
        <v>184</v>
      </c>
    </row>
    <row r="26" spans="1:11" x14ac:dyDescent="0.3">
      <c r="A26" t="s">
        <v>1977</v>
      </c>
      <c r="B26" t="s">
        <v>2154</v>
      </c>
      <c r="C26" t="s">
        <v>564</v>
      </c>
      <c r="D26" t="s">
        <v>140</v>
      </c>
      <c r="E26" t="s">
        <v>141</v>
      </c>
      <c r="F26" t="s">
        <v>565</v>
      </c>
      <c r="H26" t="s">
        <v>566</v>
      </c>
      <c r="I26" t="s">
        <v>2155</v>
      </c>
      <c r="J26" t="s">
        <v>567</v>
      </c>
    </row>
    <row r="27" spans="1:11" x14ac:dyDescent="0.3">
      <c r="A27" t="s">
        <v>1977</v>
      </c>
      <c r="B27" t="s">
        <v>2512</v>
      </c>
      <c r="C27" t="s">
        <v>1497</v>
      </c>
      <c r="D27" t="s">
        <v>1090</v>
      </c>
      <c r="E27" t="s">
        <v>1091</v>
      </c>
      <c r="F27" t="s">
        <v>1498</v>
      </c>
      <c r="H27" t="s">
        <v>226</v>
      </c>
      <c r="I27" t="s">
        <v>2017</v>
      </c>
      <c r="J27" t="s">
        <v>1499</v>
      </c>
      <c r="K27" t="s">
        <v>592</v>
      </c>
    </row>
    <row r="28" spans="1:11" x14ac:dyDescent="0.3">
      <c r="A28" t="s">
        <v>1977</v>
      </c>
      <c r="B28" t="s">
        <v>2443</v>
      </c>
      <c r="C28" t="s">
        <v>1315</v>
      </c>
      <c r="D28" t="s">
        <v>1090</v>
      </c>
      <c r="E28" t="s">
        <v>1091</v>
      </c>
      <c r="F28" t="s">
        <v>1316</v>
      </c>
      <c r="G28" t="s">
        <v>1317</v>
      </c>
      <c r="H28" t="s">
        <v>173</v>
      </c>
      <c r="I28" t="s">
        <v>1992</v>
      </c>
      <c r="J28" t="s">
        <v>1318</v>
      </c>
    </row>
    <row r="29" spans="1:11" x14ac:dyDescent="0.3">
      <c r="A29" t="s">
        <v>1977</v>
      </c>
      <c r="B29" t="s">
        <v>2492</v>
      </c>
      <c r="C29" t="s">
        <v>1447</v>
      </c>
      <c r="D29" t="s">
        <v>1090</v>
      </c>
      <c r="E29" t="s">
        <v>1091</v>
      </c>
      <c r="F29" t="s">
        <v>1448</v>
      </c>
      <c r="G29" t="s">
        <v>1449</v>
      </c>
      <c r="H29" t="s">
        <v>196</v>
      </c>
      <c r="I29" t="s">
        <v>2002</v>
      </c>
      <c r="J29" t="s">
        <v>1450</v>
      </c>
    </row>
    <row r="30" spans="1:11" x14ac:dyDescent="0.3">
      <c r="A30" t="s">
        <v>1977</v>
      </c>
      <c r="B30" t="s">
        <v>2084</v>
      </c>
      <c r="C30" t="s">
        <v>393</v>
      </c>
      <c r="D30" t="s">
        <v>394</v>
      </c>
      <c r="E30" t="s">
        <v>395</v>
      </c>
      <c r="F30" t="s">
        <v>396</v>
      </c>
      <c r="G30" t="s">
        <v>397</v>
      </c>
      <c r="H30" t="s">
        <v>187</v>
      </c>
      <c r="I30" t="s">
        <v>1998</v>
      </c>
      <c r="J30" t="s">
        <v>392</v>
      </c>
    </row>
    <row r="31" spans="1:11" x14ac:dyDescent="0.3">
      <c r="A31" t="s">
        <v>1977</v>
      </c>
      <c r="B31" t="s">
        <v>2206</v>
      </c>
      <c r="C31" t="s">
        <v>698</v>
      </c>
      <c r="D31" t="s">
        <v>146</v>
      </c>
      <c r="E31" t="s">
        <v>147</v>
      </c>
      <c r="F31" t="s">
        <v>699</v>
      </c>
      <c r="H31" t="s">
        <v>481</v>
      </c>
      <c r="I31" t="s">
        <v>2119</v>
      </c>
      <c r="J31" t="s">
        <v>700</v>
      </c>
      <c r="K31" t="s">
        <v>184</v>
      </c>
    </row>
    <row r="32" spans="1:11" x14ac:dyDescent="0.3">
      <c r="A32" t="s">
        <v>1977</v>
      </c>
      <c r="B32" t="s">
        <v>2108</v>
      </c>
      <c r="C32" t="s">
        <v>454</v>
      </c>
      <c r="D32" t="s">
        <v>140</v>
      </c>
      <c r="E32" t="s">
        <v>141</v>
      </c>
      <c r="F32" t="s">
        <v>455</v>
      </c>
      <c r="H32" t="s">
        <v>226</v>
      </c>
      <c r="I32" t="s">
        <v>2017</v>
      </c>
      <c r="J32" t="s">
        <v>456</v>
      </c>
      <c r="K32" t="s">
        <v>457</v>
      </c>
    </row>
    <row r="33" spans="1:11" x14ac:dyDescent="0.3">
      <c r="A33" t="s">
        <v>1977</v>
      </c>
      <c r="B33" t="s">
        <v>2493</v>
      </c>
      <c r="C33" t="s">
        <v>1451</v>
      </c>
      <c r="D33" t="s">
        <v>1090</v>
      </c>
      <c r="E33" t="s">
        <v>1091</v>
      </c>
      <c r="F33" t="s">
        <v>1452</v>
      </c>
      <c r="H33" t="s">
        <v>342</v>
      </c>
      <c r="I33" t="s">
        <v>2494</v>
      </c>
      <c r="J33" t="s">
        <v>1453</v>
      </c>
      <c r="K33" t="s">
        <v>1454</v>
      </c>
    </row>
    <row r="34" spans="1:11" x14ac:dyDescent="0.3">
      <c r="A34" t="s">
        <v>1977</v>
      </c>
      <c r="B34" t="s">
        <v>2500</v>
      </c>
      <c r="C34" t="s">
        <v>1468</v>
      </c>
      <c r="D34" t="s">
        <v>1090</v>
      </c>
      <c r="E34" t="s">
        <v>1091</v>
      </c>
      <c r="F34" t="s">
        <v>1469</v>
      </c>
      <c r="H34" t="s">
        <v>941</v>
      </c>
      <c r="I34" t="s">
        <v>2501</v>
      </c>
      <c r="J34" t="s">
        <v>1470</v>
      </c>
      <c r="K34" t="s">
        <v>1471</v>
      </c>
    </row>
    <row r="35" spans="1:11" x14ac:dyDescent="0.3">
      <c r="A35" t="s">
        <v>1977</v>
      </c>
      <c r="B35" t="s">
        <v>2491</v>
      </c>
      <c r="C35" t="s">
        <v>1443</v>
      </c>
      <c r="D35" t="s">
        <v>1090</v>
      </c>
      <c r="E35" t="s">
        <v>1091</v>
      </c>
      <c r="F35" t="s">
        <v>1444</v>
      </c>
      <c r="H35" t="s">
        <v>481</v>
      </c>
      <c r="I35" t="s">
        <v>2119</v>
      </c>
      <c r="J35" t="s">
        <v>1445</v>
      </c>
      <c r="K35" t="s">
        <v>1446</v>
      </c>
    </row>
    <row r="36" spans="1:11" x14ac:dyDescent="0.3">
      <c r="A36" t="s">
        <v>1977</v>
      </c>
      <c r="B36" t="s">
        <v>2439</v>
      </c>
      <c r="C36" t="s">
        <v>1304</v>
      </c>
      <c r="D36" t="s">
        <v>1090</v>
      </c>
      <c r="E36" t="s">
        <v>1091</v>
      </c>
      <c r="F36" t="s">
        <v>1305</v>
      </c>
      <c r="H36" t="s">
        <v>1306</v>
      </c>
      <c r="I36" t="s">
        <v>2367</v>
      </c>
      <c r="J36" t="s">
        <v>1307</v>
      </c>
    </row>
    <row r="37" spans="1:11" x14ac:dyDescent="0.3">
      <c r="A37" t="s">
        <v>1977</v>
      </c>
      <c r="B37" t="s">
        <v>2180</v>
      </c>
      <c r="C37" t="s">
        <v>631</v>
      </c>
      <c r="D37" t="s">
        <v>140</v>
      </c>
      <c r="E37" t="s">
        <v>141</v>
      </c>
      <c r="F37" t="s">
        <v>632</v>
      </c>
      <c r="H37" t="s">
        <v>149</v>
      </c>
      <c r="I37" t="s">
        <v>2181</v>
      </c>
      <c r="J37" t="s">
        <v>633</v>
      </c>
    </row>
    <row r="38" spans="1:11" x14ac:dyDescent="0.3">
      <c r="A38" t="s">
        <v>1977</v>
      </c>
      <c r="B38" t="s">
        <v>2062</v>
      </c>
      <c r="C38" t="s">
        <v>340</v>
      </c>
      <c r="D38" t="s">
        <v>328</v>
      </c>
      <c r="E38" t="s">
        <v>329</v>
      </c>
      <c r="F38" t="s">
        <v>341</v>
      </c>
      <c r="H38" t="s">
        <v>342</v>
      </c>
      <c r="I38" t="s">
        <v>2063</v>
      </c>
      <c r="J38" t="s">
        <v>343</v>
      </c>
    </row>
    <row r="39" spans="1:11" x14ac:dyDescent="0.3">
      <c r="A39" t="s">
        <v>1977</v>
      </c>
      <c r="B39" t="s">
        <v>2432</v>
      </c>
      <c r="C39" t="s">
        <v>1285</v>
      </c>
      <c r="D39" t="s">
        <v>1090</v>
      </c>
      <c r="E39" t="s">
        <v>1091</v>
      </c>
      <c r="F39" t="s">
        <v>1286</v>
      </c>
      <c r="H39" t="s">
        <v>1287</v>
      </c>
      <c r="I39" t="s">
        <v>2433</v>
      </c>
      <c r="J39" t="s">
        <v>1288</v>
      </c>
    </row>
    <row r="40" spans="1:11" x14ac:dyDescent="0.3">
      <c r="A40" t="s">
        <v>1977</v>
      </c>
      <c r="B40" t="s">
        <v>2020</v>
      </c>
      <c r="C40" t="s">
        <v>234</v>
      </c>
      <c r="D40" t="s">
        <v>156</v>
      </c>
      <c r="E40" t="s">
        <v>157</v>
      </c>
      <c r="F40" t="s">
        <v>235</v>
      </c>
      <c r="G40" t="s">
        <v>236</v>
      </c>
      <c r="H40" t="s">
        <v>149</v>
      </c>
      <c r="I40" t="s">
        <v>2021</v>
      </c>
      <c r="J40" t="s">
        <v>160</v>
      </c>
      <c r="K40" t="s">
        <v>161</v>
      </c>
    </row>
    <row r="41" spans="1:11" x14ac:dyDescent="0.3">
      <c r="A41" t="s">
        <v>1977</v>
      </c>
      <c r="B41" t="s">
        <v>2016</v>
      </c>
      <c r="C41" t="s">
        <v>224</v>
      </c>
      <c r="D41" t="s">
        <v>156</v>
      </c>
      <c r="E41" t="s">
        <v>157</v>
      </c>
      <c r="F41" t="s">
        <v>225</v>
      </c>
      <c r="H41" t="s">
        <v>226</v>
      </c>
      <c r="I41" t="s">
        <v>2017</v>
      </c>
      <c r="J41" t="s">
        <v>227</v>
      </c>
      <c r="K41" t="s">
        <v>228</v>
      </c>
    </row>
    <row r="42" spans="1:11" x14ac:dyDescent="0.3">
      <c r="A42" t="s">
        <v>1977</v>
      </c>
      <c r="B42" t="s">
        <v>2473</v>
      </c>
      <c r="C42" t="s">
        <v>1401</v>
      </c>
      <c r="D42" t="s">
        <v>1090</v>
      </c>
      <c r="E42" t="s">
        <v>1091</v>
      </c>
      <c r="F42" t="s">
        <v>1402</v>
      </c>
      <c r="H42" t="s">
        <v>1403</v>
      </c>
      <c r="I42" t="s">
        <v>2474</v>
      </c>
      <c r="J42" t="s">
        <v>1088</v>
      </c>
    </row>
    <row r="43" spans="1:11" x14ac:dyDescent="0.3">
      <c r="A43" t="s">
        <v>1977</v>
      </c>
      <c r="B43" t="s">
        <v>2436</v>
      </c>
      <c r="C43" t="s">
        <v>1294</v>
      </c>
      <c r="D43" t="s">
        <v>1090</v>
      </c>
      <c r="E43" t="s">
        <v>1091</v>
      </c>
      <c r="F43" t="s">
        <v>1295</v>
      </c>
      <c r="H43" t="s">
        <v>662</v>
      </c>
      <c r="I43" t="s">
        <v>2192</v>
      </c>
      <c r="J43" t="s">
        <v>1296</v>
      </c>
      <c r="K43" t="s">
        <v>592</v>
      </c>
    </row>
    <row r="44" spans="1:11" x14ac:dyDescent="0.3">
      <c r="A44" t="s">
        <v>1977</v>
      </c>
      <c r="B44" t="s">
        <v>2448</v>
      </c>
      <c r="C44" t="s">
        <v>1334</v>
      </c>
      <c r="D44" t="s">
        <v>1090</v>
      </c>
      <c r="E44" t="s">
        <v>1091</v>
      </c>
      <c r="F44" t="s">
        <v>1335</v>
      </c>
      <c r="H44" t="s">
        <v>1336</v>
      </c>
      <c r="I44" t="s">
        <v>2449</v>
      </c>
      <c r="J44" t="s">
        <v>1337</v>
      </c>
    </row>
    <row r="45" spans="1:11" x14ac:dyDescent="0.3">
      <c r="A45" t="s">
        <v>1977</v>
      </c>
      <c r="B45" t="s">
        <v>2510</v>
      </c>
      <c r="C45" t="s">
        <v>1493</v>
      </c>
      <c r="D45" t="s">
        <v>1090</v>
      </c>
      <c r="E45" t="s">
        <v>1091</v>
      </c>
      <c r="F45" t="s">
        <v>1494</v>
      </c>
      <c r="G45" t="s">
        <v>1495</v>
      </c>
      <c r="H45" t="s">
        <v>149</v>
      </c>
      <c r="I45" t="s">
        <v>2511</v>
      </c>
      <c r="J45" t="s">
        <v>1496</v>
      </c>
    </row>
    <row r="46" spans="1:11" x14ac:dyDescent="0.3">
      <c r="A46" t="s">
        <v>1977</v>
      </c>
      <c r="B46" t="s">
        <v>2022</v>
      </c>
      <c r="C46" t="s">
        <v>237</v>
      </c>
      <c r="D46" t="s">
        <v>156</v>
      </c>
      <c r="E46" t="s">
        <v>157</v>
      </c>
      <c r="F46" t="s">
        <v>238</v>
      </c>
      <c r="G46" t="s">
        <v>239</v>
      </c>
      <c r="H46" t="s">
        <v>149</v>
      </c>
      <c r="I46" t="s">
        <v>2023</v>
      </c>
      <c r="J46" t="s">
        <v>210</v>
      </c>
      <c r="K46" t="s">
        <v>240</v>
      </c>
    </row>
    <row r="47" spans="1:11" x14ac:dyDescent="0.3">
      <c r="A47" t="s">
        <v>1977</v>
      </c>
      <c r="B47" t="s">
        <v>2014</v>
      </c>
      <c r="C47" t="s">
        <v>220</v>
      </c>
      <c r="D47" t="s">
        <v>156</v>
      </c>
      <c r="E47" t="s">
        <v>157</v>
      </c>
      <c r="F47" t="s">
        <v>221</v>
      </c>
      <c r="G47" t="s">
        <v>222</v>
      </c>
      <c r="H47" t="s">
        <v>149</v>
      </c>
      <c r="I47" t="s">
        <v>2015</v>
      </c>
      <c r="J47" t="s">
        <v>223</v>
      </c>
    </row>
    <row r="48" spans="1:11" x14ac:dyDescent="0.3">
      <c r="A48" t="s">
        <v>1977</v>
      </c>
      <c r="B48" t="s">
        <v>2064</v>
      </c>
      <c r="C48" t="s">
        <v>344</v>
      </c>
      <c r="D48" t="s">
        <v>345</v>
      </c>
      <c r="E48" t="s">
        <v>1950</v>
      </c>
      <c r="F48" t="s">
        <v>346</v>
      </c>
      <c r="G48" t="s">
        <v>347</v>
      </c>
      <c r="H48" t="s">
        <v>149</v>
      </c>
      <c r="I48" t="s">
        <v>1981</v>
      </c>
      <c r="J48" t="s">
        <v>348</v>
      </c>
    </row>
    <row r="49" spans="1:11" x14ac:dyDescent="0.3">
      <c r="A49" t="s">
        <v>1977</v>
      </c>
      <c r="B49" t="s">
        <v>2065</v>
      </c>
      <c r="C49" t="s">
        <v>349</v>
      </c>
      <c r="D49" t="s">
        <v>345</v>
      </c>
      <c r="E49" t="s">
        <v>1950</v>
      </c>
      <c r="F49" t="s">
        <v>346</v>
      </c>
      <c r="G49" t="s">
        <v>350</v>
      </c>
      <c r="H49" t="s">
        <v>149</v>
      </c>
      <c r="I49" t="s">
        <v>1983</v>
      </c>
      <c r="J49" t="s">
        <v>348</v>
      </c>
    </row>
    <row r="50" spans="1:11" x14ac:dyDescent="0.3">
      <c r="A50" t="s">
        <v>1977</v>
      </c>
      <c r="B50" t="s">
        <v>2244</v>
      </c>
      <c r="C50" t="s">
        <v>791</v>
      </c>
      <c r="D50" t="s">
        <v>733</v>
      </c>
      <c r="E50" t="s">
        <v>1949</v>
      </c>
      <c r="F50" t="s">
        <v>740</v>
      </c>
      <c r="G50" t="s">
        <v>741</v>
      </c>
      <c r="H50" t="s">
        <v>411</v>
      </c>
      <c r="I50" t="s">
        <v>2091</v>
      </c>
      <c r="J50" t="s">
        <v>742</v>
      </c>
      <c r="K50" t="s">
        <v>371</v>
      </c>
    </row>
    <row r="51" spans="1:11" x14ac:dyDescent="0.3">
      <c r="A51" t="s">
        <v>1977</v>
      </c>
      <c r="B51" t="s">
        <v>1984</v>
      </c>
      <c r="C51" t="s">
        <v>153</v>
      </c>
      <c r="D51" t="s">
        <v>146</v>
      </c>
      <c r="E51" t="s">
        <v>147</v>
      </c>
      <c r="F51" t="s">
        <v>154</v>
      </c>
      <c r="H51" t="s">
        <v>149</v>
      </c>
      <c r="I51" t="s">
        <v>1983</v>
      </c>
      <c r="J51" t="s">
        <v>150</v>
      </c>
    </row>
    <row r="52" spans="1:11" x14ac:dyDescent="0.3">
      <c r="A52" t="s">
        <v>1977</v>
      </c>
      <c r="B52" t="s">
        <v>1980</v>
      </c>
      <c r="C52" t="s">
        <v>145</v>
      </c>
      <c r="D52" t="s">
        <v>146</v>
      </c>
      <c r="E52" t="s">
        <v>147</v>
      </c>
      <c r="F52" t="s">
        <v>148</v>
      </c>
      <c r="H52" t="s">
        <v>149</v>
      </c>
      <c r="I52" t="s">
        <v>1981</v>
      </c>
      <c r="J52" t="s">
        <v>150</v>
      </c>
    </row>
    <row r="53" spans="1:11" x14ac:dyDescent="0.3">
      <c r="A53" t="s">
        <v>1977</v>
      </c>
      <c r="B53" t="s">
        <v>1982</v>
      </c>
      <c r="C53" t="s">
        <v>151</v>
      </c>
      <c r="D53" t="s">
        <v>146</v>
      </c>
      <c r="E53" t="s">
        <v>147</v>
      </c>
      <c r="F53" t="s">
        <v>152</v>
      </c>
      <c r="H53" t="s">
        <v>149</v>
      </c>
      <c r="I53" t="s">
        <v>1983</v>
      </c>
      <c r="J53" t="s">
        <v>150</v>
      </c>
    </row>
    <row r="54" spans="1:11" x14ac:dyDescent="0.3">
      <c r="A54" t="s">
        <v>1977</v>
      </c>
      <c r="B54" t="s">
        <v>2653</v>
      </c>
      <c r="C54" t="s">
        <v>1875</v>
      </c>
      <c r="D54" t="s">
        <v>1764</v>
      </c>
      <c r="E54" t="s">
        <v>1765</v>
      </c>
      <c r="F54" t="s">
        <v>1876</v>
      </c>
      <c r="H54" t="s">
        <v>1552</v>
      </c>
      <c r="I54" t="s">
        <v>2528</v>
      </c>
      <c r="J54" t="s">
        <v>1877</v>
      </c>
    </row>
    <row r="55" spans="1:11" x14ac:dyDescent="0.3">
      <c r="A55" t="s">
        <v>1977</v>
      </c>
      <c r="B55" t="s">
        <v>2620</v>
      </c>
      <c r="C55" t="s">
        <v>1806</v>
      </c>
      <c r="D55" t="s">
        <v>1764</v>
      </c>
      <c r="E55" t="s">
        <v>1765</v>
      </c>
      <c r="F55" t="s">
        <v>1807</v>
      </c>
      <c r="G55" t="s">
        <v>1808</v>
      </c>
      <c r="H55" t="s">
        <v>1809</v>
      </c>
      <c r="I55" t="s">
        <v>2621</v>
      </c>
      <c r="J55" t="s">
        <v>1087</v>
      </c>
      <c r="K55" t="s">
        <v>1088</v>
      </c>
    </row>
    <row r="56" spans="1:11" x14ac:dyDescent="0.3">
      <c r="A56" t="s">
        <v>1977</v>
      </c>
      <c r="B56" t="s">
        <v>2613</v>
      </c>
      <c r="C56" t="s">
        <v>1789</v>
      </c>
      <c r="D56" t="s">
        <v>1764</v>
      </c>
      <c r="E56" t="s">
        <v>1765</v>
      </c>
      <c r="F56" t="s">
        <v>1790</v>
      </c>
      <c r="H56" t="s">
        <v>1758</v>
      </c>
      <c r="I56" t="s">
        <v>2601</v>
      </c>
      <c r="J56" t="s">
        <v>23</v>
      </c>
      <c r="K56" t="s">
        <v>37</v>
      </c>
    </row>
    <row r="57" spans="1:11" x14ac:dyDescent="0.3">
      <c r="A57" t="s">
        <v>1977</v>
      </c>
      <c r="B57" t="s">
        <v>2488</v>
      </c>
      <c r="C57" t="s">
        <v>1433</v>
      </c>
      <c r="D57" t="s">
        <v>1090</v>
      </c>
      <c r="E57" t="s">
        <v>1091</v>
      </c>
      <c r="F57" t="s">
        <v>1434</v>
      </c>
      <c r="G57" t="s">
        <v>1435</v>
      </c>
      <c r="H57" t="s">
        <v>159</v>
      </c>
      <c r="I57" t="s">
        <v>1986</v>
      </c>
      <c r="J57" t="s">
        <v>1436</v>
      </c>
    </row>
    <row r="58" spans="1:11" x14ac:dyDescent="0.3">
      <c r="A58" t="s">
        <v>1977</v>
      </c>
      <c r="B58" t="s">
        <v>2281</v>
      </c>
      <c r="C58" t="s">
        <v>879</v>
      </c>
      <c r="D58" t="s">
        <v>733</v>
      </c>
      <c r="E58" t="s">
        <v>1949</v>
      </c>
      <c r="F58" t="s">
        <v>880</v>
      </c>
      <c r="H58" t="s">
        <v>226</v>
      </c>
      <c r="I58" t="s">
        <v>2017</v>
      </c>
      <c r="J58" t="s">
        <v>881</v>
      </c>
    </row>
    <row r="59" spans="1:11" x14ac:dyDescent="0.3">
      <c r="A59" t="s">
        <v>1977</v>
      </c>
      <c r="B59" t="s">
        <v>2126</v>
      </c>
      <c r="C59" t="s">
        <v>493</v>
      </c>
      <c r="D59" t="s">
        <v>140</v>
      </c>
      <c r="E59" t="s">
        <v>141</v>
      </c>
      <c r="F59" t="s">
        <v>494</v>
      </c>
      <c r="H59" t="s">
        <v>495</v>
      </c>
      <c r="I59" t="s">
        <v>2127</v>
      </c>
      <c r="J59" t="s">
        <v>496</v>
      </c>
      <c r="K59" t="s">
        <v>497</v>
      </c>
    </row>
    <row r="60" spans="1:11" x14ac:dyDescent="0.3">
      <c r="A60" t="s">
        <v>1977</v>
      </c>
      <c r="B60" t="s">
        <v>2294</v>
      </c>
      <c r="C60" t="s">
        <v>904</v>
      </c>
      <c r="D60" t="s">
        <v>733</v>
      </c>
      <c r="E60" t="s">
        <v>1949</v>
      </c>
      <c r="F60" t="s">
        <v>908</v>
      </c>
      <c r="G60" t="s">
        <v>909</v>
      </c>
      <c r="H60" t="s">
        <v>662</v>
      </c>
      <c r="I60" t="s">
        <v>2192</v>
      </c>
      <c r="J60" t="s">
        <v>910</v>
      </c>
    </row>
    <row r="61" spans="1:11" x14ac:dyDescent="0.3">
      <c r="A61" t="s">
        <v>1977</v>
      </c>
      <c r="B61" t="s">
        <v>2122</v>
      </c>
      <c r="C61" t="s">
        <v>484</v>
      </c>
      <c r="D61" t="s">
        <v>140</v>
      </c>
      <c r="E61" t="s">
        <v>141</v>
      </c>
      <c r="F61" t="s">
        <v>485</v>
      </c>
      <c r="H61" t="s">
        <v>486</v>
      </c>
      <c r="I61" t="s">
        <v>2123</v>
      </c>
      <c r="J61" t="s">
        <v>487</v>
      </c>
    </row>
    <row r="62" spans="1:11" x14ac:dyDescent="0.3">
      <c r="A62" t="s">
        <v>1977</v>
      </c>
      <c r="B62" t="s">
        <v>2046</v>
      </c>
      <c r="C62" t="s">
        <v>293</v>
      </c>
      <c r="D62" t="s">
        <v>278</v>
      </c>
      <c r="E62" t="s">
        <v>279</v>
      </c>
      <c r="F62" t="s">
        <v>235</v>
      </c>
      <c r="G62" t="s">
        <v>294</v>
      </c>
      <c r="H62" t="s">
        <v>149</v>
      </c>
      <c r="I62" t="s">
        <v>1990</v>
      </c>
      <c r="J62" t="s">
        <v>160</v>
      </c>
      <c r="K62" t="s">
        <v>161</v>
      </c>
    </row>
    <row r="63" spans="1:11" x14ac:dyDescent="0.3">
      <c r="A63" t="s">
        <v>1977</v>
      </c>
      <c r="B63" t="s">
        <v>2039</v>
      </c>
      <c r="C63" t="s">
        <v>277</v>
      </c>
      <c r="D63" t="s">
        <v>278</v>
      </c>
      <c r="E63" t="s">
        <v>279</v>
      </c>
      <c r="F63" t="s">
        <v>225</v>
      </c>
      <c r="H63" t="s">
        <v>226</v>
      </c>
      <c r="I63" t="s">
        <v>2017</v>
      </c>
      <c r="J63" t="s">
        <v>227</v>
      </c>
      <c r="K63" t="s">
        <v>228</v>
      </c>
    </row>
    <row r="64" spans="1:11" x14ac:dyDescent="0.3">
      <c r="A64" t="s">
        <v>1977</v>
      </c>
      <c r="B64" t="s">
        <v>2205</v>
      </c>
      <c r="C64" t="s">
        <v>695</v>
      </c>
      <c r="D64" t="s">
        <v>146</v>
      </c>
      <c r="E64" t="s">
        <v>147</v>
      </c>
      <c r="F64" t="s">
        <v>276</v>
      </c>
      <c r="H64" t="s">
        <v>149</v>
      </c>
      <c r="I64" t="s">
        <v>1990</v>
      </c>
      <c r="J64" t="s">
        <v>696</v>
      </c>
      <c r="K64" t="s">
        <v>697</v>
      </c>
    </row>
    <row r="65" spans="1:11" x14ac:dyDescent="0.3">
      <c r="A65" t="s">
        <v>1977</v>
      </c>
      <c r="B65" t="s">
        <v>2513</v>
      </c>
      <c r="C65" t="s">
        <v>1500</v>
      </c>
      <c r="D65" t="s">
        <v>1090</v>
      </c>
      <c r="E65" t="s">
        <v>1091</v>
      </c>
      <c r="F65" t="s">
        <v>1501</v>
      </c>
      <c r="H65" t="s">
        <v>149</v>
      </c>
      <c r="I65" t="s">
        <v>1981</v>
      </c>
      <c r="J65" t="s">
        <v>1502</v>
      </c>
    </row>
    <row r="66" spans="1:11" x14ac:dyDescent="0.3">
      <c r="A66" t="s">
        <v>1977</v>
      </c>
      <c r="B66" t="s">
        <v>2001</v>
      </c>
      <c r="C66" t="s">
        <v>194</v>
      </c>
      <c r="D66" t="s">
        <v>166</v>
      </c>
      <c r="E66" t="s">
        <v>167</v>
      </c>
      <c r="F66" t="s">
        <v>195</v>
      </c>
      <c r="H66" t="s">
        <v>196</v>
      </c>
      <c r="I66" t="s">
        <v>2002</v>
      </c>
      <c r="J66" t="s">
        <v>197</v>
      </c>
    </row>
    <row r="67" spans="1:11" x14ac:dyDescent="0.3">
      <c r="A67" t="s">
        <v>1977</v>
      </c>
      <c r="B67" t="s">
        <v>2329</v>
      </c>
      <c r="C67" t="s">
        <v>988</v>
      </c>
      <c r="D67" t="s">
        <v>733</v>
      </c>
      <c r="E67" t="s">
        <v>1949</v>
      </c>
      <c r="F67" t="s">
        <v>989</v>
      </c>
      <c r="H67" t="s">
        <v>159</v>
      </c>
      <c r="I67" t="s">
        <v>1986</v>
      </c>
      <c r="J67" t="s">
        <v>990</v>
      </c>
      <c r="K67" t="s">
        <v>991</v>
      </c>
    </row>
    <row r="68" spans="1:11" x14ac:dyDescent="0.3">
      <c r="A68" t="s">
        <v>1977</v>
      </c>
      <c r="B68" t="s">
        <v>2330</v>
      </c>
      <c r="C68" t="s">
        <v>992</v>
      </c>
      <c r="D68" t="s">
        <v>733</v>
      </c>
      <c r="E68" t="s">
        <v>1949</v>
      </c>
      <c r="F68" t="s">
        <v>993</v>
      </c>
      <c r="H68" t="s">
        <v>196</v>
      </c>
      <c r="I68" t="s">
        <v>2002</v>
      </c>
      <c r="J68" t="s">
        <v>990</v>
      </c>
      <c r="K68" t="s">
        <v>991</v>
      </c>
    </row>
    <row r="69" spans="1:11" x14ac:dyDescent="0.3">
      <c r="A69" t="s">
        <v>1977</v>
      </c>
      <c r="B69" t="s">
        <v>2314</v>
      </c>
      <c r="C69" t="s">
        <v>957</v>
      </c>
      <c r="D69" t="s">
        <v>733</v>
      </c>
      <c r="E69" t="s">
        <v>1949</v>
      </c>
      <c r="F69" t="s">
        <v>565</v>
      </c>
      <c r="H69" t="s">
        <v>566</v>
      </c>
      <c r="I69" t="s">
        <v>2155</v>
      </c>
      <c r="J69" t="s">
        <v>567</v>
      </c>
    </row>
    <row r="70" spans="1:11" x14ac:dyDescent="0.3">
      <c r="A70" t="s">
        <v>1977</v>
      </c>
      <c r="B70" t="s">
        <v>2260</v>
      </c>
      <c r="C70" t="s">
        <v>831</v>
      </c>
      <c r="D70" t="s">
        <v>733</v>
      </c>
      <c r="E70" t="s">
        <v>1949</v>
      </c>
      <c r="F70" t="s">
        <v>455</v>
      </c>
      <c r="H70" t="s">
        <v>226</v>
      </c>
      <c r="I70" t="s">
        <v>2017</v>
      </c>
      <c r="J70" t="s">
        <v>456</v>
      </c>
      <c r="K70" t="s">
        <v>457</v>
      </c>
    </row>
    <row r="71" spans="1:11" x14ac:dyDescent="0.3">
      <c r="A71" t="s">
        <v>1977</v>
      </c>
      <c r="B71" t="s">
        <v>2349</v>
      </c>
      <c r="C71" t="s">
        <v>1040</v>
      </c>
      <c r="D71" t="s">
        <v>140</v>
      </c>
      <c r="E71" t="s">
        <v>141</v>
      </c>
      <c r="F71" t="s">
        <v>1041</v>
      </c>
      <c r="H71" t="s">
        <v>1042</v>
      </c>
      <c r="I71" t="s">
        <v>2350</v>
      </c>
      <c r="J71" t="s">
        <v>1043</v>
      </c>
    </row>
    <row r="72" spans="1:11" x14ac:dyDescent="0.3">
      <c r="A72" t="s">
        <v>1977</v>
      </c>
      <c r="B72" t="s">
        <v>2328</v>
      </c>
      <c r="C72" t="s">
        <v>987</v>
      </c>
      <c r="D72" t="s">
        <v>733</v>
      </c>
      <c r="E72" t="s">
        <v>1949</v>
      </c>
      <c r="F72" t="s">
        <v>740</v>
      </c>
      <c r="G72" t="s">
        <v>741</v>
      </c>
      <c r="H72" t="s">
        <v>411</v>
      </c>
      <c r="I72" t="s">
        <v>2091</v>
      </c>
      <c r="J72" t="s">
        <v>742</v>
      </c>
      <c r="K72" t="s">
        <v>371</v>
      </c>
    </row>
    <row r="73" spans="1:11" x14ac:dyDescent="0.3">
      <c r="A73" t="s">
        <v>1977</v>
      </c>
      <c r="B73" t="s">
        <v>2188</v>
      </c>
      <c r="C73" t="s">
        <v>652</v>
      </c>
      <c r="D73" t="s">
        <v>394</v>
      </c>
      <c r="E73" t="s">
        <v>395</v>
      </c>
      <c r="F73" t="s">
        <v>369</v>
      </c>
      <c r="H73" t="s">
        <v>149</v>
      </c>
      <c r="I73" t="s">
        <v>1990</v>
      </c>
      <c r="J73" t="s">
        <v>653</v>
      </c>
    </row>
    <row r="74" spans="1:11" x14ac:dyDescent="0.3">
      <c r="A74" t="s">
        <v>1977</v>
      </c>
      <c r="B74" t="s">
        <v>2221</v>
      </c>
      <c r="C74" t="s">
        <v>739</v>
      </c>
      <c r="D74" t="s">
        <v>733</v>
      </c>
      <c r="E74" t="s">
        <v>1949</v>
      </c>
      <c r="F74" t="s">
        <v>740</v>
      </c>
      <c r="G74" t="s">
        <v>741</v>
      </c>
      <c r="H74" t="s">
        <v>411</v>
      </c>
      <c r="I74" t="s">
        <v>2091</v>
      </c>
      <c r="J74" t="s">
        <v>742</v>
      </c>
      <c r="K74" t="s">
        <v>371</v>
      </c>
    </row>
    <row r="75" spans="1:11" x14ac:dyDescent="0.3">
      <c r="A75" t="s">
        <v>1977</v>
      </c>
      <c r="B75" t="s">
        <v>2358</v>
      </c>
      <c r="C75" t="s">
        <v>1060</v>
      </c>
      <c r="D75" t="s">
        <v>733</v>
      </c>
      <c r="E75" t="s">
        <v>1949</v>
      </c>
      <c r="F75" t="s">
        <v>740</v>
      </c>
      <c r="G75" t="s">
        <v>741</v>
      </c>
      <c r="H75" t="s">
        <v>411</v>
      </c>
      <c r="I75" t="s">
        <v>2091</v>
      </c>
      <c r="J75" t="s">
        <v>742</v>
      </c>
      <c r="K75" t="s">
        <v>371</v>
      </c>
    </row>
    <row r="76" spans="1:11" x14ac:dyDescent="0.3">
      <c r="A76" t="s">
        <v>1977</v>
      </c>
      <c r="B76" t="s">
        <v>2509</v>
      </c>
      <c r="C76" t="s">
        <v>1489</v>
      </c>
      <c r="D76" t="s">
        <v>1090</v>
      </c>
      <c r="E76" t="s">
        <v>1091</v>
      </c>
      <c r="F76" t="s">
        <v>1490</v>
      </c>
      <c r="G76" t="s">
        <v>595</v>
      </c>
      <c r="H76" t="s">
        <v>226</v>
      </c>
      <c r="I76" t="s">
        <v>2070</v>
      </c>
      <c r="J76" t="s">
        <v>1491</v>
      </c>
      <c r="K76" t="s">
        <v>1492</v>
      </c>
    </row>
    <row r="77" spans="1:11" x14ac:dyDescent="0.3">
      <c r="A77" t="s">
        <v>1977</v>
      </c>
      <c r="B77" t="s">
        <v>2424</v>
      </c>
      <c r="C77" t="s">
        <v>1259</v>
      </c>
      <c r="D77" t="s">
        <v>1090</v>
      </c>
      <c r="E77" t="s">
        <v>1091</v>
      </c>
      <c r="F77" t="s">
        <v>1260</v>
      </c>
      <c r="H77" t="s">
        <v>1261</v>
      </c>
      <c r="I77" t="s">
        <v>1979</v>
      </c>
      <c r="J77" t="s">
        <v>1262</v>
      </c>
      <c r="K77" t="s">
        <v>1263</v>
      </c>
    </row>
    <row r="78" spans="1:11" x14ac:dyDescent="0.3">
      <c r="A78" t="s">
        <v>1977</v>
      </c>
      <c r="B78" t="s">
        <v>2245</v>
      </c>
      <c r="C78" t="s">
        <v>792</v>
      </c>
      <c r="D78" t="s">
        <v>733</v>
      </c>
      <c r="E78" t="s">
        <v>1949</v>
      </c>
      <c r="F78" t="s">
        <v>793</v>
      </c>
      <c r="H78" t="s">
        <v>374</v>
      </c>
      <c r="I78" t="s">
        <v>2075</v>
      </c>
      <c r="J78" t="s">
        <v>794</v>
      </c>
    </row>
    <row r="79" spans="1:11" x14ac:dyDescent="0.3">
      <c r="A79" t="s">
        <v>1977</v>
      </c>
      <c r="B79" t="s">
        <v>2326</v>
      </c>
      <c r="C79" t="s">
        <v>981</v>
      </c>
      <c r="D79" t="s">
        <v>733</v>
      </c>
      <c r="E79" t="s">
        <v>1949</v>
      </c>
      <c r="F79" t="s">
        <v>982</v>
      </c>
      <c r="H79" t="s">
        <v>226</v>
      </c>
      <c r="I79" t="s">
        <v>2017</v>
      </c>
      <c r="J79" t="s">
        <v>592</v>
      </c>
    </row>
    <row r="80" spans="1:11" x14ac:dyDescent="0.3">
      <c r="A80" t="s">
        <v>1977</v>
      </c>
      <c r="B80" t="s">
        <v>2651</v>
      </c>
      <c r="C80" t="s">
        <v>1872</v>
      </c>
      <c r="D80" t="s">
        <v>1764</v>
      </c>
      <c r="E80" t="s">
        <v>1765</v>
      </c>
      <c r="F80" t="s">
        <v>1873</v>
      </c>
      <c r="G80" t="s">
        <v>1874</v>
      </c>
      <c r="H80" t="s">
        <v>1732</v>
      </c>
      <c r="I80" t="s">
        <v>2652</v>
      </c>
      <c r="J80" t="s">
        <v>1733</v>
      </c>
      <c r="K80" t="s">
        <v>1734</v>
      </c>
    </row>
    <row r="81" spans="1:11" x14ac:dyDescent="0.3">
      <c r="A81" t="s">
        <v>1977</v>
      </c>
      <c r="B81" t="s">
        <v>2642</v>
      </c>
      <c r="C81" t="s">
        <v>1854</v>
      </c>
      <c r="D81" t="s">
        <v>1764</v>
      </c>
      <c r="E81" t="s">
        <v>1765</v>
      </c>
      <c r="F81" t="s">
        <v>1855</v>
      </c>
      <c r="H81" t="s">
        <v>495</v>
      </c>
      <c r="I81" t="s">
        <v>2127</v>
      </c>
      <c r="J81" t="s">
        <v>1155</v>
      </c>
    </row>
    <row r="82" spans="1:11" x14ac:dyDescent="0.3">
      <c r="A82" t="s">
        <v>1977</v>
      </c>
      <c r="B82" t="s">
        <v>2383</v>
      </c>
      <c r="C82" t="s">
        <v>1153</v>
      </c>
      <c r="D82" t="s">
        <v>1114</v>
      </c>
      <c r="E82" t="s">
        <v>1115</v>
      </c>
      <c r="F82" t="s">
        <v>1154</v>
      </c>
      <c r="H82" t="s">
        <v>495</v>
      </c>
      <c r="I82" t="s">
        <v>2127</v>
      </c>
      <c r="J82" t="s">
        <v>1155</v>
      </c>
      <c r="K82" t="s">
        <v>1156</v>
      </c>
    </row>
    <row r="83" spans="1:11" x14ac:dyDescent="0.3">
      <c r="A83" t="s">
        <v>1977</v>
      </c>
      <c r="B83" t="s">
        <v>2425</v>
      </c>
      <c r="C83" t="s">
        <v>1264</v>
      </c>
      <c r="D83" t="s">
        <v>1090</v>
      </c>
      <c r="E83" t="s">
        <v>1091</v>
      </c>
      <c r="F83" t="s">
        <v>1265</v>
      </c>
      <c r="G83" t="s">
        <v>1266</v>
      </c>
      <c r="H83" t="s">
        <v>411</v>
      </c>
      <c r="I83" t="s">
        <v>2184</v>
      </c>
      <c r="J83" t="s">
        <v>1267</v>
      </c>
    </row>
    <row r="84" spans="1:11" x14ac:dyDescent="0.3">
      <c r="A84" t="s">
        <v>1977</v>
      </c>
      <c r="B84" t="s">
        <v>2456</v>
      </c>
      <c r="C84" t="s">
        <v>1352</v>
      </c>
      <c r="D84" t="s">
        <v>1090</v>
      </c>
      <c r="E84" t="s">
        <v>1091</v>
      </c>
      <c r="F84" t="s">
        <v>1353</v>
      </c>
      <c r="H84" t="s">
        <v>662</v>
      </c>
      <c r="I84" t="s">
        <v>2192</v>
      </c>
      <c r="J84" t="s">
        <v>1354</v>
      </c>
    </row>
    <row r="85" spans="1:11" x14ac:dyDescent="0.3">
      <c r="A85" t="s">
        <v>1977</v>
      </c>
      <c r="B85" t="s">
        <v>2599</v>
      </c>
      <c r="C85" t="s">
        <v>1750</v>
      </c>
      <c r="D85" t="s">
        <v>1114</v>
      </c>
      <c r="E85" t="s">
        <v>1115</v>
      </c>
      <c r="F85" t="s">
        <v>1751</v>
      </c>
      <c r="H85" t="s">
        <v>662</v>
      </c>
      <c r="I85" t="s">
        <v>2192</v>
      </c>
      <c r="J85" t="s">
        <v>1752</v>
      </c>
    </row>
    <row r="86" spans="1:11" x14ac:dyDescent="0.3">
      <c r="A86" t="s">
        <v>1977</v>
      </c>
      <c r="B86" t="s">
        <v>2214</v>
      </c>
      <c r="C86" t="s">
        <v>717</v>
      </c>
      <c r="D86" t="s">
        <v>146</v>
      </c>
      <c r="E86" t="s">
        <v>147</v>
      </c>
      <c r="F86" t="s">
        <v>718</v>
      </c>
      <c r="G86" t="s">
        <v>595</v>
      </c>
      <c r="H86" t="s">
        <v>226</v>
      </c>
      <c r="I86" t="s">
        <v>2070</v>
      </c>
      <c r="J86" t="s">
        <v>719</v>
      </c>
      <c r="K86" t="s">
        <v>597</v>
      </c>
    </row>
    <row r="87" spans="1:11" x14ac:dyDescent="0.3">
      <c r="A87" t="s">
        <v>1977</v>
      </c>
      <c r="B87" t="s">
        <v>2418</v>
      </c>
      <c r="C87" t="s">
        <v>1243</v>
      </c>
      <c r="D87" t="s">
        <v>1090</v>
      </c>
      <c r="E87" t="s">
        <v>1091</v>
      </c>
      <c r="F87" t="s">
        <v>1244</v>
      </c>
      <c r="G87" t="s">
        <v>1245</v>
      </c>
      <c r="H87" t="s">
        <v>1246</v>
      </c>
      <c r="I87" t="s">
        <v>2419</v>
      </c>
      <c r="J87" t="s">
        <v>1247</v>
      </c>
      <c r="K87" t="s">
        <v>1248</v>
      </c>
    </row>
    <row r="88" spans="1:11" x14ac:dyDescent="0.3">
      <c r="A88" t="s">
        <v>1977</v>
      </c>
      <c r="B88" t="s">
        <v>1999</v>
      </c>
      <c r="C88" t="s">
        <v>189</v>
      </c>
      <c r="D88" t="s">
        <v>166</v>
      </c>
      <c r="E88" t="s">
        <v>167</v>
      </c>
      <c r="F88" t="s">
        <v>190</v>
      </c>
      <c r="G88" t="s">
        <v>191</v>
      </c>
      <c r="H88" t="s">
        <v>192</v>
      </c>
      <c r="I88" t="s">
        <v>2000</v>
      </c>
      <c r="J88" t="s">
        <v>193</v>
      </c>
    </row>
    <row r="89" spans="1:11" x14ac:dyDescent="0.3">
      <c r="A89" t="s">
        <v>1977</v>
      </c>
      <c r="B89" t="s">
        <v>2518</v>
      </c>
      <c r="C89" t="s">
        <v>1513</v>
      </c>
      <c r="D89" t="s">
        <v>1090</v>
      </c>
      <c r="E89" t="s">
        <v>1091</v>
      </c>
      <c r="F89" t="s">
        <v>1514</v>
      </c>
      <c r="H89" t="s">
        <v>1515</v>
      </c>
      <c r="I89" t="s">
        <v>2519</v>
      </c>
      <c r="J89" t="s">
        <v>1516</v>
      </c>
      <c r="K89" t="s">
        <v>1517</v>
      </c>
    </row>
    <row r="90" spans="1:11" x14ac:dyDescent="0.3">
      <c r="A90" t="s">
        <v>1977</v>
      </c>
      <c r="B90" t="s">
        <v>2430</v>
      </c>
      <c r="C90" t="s">
        <v>1281</v>
      </c>
      <c r="D90" t="s">
        <v>1090</v>
      </c>
      <c r="E90" t="s">
        <v>1091</v>
      </c>
      <c r="F90" t="s">
        <v>1282</v>
      </c>
      <c r="G90" t="s">
        <v>1283</v>
      </c>
      <c r="H90" t="s">
        <v>187</v>
      </c>
      <c r="I90" t="s">
        <v>2431</v>
      </c>
      <c r="J90" t="s">
        <v>1284</v>
      </c>
    </row>
    <row r="91" spans="1:11" x14ac:dyDescent="0.3">
      <c r="A91" t="s">
        <v>1977</v>
      </c>
      <c r="B91" t="s">
        <v>2240</v>
      </c>
      <c r="C91" t="s">
        <v>779</v>
      </c>
      <c r="D91" t="s">
        <v>328</v>
      </c>
      <c r="E91" t="s">
        <v>329</v>
      </c>
      <c r="F91" t="s">
        <v>780</v>
      </c>
      <c r="H91" t="s">
        <v>149</v>
      </c>
      <c r="I91" t="s">
        <v>2181</v>
      </c>
      <c r="J91" t="s">
        <v>781</v>
      </c>
    </row>
    <row r="92" spans="1:11" x14ac:dyDescent="0.3">
      <c r="A92" t="s">
        <v>1977</v>
      </c>
      <c r="B92" t="s">
        <v>2003</v>
      </c>
      <c r="C92" t="s">
        <v>198</v>
      </c>
      <c r="D92" t="s">
        <v>166</v>
      </c>
      <c r="E92" t="s">
        <v>167</v>
      </c>
      <c r="F92" t="s">
        <v>199</v>
      </c>
      <c r="H92" t="s">
        <v>200</v>
      </c>
      <c r="I92" t="s">
        <v>2004</v>
      </c>
      <c r="J92" t="s">
        <v>201</v>
      </c>
    </row>
    <row r="93" spans="1:11" x14ac:dyDescent="0.3">
      <c r="A93" t="s">
        <v>1977</v>
      </c>
      <c r="B93" t="s">
        <v>1991</v>
      </c>
      <c r="C93" t="s">
        <v>171</v>
      </c>
      <c r="D93" t="s">
        <v>166</v>
      </c>
      <c r="E93" t="s">
        <v>167</v>
      </c>
      <c r="F93" t="s">
        <v>172</v>
      </c>
      <c r="H93" t="s">
        <v>173</v>
      </c>
      <c r="I93" t="s">
        <v>1992</v>
      </c>
      <c r="J93" t="s">
        <v>174</v>
      </c>
      <c r="K93" t="s">
        <v>175</v>
      </c>
    </row>
    <row r="94" spans="1:11" x14ac:dyDescent="0.3">
      <c r="A94" t="s">
        <v>1977</v>
      </c>
      <c r="B94" t="s">
        <v>1997</v>
      </c>
      <c r="C94" t="s">
        <v>185</v>
      </c>
      <c r="D94" t="s">
        <v>166</v>
      </c>
      <c r="E94" t="s">
        <v>167</v>
      </c>
      <c r="F94" t="s">
        <v>186</v>
      </c>
      <c r="H94" t="s">
        <v>187</v>
      </c>
      <c r="I94" t="s">
        <v>1998</v>
      </c>
      <c r="J94" t="s">
        <v>188</v>
      </c>
    </row>
    <row r="95" spans="1:11" x14ac:dyDescent="0.3">
      <c r="A95" t="s">
        <v>1977</v>
      </c>
      <c r="B95" t="s">
        <v>2200</v>
      </c>
      <c r="C95" t="s">
        <v>682</v>
      </c>
      <c r="D95" t="s">
        <v>146</v>
      </c>
      <c r="E95" t="s">
        <v>147</v>
      </c>
      <c r="F95" t="s">
        <v>683</v>
      </c>
      <c r="H95" t="s">
        <v>486</v>
      </c>
      <c r="I95" t="s">
        <v>2123</v>
      </c>
      <c r="J95" t="s">
        <v>302</v>
      </c>
    </row>
    <row r="96" spans="1:11" x14ac:dyDescent="0.3">
      <c r="A96" t="s">
        <v>1977</v>
      </c>
      <c r="B96" t="s">
        <v>2676</v>
      </c>
      <c r="C96" t="s">
        <v>1932</v>
      </c>
      <c r="D96" t="s">
        <v>1886</v>
      </c>
      <c r="E96" t="s">
        <v>1887</v>
      </c>
      <c r="F96" t="s">
        <v>1933</v>
      </c>
      <c r="G96" t="s">
        <v>1934</v>
      </c>
      <c r="H96" t="s">
        <v>149</v>
      </c>
      <c r="I96" t="s">
        <v>2677</v>
      </c>
      <c r="J96" t="s">
        <v>1935</v>
      </c>
    </row>
    <row r="97" spans="1:11" x14ac:dyDescent="0.3">
      <c r="A97" t="s">
        <v>1977</v>
      </c>
      <c r="B97" t="s">
        <v>2555</v>
      </c>
      <c r="C97" t="s">
        <v>1625</v>
      </c>
      <c r="D97" t="s">
        <v>1114</v>
      </c>
      <c r="E97" t="s">
        <v>1115</v>
      </c>
      <c r="F97" t="s">
        <v>1626</v>
      </c>
      <c r="G97" t="s">
        <v>1627</v>
      </c>
      <c r="H97" t="s">
        <v>149</v>
      </c>
      <c r="I97" t="s">
        <v>2079</v>
      </c>
      <c r="J97" t="s">
        <v>1628</v>
      </c>
    </row>
    <row r="98" spans="1:11" x14ac:dyDescent="0.3">
      <c r="A98" t="s">
        <v>1977</v>
      </c>
      <c r="B98" t="s">
        <v>2584</v>
      </c>
      <c r="C98" t="s">
        <v>1704</v>
      </c>
      <c r="D98" t="s">
        <v>1114</v>
      </c>
      <c r="E98" t="s">
        <v>1115</v>
      </c>
      <c r="F98" t="s">
        <v>1705</v>
      </c>
      <c r="H98" t="s">
        <v>1706</v>
      </c>
      <c r="I98" t="s">
        <v>2449</v>
      </c>
      <c r="J98" t="s">
        <v>1707</v>
      </c>
    </row>
    <row r="99" spans="1:11" x14ac:dyDescent="0.3">
      <c r="A99" t="s">
        <v>1977</v>
      </c>
      <c r="B99" t="s">
        <v>2597</v>
      </c>
      <c r="C99" t="s">
        <v>1745</v>
      </c>
      <c r="D99" t="s">
        <v>1114</v>
      </c>
      <c r="E99" t="s">
        <v>1115</v>
      </c>
      <c r="F99" t="s">
        <v>1746</v>
      </c>
      <c r="H99" t="s">
        <v>481</v>
      </c>
      <c r="I99" t="s">
        <v>2119</v>
      </c>
      <c r="J99" t="s">
        <v>1747</v>
      </c>
    </row>
    <row r="100" spans="1:11" x14ac:dyDescent="0.3">
      <c r="A100" t="s">
        <v>1977</v>
      </c>
      <c r="B100" t="s">
        <v>2380</v>
      </c>
      <c r="C100" t="s">
        <v>1137</v>
      </c>
      <c r="D100" t="s">
        <v>1138</v>
      </c>
      <c r="E100" t="s">
        <v>1131</v>
      </c>
      <c r="F100" t="s">
        <v>1139</v>
      </c>
      <c r="H100" t="s">
        <v>411</v>
      </c>
      <c r="I100" t="s">
        <v>2091</v>
      </c>
      <c r="J100" t="s">
        <v>1140</v>
      </c>
    </row>
    <row r="101" spans="1:11" x14ac:dyDescent="0.3">
      <c r="A101" t="s">
        <v>1977</v>
      </c>
      <c r="B101" t="s">
        <v>2674</v>
      </c>
      <c r="C101" t="s">
        <v>1930</v>
      </c>
      <c r="D101" t="s">
        <v>1886</v>
      </c>
      <c r="E101" t="s">
        <v>1887</v>
      </c>
      <c r="F101" t="s">
        <v>390</v>
      </c>
      <c r="H101" t="s">
        <v>149</v>
      </c>
      <c r="I101" t="s">
        <v>2083</v>
      </c>
      <c r="J101" t="s">
        <v>392</v>
      </c>
    </row>
    <row r="102" spans="1:11" x14ac:dyDescent="0.3">
      <c r="A102" t="s">
        <v>1977</v>
      </c>
      <c r="B102" t="s">
        <v>2541</v>
      </c>
      <c r="C102" t="s">
        <v>1589</v>
      </c>
      <c r="D102" t="s">
        <v>1114</v>
      </c>
      <c r="E102" t="s">
        <v>1115</v>
      </c>
      <c r="F102" t="s">
        <v>1590</v>
      </c>
      <c r="H102" t="s">
        <v>1591</v>
      </c>
      <c r="I102" t="s">
        <v>2542</v>
      </c>
      <c r="J102" t="s">
        <v>1592</v>
      </c>
    </row>
    <row r="103" spans="1:11" x14ac:dyDescent="0.3">
      <c r="A103" t="s">
        <v>1977</v>
      </c>
      <c r="B103" t="s">
        <v>2615</v>
      </c>
      <c r="C103" t="s">
        <v>1794</v>
      </c>
      <c r="D103" t="s">
        <v>1764</v>
      </c>
      <c r="E103" t="s">
        <v>1765</v>
      </c>
      <c r="F103" t="s">
        <v>1795</v>
      </c>
      <c r="H103" t="s">
        <v>342</v>
      </c>
      <c r="I103" t="s">
        <v>2063</v>
      </c>
      <c r="J103" t="s">
        <v>1796</v>
      </c>
      <c r="K103" t="s">
        <v>1797</v>
      </c>
    </row>
    <row r="104" spans="1:11" x14ac:dyDescent="0.3">
      <c r="A104" t="s">
        <v>1977</v>
      </c>
      <c r="B104" t="s">
        <v>2619</v>
      </c>
      <c r="C104" t="s">
        <v>1803</v>
      </c>
      <c r="D104" t="s">
        <v>1764</v>
      </c>
      <c r="E104" t="s">
        <v>1765</v>
      </c>
      <c r="F104" t="s">
        <v>1804</v>
      </c>
      <c r="H104" t="s">
        <v>173</v>
      </c>
      <c r="I104" t="s">
        <v>1992</v>
      </c>
      <c r="J104" t="s">
        <v>1805</v>
      </c>
      <c r="K104" t="s">
        <v>39</v>
      </c>
    </row>
    <row r="105" spans="1:11" x14ac:dyDescent="0.3">
      <c r="A105" t="s">
        <v>1977</v>
      </c>
      <c r="B105" t="s">
        <v>2527</v>
      </c>
      <c r="C105" t="s">
        <v>1551</v>
      </c>
      <c r="D105" t="s">
        <v>1130</v>
      </c>
      <c r="E105" t="s">
        <v>1131</v>
      </c>
      <c r="F105" t="s">
        <v>390</v>
      </c>
      <c r="H105" t="s">
        <v>149</v>
      </c>
      <c r="I105" t="s">
        <v>2083</v>
      </c>
      <c r="J105" t="s">
        <v>392</v>
      </c>
    </row>
    <row r="106" spans="1:11" x14ac:dyDescent="0.3">
      <c r="A106" t="s">
        <v>1977</v>
      </c>
      <c r="B106" t="s">
        <v>1989</v>
      </c>
      <c r="C106" t="s">
        <v>165</v>
      </c>
      <c r="D106" t="s">
        <v>166</v>
      </c>
      <c r="E106" t="s">
        <v>167</v>
      </c>
      <c r="F106" t="s">
        <v>168</v>
      </c>
      <c r="H106" t="s">
        <v>149</v>
      </c>
      <c r="I106" t="s">
        <v>1990</v>
      </c>
      <c r="J106" t="s">
        <v>169</v>
      </c>
      <c r="K106" t="s">
        <v>170</v>
      </c>
    </row>
    <row r="107" spans="1:11" x14ac:dyDescent="0.3">
      <c r="A107" t="s">
        <v>1977</v>
      </c>
      <c r="B107" t="s">
        <v>2190</v>
      </c>
      <c r="C107" t="s">
        <v>658</v>
      </c>
      <c r="D107" t="s">
        <v>328</v>
      </c>
      <c r="E107" t="s">
        <v>329</v>
      </c>
      <c r="F107" t="s">
        <v>305</v>
      </c>
      <c r="H107" t="s">
        <v>149</v>
      </c>
      <c r="I107" t="s">
        <v>2181</v>
      </c>
      <c r="J107" t="s">
        <v>306</v>
      </c>
      <c r="K107" t="s">
        <v>306</v>
      </c>
    </row>
    <row r="108" spans="1:11" x14ac:dyDescent="0.3">
      <c r="A108" t="s">
        <v>1977</v>
      </c>
      <c r="B108" t="s">
        <v>2332</v>
      </c>
      <c r="C108" t="s">
        <v>996</v>
      </c>
      <c r="D108" t="s">
        <v>733</v>
      </c>
      <c r="E108" t="s">
        <v>1949</v>
      </c>
      <c r="F108" t="s">
        <v>997</v>
      </c>
      <c r="G108" t="s">
        <v>998</v>
      </c>
      <c r="H108" t="s">
        <v>411</v>
      </c>
      <c r="I108" t="s">
        <v>2091</v>
      </c>
      <c r="J108" t="s">
        <v>999</v>
      </c>
      <c r="K108" t="s">
        <v>1000</v>
      </c>
    </row>
    <row r="109" spans="1:11" x14ac:dyDescent="0.3">
      <c r="A109" t="s">
        <v>1977</v>
      </c>
      <c r="B109" t="s">
        <v>2643</v>
      </c>
      <c r="C109" t="s">
        <v>1856</v>
      </c>
      <c r="D109" t="s">
        <v>1764</v>
      </c>
      <c r="E109" t="s">
        <v>1765</v>
      </c>
      <c r="F109" t="s">
        <v>1857</v>
      </c>
      <c r="H109" t="s">
        <v>1403</v>
      </c>
      <c r="I109" t="s">
        <v>2474</v>
      </c>
      <c r="J109" t="s">
        <v>1088</v>
      </c>
    </row>
    <row r="110" spans="1:11" x14ac:dyDescent="0.3">
      <c r="A110" t="s">
        <v>1977</v>
      </c>
      <c r="B110" t="s">
        <v>2069</v>
      </c>
      <c r="C110" t="s">
        <v>359</v>
      </c>
      <c r="D110" t="s">
        <v>328</v>
      </c>
      <c r="E110" t="s">
        <v>329</v>
      </c>
      <c r="F110" t="s">
        <v>360</v>
      </c>
      <c r="G110" t="s">
        <v>361</v>
      </c>
      <c r="H110" t="s">
        <v>226</v>
      </c>
      <c r="I110" t="s">
        <v>2070</v>
      </c>
      <c r="J110" t="s">
        <v>362</v>
      </c>
    </row>
    <row r="111" spans="1:11" x14ac:dyDescent="0.3">
      <c r="A111" t="s">
        <v>1977</v>
      </c>
      <c r="B111" t="s">
        <v>2290</v>
      </c>
      <c r="C111" t="s">
        <v>900</v>
      </c>
      <c r="D111" t="s">
        <v>733</v>
      </c>
      <c r="E111" t="s">
        <v>1949</v>
      </c>
      <c r="F111" t="s">
        <v>276</v>
      </c>
      <c r="H111" t="s">
        <v>149</v>
      </c>
      <c r="I111" t="s">
        <v>1981</v>
      </c>
      <c r="J111" t="s">
        <v>150</v>
      </c>
    </row>
    <row r="112" spans="1:11" x14ac:dyDescent="0.3">
      <c r="A112" t="s">
        <v>1977</v>
      </c>
      <c r="B112" t="s">
        <v>2333</v>
      </c>
      <c r="C112" t="s">
        <v>1001</v>
      </c>
      <c r="D112" t="s">
        <v>733</v>
      </c>
      <c r="E112" t="s">
        <v>1949</v>
      </c>
      <c r="F112" t="s">
        <v>1002</v>
      </c>
      <c r="H112" t="s">
        <v>149</v>
      </c>
      <c r="I112" t="s">
        <v>2181</v>
      </c>
      <c r="J112" t="s">
        <v>999</v>
      </c>
      <c r="K112" t="s">
        <v>1000</v>
      </c>
    </row>
    <row r="113" spans="1:11" x14ac:dyDescent="0.3">
      <c r="A113" t="s">
        <v>1977</v>
      </c>
      <c r="B113" t="s">
        <v>2529</v>
      </c>
      <c r="C113" t="s">
        <v>1554</v>
      </c>
      <c r="D113" t="s">
        <v>1114</v>
      </c>
      <c r="E113" t="s">
        <v>1115</v>
      </c>
      <c r="F113" t="s">
        <v>1555</v>
      </c>
      <c r="H113" t="s">
        <v>366</v>
      </c>
      <c r="I113" t="s">
        <v>2072</v>
      </c>
      <c r="J113" t="s">
        <v>1556</v>
      </c>
      <c r="K113" t="s">
        <v>1557</v>
      </c>
    </row>
    <row r="114" spans="1:11" x14ac:dyDescent="0.3">
      <c r="A114" t="s">
        <v>1977</v>
      </c>
      <c r="B114" t="s">
        <v>2382</v>
      </c>
      <c r="C114" t="s">
        <v>1147</v>
      </c>
      <c r="D114" t="s">
        <v>1148</v>
      </c>
      <c r="E114" t="s">
        <v>1115</v>
      </c>
      <c r="F114" t="s">
        <v>1149</v>
      </c>
      <c r="G114" t="s">
        <v>1150</v>
      </c>
      <c r="H114" t="s">
        <v>209</v>
      </c>
      <c r="I114" t="s">
        <v>2009</v>
      </c>
      <c r="J114" t="s">
        <v>1151</v>
      </c>
      <c r="K114" t="s">
        <v>1152</v>
      </c>
    </row>
    <row r="115" spans="1:11" x14ac:dyDescent="0.3">
      <c r="A115" t="s">
        <v>1977</v>
      </c>
      <c r="B115" t="s">
        <v>2243</v>
      </c>
      <c r="C115" t="s">
        <v>790</v>
      </c>
      <c r="D115" t="s">
        <v>733</v>
      </c>
      <c r="E115" t="s">
        <v>1949</v>
      </c>
      <c r="F115" t="s">
        <v>405</v>
      </c>
      <c r="G115" t="s">
        <v>406</v>
      </c>
      <c r="H115" t="s">
        <v>407</v>
      </c>
      <c r="I115" t="s">
        <v>2089</v>
      </c>
      <c r="J115" t="s">
        <v>408</v>
      </c>
    </row>
    <row r="116" spans="1:11" x14ac:dyDescent="0.3">
      <c r="A116" t="s">
        <v>1977</v>
      </c>
      <c r="B116" t="s">
        <v>2288</v>
      </c>
      <c r="C116" t="s">
        <v>897</v>
      </c>
      <c r="D116" t="s">
        <v>733</v>
      </c>
      <c r="E116" t="s">
        <v>1949</v>
      </c>
      <c r="F116" t="s">
        <v>699</v>
      </c>
      <c r="H116" t="s">
        <v>481</v>
      </c>
      <c r="I116" t="s">
        <v>2119</v>
      </c>
      <c r="J116" t="s">
        <v>898</v>
      </c>
      <c r="K116" t="s">
        <v>184</v>
      </c>
    </row>
    <row r="117" spans="1:11" x14ac:dyDescent="0.3">
      <c r="A117" t="s">
        <v>1977</v>
      </c>
      <c r="B117" t="s">
        <v>2369</v>
      </c>
      <c r="C117" t="s">
        <v>1094</v>
      </c>
      <c r="D117" t="s">
        <v>1090</v>
      </c>
      <c r="E117" t="s">
        <v>1091</v>
      </c>
      <c r="F117" t="s">
        <v>1095</v>
      </c>
      <c r="H117" t="s">
        <v>407</v>
      </c>
      <c r="I117" t="s">
        <v>2089</v>
      </c>
      <c r="J117" t="s">
        <v>1096</v>
      </c>
    </row>
    <row r="118" spans="1:11" x14ac:dyDescent="0.3">
      <c r="A118" t="s">
        <v>1977</v>
      </c>
      <c r="B118" t="s">
        <v>2624</v>
      </c>
      <c r="C118" t="s">
        <v>1814</v>
      </c>
      <c r="D118" t="s">
        <v>1764</v>
      </c>
      <c r="E118" t="s">
        <v>1765</v>
      </c>
      <c r="F118" t="s">
        <v>1599</v>
      </c>
      <c r="G118" t="s">
        <v>1600</v>
      </c>
      <c r="H118" t="s">
        <v>411</v>
      </c>
      <c r="I118" t="s">
        <v>2546</v>
      </c>
      <c r="J118" t="s">
        <v>1815</v>
      </c>
      <c r="K118" t="s">
        <v>1601</v>
      </c>
    </row>
    <row r="119" spans="1:11" x14ac:dyDescent="0.3">
      <c r="A119" t="s">
        <v>1977</v>
      </c>
      <c r="B119" t="s">
        <v>2545</v>
      </c>
      <c r="C119" t="s">
        <v>1598</v>
      </c>
      <c r="D119" t="s">
        <v>1114</v>
      </c>
      <c r="E119" t="s">
        <v>1115</v>
      </c>
      <c r="F119" t="s">
        <v>1599</v>
      </c>
      <c r="G119" t="s">
        <v>1600</v>
      </c>
      <c r="H119" t="s">
        <v>411</v>
      </c>
      <c r="I119" t="s">
        <v>2546</v>
      </c>
      <c r="J119" t="s">
        <v>1601</v>
      </c>
    </row>
    <row r="120" spans="1:11" x14ac:dyDescent="0.3">
      <c r="A120" t="s">
        <v>1977</v>
      </c>
      <c r="B120" t="s">
        <v>2523</v>
      </c>
      <c r="C120" t="s">
        <v>1533</v>
      </c>
      <c r="D120" t="s">
        <v>1090</v>
      </c>
      <c r="E120" t="s">
        <v>1091</v>
      </c>
      <c r="F120" t="s">
        <v>1534</v>
      </c>
      <c r="H120" t="s">
        <v>1535</v>
      </c>
      <c r="I120" t="s">
        <v>1988</v>
      </c>
      <c r="J120" t="s">
        <v>1536</v>
      </c>
    </row>
    <row r="121" spans="1:11" x14ac:dyDescent="0.3">
      <c r="A121" t="s">
        <v>1977</v>
      </c>
      <c r="B121" t="s">
        <v>2223</v>
      </c>
      <c r="C121" t="s">
        <v>748</v>
      </c>
      <c r="D121" t="s">
        <v>733</v>
      </c>
      <c r="E121" t="s">
        <v>1949</v>
      </c>
      <c r="F121" t="s">
        <v>390</v>
      </c>
      <c r="G121" t="s">
        <v>749</v>
      </c>
      <c r="H121" t="s">
        <v>149</v>
      </c>
      <c r="I121" t="s">
        <v>2083</v>
      </c>
      <c r="J121" t="s">
        <v>392</v>
      </c>
    </row>
    <row r="122" spans="1:11" x14ac:dyDescent="0.3">
      <c r="A122" t="s">
        <v>1977</v>
      </c>
      <c r="B122" t="s">
        <v>2334</v>
      </c>
      <c r="C122" t="s">
        <v>1003</v>
      </c>
      <c r="D122" t="s">
        <v>733</v>
      </c>
      <c r="E122" t="s">
        <v>1949</v>
      </c>
      <c r="F122" t="s">
        <v>390</v>
      </c>
      <c r="H122" t="s">
        <v>149</v>
      </c>
      <c r="I122" t="s">
        <v>2083</v>
      </c>
      <c r="J122" t="s">
        <v>392</v>
      </c>
    </row>
    <row r="123" spans="1:11" x14ac:dyDescent="0.3">
      <c r="A123" t="s">
        <v>1977</v>
      </c>
      <c r="B123" t="s">
        <v>2534</v>
      </c>
      <c r="C123" t="s">
        <v>1572</v>
      </c>
      <c r="D123" t="s">
        <v>1114</v>
      </c>
      <c r="E123" t="s">
        <v>1115</v>
      </c>
      <c r="F123" t="s">
        <v>1573</v>
      </c>
      <c r="H123" t="s">
        <v>1574</v>
      </c>
      <c r="I123" t="s">
        <v>1986</v>
      </c>
      <c r="J123" t="s">
        <v>1575</v>
      </c>
      <c r="K123" t="s">
        <v>1576</v>
      </c>
    </row>
    <row r="124" spans="1:11" x14ac:dyDescent="0.3">
      <c r="A124" t="s">
        <v>1977</v>
      </c>
      <c r="B124" t="s">
        <v>1978</v>
      </c>
      <c r="C124" t="s">
        <v>139</v>
      </c>
      <c r="D124" t="s">
        <v>140</v>
      </c>
      <c r="E124" t="s">
        <v>141</v>
      </c>
      <c r="F124" t="s">
        <v>142</v>
      </c>
      <c r="H124" t="s">
        <v>143</v>
      </c>
      <c r="I124" t="s">
        <v>1979</v>
      </c>
      <c r="J124" t="s">
        <v>144</v>
      </c>
    </row>
    <row r="125" spans="1:11" x14ac:dyDescent="0.3">
      <c r="A125" t="s">
        <v>1977</v>
      </c>
      <c r="B125" t="s">
        <v>2038</v>
      </c>
      <c r="C125" t="s">
        <v>275</v>
      </c>
      <c r="D125" t="s">
        <v>166</v>
      </c>
      <c r="E125" t="s">
        <v>167</v>
      </c>
      <c r="F125" t="s">
        <v>276</v>
      </c>
      <c r="H125" t="s">
        <v>149</v>
      </c>
      <c r="I125" t="s">
        <v>1990</v>
      </c>
      <c r="J125" t="s">
        <v>150</v>
      </c>
    </row>
    <row r="126" spans="1:11" x14ac:dyDescent="0.3">
      <c r="A126" t="s">
        <v>1977</v>
      </c>
      <c r="B126" t="s">
        <v>2593</v>
      </c>
      <c r="C126" t="s">
        <v>1730</v>
      </c>
      <c r="D126" t="s">
        <v>1114</v>
      </c>
      <c r="E126" t="s">
        <v>1115</v>
      </c>
      <c r="F126" t="s">
        <v>1731</v>
      </c>
      <c r="H126" t="s">
        <v>1732</v>
      </c>
      <c r="I126" t="s">
        <v>2000</v>
      </c>
      <c r="J126" t="s">
        <v>1733</v>
      </c>
      <c r="K126" t="s">
        <v>1734</v>
      </c>
    </row>
    <row r="127" spans="1:11" x14ac:dyDescent="0.3">
      <c r="A127" t="s">
        <v>1977</v>
      </c>
      <c r="B127" t="s">
        <v>2595</v>
      </c>
      <c r="C127" t="s">
        <v>1739</v>
      </c>
      <c r="D127" t="s">
        <v>1114</v>
      </c>
      <c r="E127" t="s">
        <v>1115</v>
      </c>
      <c r="F127" t="s">
        <v>1740</v>
      </c>
      <c r="H127" t="s">
        <v>1403</v>
      </c>
      <c r="I127" t="s">
        <v>2474</v>
      </c>
      <c r="J127" t="s">
        <v>1088</v>
      </c>
    </row>
    <row r="128" spans="1:11" x14ac:dyDescent="0.3">
      <c r="A128" t="s">
        <v>1977</v>
      </c>
      <c r="B128" t="s">
        <v>2520</v>
      </c>
      <c r="C128" t="s">
        <v>1518</v>
      </c>
      <c r="D128" t="s">
        <v>1090</v>
      </c>
      <c r="E128" t="s">
        <v>1091</v>
      </c>
      <c r="F128" t="s">
        <v>1519</v>
      </c>
      <c r="G128" t="s">
        <v>1520</v>
      </c>
      <c r="H128" t="s">
        <v>1521</v>
      </c>
      <c r="I128" t="s">
        <v>2501</v>
      </c>
      <c r="J128" t="s">
        <v>1522</v>
      </c>
      <c r="K128" t="s">
        <v>1523</v>
      </c>
    </row>
    <row r="129" spans="1:11" x14ac:dyDescent="0.3">
      <c r="A129" t="s">
        <v>1977</v>
      </c>
      <c r="B129" t="s">
        <v>2602</v>
      </c>
      <c r="C129" t="s">
        <v>1759</v>
      </c>
      <c r="D129" t="s">
        <v>1080</v>
      </c>
      <c r="E129" t="s">
        <v>1081</v>
      </c>
      <c r="F129" t="s">
        <v>1760</v>
      </c>
      <c r="H129" t="s">
        <v>407</v>
      </c>
      <c r="I129" t="s">
        <v>2089</v>
      </c>
      <c r="J129" t="s">
        <v>1761</v>
      </c>
      <c r="K129" t="s">
        <v>1762</v>
      </c>
    </row>
    <row r="130" spans="1:11" x14ac:dyDescent="0.3">
      <c r="A130" t="s">
        <v>1977</v>
      </c>
      <c r="B130" t="s">
        <v>2550</v>
      </c>
      <c r="C130" t="s">
        <v>1610</v>
      </c>
      <c r="D130" t="s">
        <v>1114</v>
      </c>
      <c r="E130" t="s">
        <v>1115</v>
      </c>
      <c r="F130" t="s">
        <v>1611</v>
      </c>
      <c r="G130" t="s">
        <v>1612</v>
      </c>
      <c r="H130" t="s">
        <v>164</v>
      </c>
      <c r="I130" t="s">
        <v>1988</v>
      </c>
      <c r="J130" t="s">
        <v>1613</v>
      </c>
    </row>
    <row r="131" spans="1:11" x14ac:dyDescent="0.3">
      <c r="A131" t="s">
        <v>1977</v>
      </c>
      <c r="B131" t="s">
        <v>2659</v>
      </c>
      <c r="C131" t="s">
        <v>1889</v>
      </c>
      <c r="D131" t="s">
        <v>1886</v>
      </c>
      <c r="E131" t="s">
        <v>1887</v>
      </c>
      <c r="F131" t="s">
        <v>1890</v>
      </c>
      <c r="H131" t="s">
        <v>342</v>
      </c>
      <c r="I131" t="s">
        <v>2063</v>
      </c>
      <c r="J131" t="s">
        <v>1891</v>
      </c>
      <c r="K131" t="s">
        <v>1797</v>
      </c>
    </row>
    <row r="132" spans="1:11" x14ac:dyDescent="0.3">
      <c r="A132" t="s">
        <v>1977</v>
      </c>
      <c r="B132" t="s">
        <v>2654</v>
      </c>
      <c r="C132" t="s">
        <v>1878</v>
      </c>
      <c r="D132" t="s">
        <v>1764</v>
      </c>
      <c r="E132" t="s">
        <v>1765</v>
      </c>
      <c r="F132" t="s">
        <v>1879</v>
      </c>
      <c r="H132" t="s">
        <v>1694</v>
      </c>
      <c r="I132" t="s">
        <v>2580</v>
      </c>
      <c r="J132" t="s">
        <v>1695</v>
      </c>
      <c r="K132" t="s">
        <v>1696</v>
      </c>
    </row>
    <row r="133" spans="1:11" x14ac:dyDescent="0.3">
      <c r="A133" t="s">
        <v>1977</v>
      </c>
      <c r="B133" t="s">
        <v>2622</v>
      </c>
      <c r="C133" t="s">
        <v>1810</v>
      </c>
      <c r="D133" t="s">
        <v>1764</v>
      </c>
      <c r="E133" t="s">
        <v>1765</v>
      </c>
      <c r="F133" t="s">
        <v>1590</v>
      </c>
      <c r="H133" t="s">
        <v>1591</v>
      </c>
      <c r="I133" t="s">
        <v>2542</v>
      </c>
      <c r="J133" t="s">
        <v>1592</v>
      </c>
      <c r="K133" t="s">
        <v>1553</v>
      </c>
    </row>
    <row r="134" spans="1:11" x14ac:dyDescent="0.3">
      <c r="A134" t="s">
        <v>1977</v>
      </c>
      <c r="B134" t="s">
        <v>2327</v>
      </c>
      <c r="C134" t="s">
        <v>983</v>
      </c>
      <c r="D134" t="s">
        <v>733</v>
      </c>
      <c r="E134" t="s">
        <v>1949</v>
      </c>
      <c r="F134" t="s">
        <v>984</v>
      </c>
      <c r="G134" t="s">
        <v>985</v>
      </c>
      <c r="H134" t="s">
        <v>226</v>
      </c>
      <c r="I134" t="s">
        <v>2070</v>
      </c>
      <c r="J134" t="s">
        <v>986</v>
      </c>
      <c r="K134" t="s">
        <v>597</v>
      </c>
    </row>
    <row r="135" spans="1:11" x14ac:dyDescent="0.3">
      <c r="A135" t="s">
        <v>1977</v>
      </c>
      <c r="B135" t="s">
        <v>2338</v>
      </c>
      <c r="C135" t="s">
        <v>1014</v>
      </c>
      <c r="D135" t="s">
        <v>733</v>
      </c>
      <c r="E135" t="s">
        <v>1949</v>
      </c>
      <c r="F135" t="s">
        <v>480</v>
      </c>
      <c r="H135" t="s">
        <v>481</v>
      </c>
      <c r="I135" t="s">
        <v>2119</v>
      </c>
      <c r="J135" t="s">
        <v>1015</v>
      </c>
      <c r="K135" t="s">
        <v>184</v>
      </c>
    </row>
    <row r="136" spans="1:11" x14ac:dyDescent="0.3">
      <c r="A136" t="s">
        <v>1977</v>
      </c>
      <c r="B136" t="s">
        <v>2303</v>
      </c>
      <c r="C136" t="s">
        <v>927</v>
      </c>
      <c r="D136" t="s">
        <v>733</v>
      </c>
      <c r="E136" t="s">
        <v>1949</v>
      </c>
      <c r="F136" t="s">
        <v>928</v>
      </c>
      <c r="H136" t="s">
        <v>495</v>
      </c>
      <c r="I136" t="s">
        <v>2127</v>
      </c>
      <c r="J136" t="s">
        <v>496</v>
      </c>
      <c r="K136" t="s">
        <v>497</v>
      </c>
    </row>
    <row r="137" spans="1:11" x14ac:dyDescent="0.3">
      <c r="A137" t="s">
        <v>1977</v>
      </c>
      <c r="B137" t="s">
        <v>2579</v>
      </c>
      <c r="C137" t="s">
        <v>1692</v>
      </c>
      <c r="D137" t="s">
        <v>1114</v>
      </c>
      <c r="E137" t="s">
        <v>1115</v>
      </c>
      <c r="F137" t="s">
        <v>1693</v>
      </c>
      <c r="H137" t="s">
        <v>1694</v>
      </c>
      <c r="I137" t="s">
        <v>2580</v>
      </c>
      <c r="J137" t="s">
        <v>1695</v>
      </c>
      <c r="K137" t="s">
        <v>1696</v>
      </c>
    </row>
    <row r="138" spans="1:11" x14ac:dyDescent="0.3">
      <c r="A138" t="s">
        <v>1977</v>
      </c>
      <c r="B138" t="s">
        <v>2029</v>
      </c>
      <c r="C138" t="s">
        <v>250</v>
      </c>
      <c r="D138" t="s">
        <v>146</v>
      </c>
      <c r="E138" t="s">
        <v>147</v>
      </c>
      <c r="F138" t="s">
        <v>182</v>
      </c>
      <c r="H138" t="s">
        <v>149</v>
      </c>
      <c r="I138" t="s">
        <v>1983</v>
      </c>
      <c r="J138" t="s">
        <v>183</v>
      </c>
      <c r="K138" t="s">
        <v>184</v>
      </c>
    </row>
    <row r="139" spans="1:11" x14ac:dyDescent="0.3">
      <c r="A139" t="s">
        <v>1977</v>
      </c>
      <c r="B139" t="s">
        <v>2564</v>
      </c>
      <c r="C139" t="s">
        <v>1652</v>
      </c>
      <c r="D139" t="s">
        <v>1114</v>
      </c>
      <c r="E139" t="s">
        <v>1115</v>
      </c>
      <c r="F139" t="s">
        <v>1653</v>
      </c>
      <c r="H139" t="s">
        <v>1654</v>
      </c>
      <c r="I139" t="s">
        <v>1986</v>
      </c>
      <c r="J139" t="s">
        <v>1088</v>
      </c>
    </row>
    <row r="140" spans="1:11" x14ac:dyDescent="0.3">
      <c r="A140" t="s">
        <v>1977</v>
      </c>
      <c r="B140" t="s">
        <v>2279</v>
      </c>
      <c r="C140" t="s">
        <v>873</v>
      </c>
      <c r="D140" t="s">
        <v>733</v>
      </c>
      <c r="E140" t="s">
        <v>1949</v>
      </c>
      <c r="F140" t="s">
        <v>186</v>
      </c>
      <c r="H140" t="s">
        <v>187</v>
      </c>
      <c r="I140" t="s">
        <v>1998</v>
      </c>
      <c r="J140" t="s">
        <v>874</v>
      </c>
    </row>
    <row r="141" spans="1:11" x14ac:dyDescent="0.3">
      <c r="A141" t="s">
        <v>1977</v>
      </c>
      <c r="B141" t="s">
        <v>2617</v>
      </c>
      <c r="C141" t="s">
        <v>1800</v>
      </c>
      <c r="D141" t="s">
        <v>1764</v>
      </c>
      <c r="E141" t="s">
        <v>1765</v>
      </c>
      <c r="F141" t="s">
        <v>1567</v>
      </c>
      <c r="G141" t="s">
        <v>1568</v>
      </c>
      <c r="H141" t="s">
        <v>1569</v>
      </c>
      <c r="I141" t="s">
        <v>2197</v>
      </c>
      <c r="J141" t="s">
        <v>1570</v>
      </c>
      <c r="K141" t="s">
        <v>1571</v>
      </c>
    </row>
    <row r="142" spans="1:11" x14ac:dyDescent="0.3">
      <c r="A142" t="s">
        <v>1977</v>
      </c>
      <c r="B142" t="s">
        <v>2217</v>
      </c>
      <c r="C142" t="s">
        <v>723</v>
      </c>
      <c r="D142" t="s">
        <v>146</v>
      </c>
      <c r="E142" t="s">
        <v>147</v>
      </c>
      <c r="F142" t="s">
        <v>699</v>
      </c>
      <c r="H142" t="s">
        <v>481</v>
      </c>
      <c r="I142" t="s">
        <v>2119</v>
      </c>
      <c r="J142" t="s">
        <v>700</v>
      </c>
      <c r="K142" t="s">
        <v>184</v>
      </c>
    </row>
    <row r="143" spans="1:11" x14ac:dyDescent="0.3">
      <c r="A143" t="s">
        <v>1977</v>
      </c>
      <c r="B143" t="s">
        <v>2227</v>
      </c>
      <c r="C143" t="s">
        <v>758</v>
      </c>
      <c r="D143" t="s">
        <v>725</v>
      </c>
      <c r="E143" t="s">
        <v>726</v>
      </c>
      <c r="F143" t="s">
        <v>364</v>
      </c>
      <c r="G143" t="s">
        <v>365</v>
      </c>
      <c r="H143" t="s">
        <v>366</v>
      </c>
      <c r="I143" t="s">
        <v>2072</v>
      </c>
      <c r="J143" t="s">
        <v>759</v>
      </c>
    </row>
    <row r="144" spans="1:11" x14ac:dyDescent="0.3">
      <c r="A144" t="s">
        <v>1977</v>
      </c>
      <c r="B144" t="s">
        <v>1996</v>
      </c>
      <c r="C144" t="s">
        <v>181</v>
      </c>
      <c r="D144" t="s">
        <v>166</v>
      </c>
      <c r="E144" t="s">
        <v>167</v>
      </c>
      <c r="F144" t="s">
        <v>182</v>
      </c>
      <c r="H144" t="s">
        <v>149</v>
      </c>
      <c r="I144" t="s">
        <v>1983</v>
      </c>
      <c r="J144" t="s">
        <v>183</v>
      </c>
      <c r="K144" t="s">
        <v>184</v>
      </c>
    </row>
    <row r="145" spans="1:11" x14ac:dyDescent="0.3">
      <c r="A145" t="s">
        <v>1977</v>
      </c>
      <c r="B145" t="s">
        <v>2117</v>
      </c>
      <c r="C145" t="s">
        <v>477</v>
      </c>
      <c r="D145" t="s">
        <v>140</v>
      </c>
      <c r="E145" t="s">
        <v>141</v>
      </c>
      <c r="F145" t="s">
        <v>190</v>
      </c>
      <c r="H145" t="s">
        <v>192</v>
      </c>
      <c r="I145" t="s">
        <v>2000</v>
      </c>
      <c r="J145" t="s">
        <v>193</v>
      </c>
    </row>
    <row r="146" spans="1:11" x14ac:dyDescent="0.3">
      <c r="A146" t="s">
        <v>1977</v>
      </c>
      <c r="B146" t="s">
        <v>2215</v>
      </c>
      <c r="C146" t="s">
        <v>720</v>
      </c>
      <c r="D146" t="s">
        <v>146</v>
      </c>
      <c r="E146" t="s">
        <v>147</v>
      </c>
      <c r="F146" t="s">
        <v>721</v>
      </c>
      <c r="H146" t="s">
        <v>722</v>
      </c>
      <c r="I146" t="s">
        <v>2216</v>
      </c>
      <c r="J146" t="s">
        <v>719</v>
      </c>
      <c r="K146" t="s">
        <v>597</v>
      </c>
    </row>
    <row r="147" spans="1:11" x14ac:dyDescent="0.3">
      <c r="A147" t="s">
        <v>1977</v>
      </c>
      <c r="B147" t="s">
        <v>2407</v>
      </c>
      <c r="C147" t="s">
        <v>1214</v>
      </c>
      <c r="D147" t="s">
        <v>1098</v>
      </c>
      <c r="E147" t="s">
        <v>1099</v>
      </c>
      <c r="F147" t="s">
        <v>390</v>
      </c>
      <c r="H147" t="s">
        <v>149</v>
      </c>
      <c r="I147" t="s">
        <v>2083</v>
      </c>
      <c r="J147" t="s">
        <v>392</v>
      </c>
    </row>
    <row r="148" spans="1:11" x14ac:dyDescent="0.3">
      <c r="A148" t="s">
        <v>1977</v>
      </c>
      <c r="B148" t="s">
        <v>2118</v>
      </c>
      <c r="C148" t="s">
        <v>478</v>
      </c>
      <c r="D148" t="s">
        <v>479</v>
      </c>
      <c r="E148" t="s">
        <v>141</v>
      </c>
      <c r="F148" t="s">
        <v>480</v>
      </c>
      <c r="H148" t="s">
        <v>481</v>
      </c>
      <c r="I148" t="s">
        <v>2119</v>
      </c>
      <c r="J148" t="s">
        <v>184</v>
      </c>
    </row>
    <row r="149" spans="1:11" x14ac:dyDescent="0.3">
      <c r="A149" t="s">
        <v>1977</v>
      </c>
      <c r="B149" t="s">
        <v>2322</v>
      </c>
      <c r="C149" t="s">
        <v>973</v>
      </c>
      <c r="D149" t="s">
        <v>733</v>
      </c>
      <c r="E149" t="s">
        <v>1949</v>
      </c>
      <c r="F149" t="s">
        <v>974</v>
      </c>
      <c r="G149" t="s">
        <v>975</v>
      </c>
      <c r="H149" t="s">
        <v>570</v>
      </c>
      <c r="I149" t="s">
        <v>2157</v>
      </c>
      <c r="J149" t="s">
        <v>972</v>
      </c>
    </row>
    <row r="150" spans="1:11" x14ac:dyDescent="0.3">
      <c r="A150" t="s">
        <v>1977</v>
      </c>
      <c r="B150" t="s">
        <v>2569</v>
      </c>
      <c r="C150" t="s">
        <v>1665</v>
      </c>
      <c r="D150" t="s">
        <v>1114</v>
      </c>
      <c r="E150" t="s">
        <v>1115</v>
      </c>
      <c r="F150" t="s">
        <v>1666</v>
      </c>
      <c r="H150" t="s">
        <v>1667</v>
      </c>
      <c r="I150" t="s">
        <v>2433</v>
      </c>
      <c r="J150" t="s">
        <v>1668</v>
      </c>
    </row>
    <row r="151" spans="1:11" x14ac:dyDescent="0.3">
      <c r="A151" t="s">
        <v>1977</v>
      </c>
      <c r="B151" t="s">
        <v>2176</v>
      </c>
      <c r="C151" t="s">
        <v>621</v>
      </c>
      <c r="D151" t="s">
        <v>140</v>
      </c>
      <c r="E151" t="s">
        <v>141</v>
      </c>
      <c r="F151" t="s">
        <v>622</v>
      </c>
      <c r="H151" t="s">
        <v>623</v>
      </c>
      <c r="I151" t="s">
        <v>2177</v>
      </c>
      <c r="J151" t="s">
        <v>496</v>
      </c>
      <c r="K151" t="s">
        <v>497</v>
      </c>
    </row>
    <row r="152" spans="1:11" x14ac:dyDescent="0.3">
      <c r="A152" t="s">
        <v>1977</v>
      </c>
      <c r="B152" t="s">
        <v>2191</v>
      </c>
      <c r="C152" t="s">
        <v>659</v>
      </c>
      <c r="D152" t="s">
        <v>146</v>
      </c>
      <c r="E152" t="s">
        <v>147</v>
      </c>
      <c r="F152" t="s">
        <v>660</v>
      </c>
      <c r="G152" t="s">
        <v>661</v>
      </c>
      <c r="H152" t="s">
        <v>662</v>
      </c>
      <c r="I152" t="s">
        <v>2192</v>
      </c>
      <c r="J152" t="s">
        <v>302</v>
      </c>
    </row>
    <row r="153" spans="1:11" x14ac:dyDescent="0.3">
      <c r="A153" t="s">
        <v>1977</v>
      </c>
      <c r="B153" t="s">
        <v>2248</v>
      </c>
      <c r="C153" t="s">
        <v>802</v>
      </c>
      <c r="D153" t="s">
        <v>733</v>
      </c>
      <c r="E153" t="s">
        <v>1949</v>
      </c>
      <c r="F153" t="s">
        <v>550</v>
      </c>
      <c r="H153" t="s">
        <v>411</v>
      </c>
      <c r="I153" t="s">
        <v>2091</v>
      </c>
      <c r="J153" t="s">
        <v>803</v>
      </c>
      <c r="K153" t="s">
        <v>552</v>
      </c>
    </row>
    <row r="154" spans="1:11" x14ac:dyDescent="0.3">
      <c r="A154" t="s">
        <v>1977</v>
      </c>
      <c r="B154" t="s">
        <v>2559</v>
      </c>
      <c r="C154" t="s">
        <v>1632</v>
      </c>
      <c r="D154" t="s">
        <v>1114</v>
      </c>
      <c r="E154" t="s">
        <v>1115</v>
      </c>
      <c r="F154" t="s">
        <v>1637</v>
      </c>
      <c r="H154" t="s">
        <v>1306</v>
      </c>
      <c r="I154" t="s">
        <v>2367</v>
      </c>
      <c r="J154" t="s">
        <v>1088</v>
      </c>
    </row>
    <row r="155" spans="1:11" x14ac:dyDescent="0.3">
      <c r="A155" t="s">
        <v>1977</v>
      </c>
      <c r="B155" t="s">
        <v>2292</v>
      </c>
      <c r="C155" t="s">
        <v>904</v>
      </c>
      <c r="D155" t="s">
        <v>733</v>
      </c>
      <c r="E155" t="s">
        <v>1949</v>
      </c>
      <c r="F155" t="s">
        <v>905</v>
      </c>
      <c r="H155" t="s">
        <v>906</v>
      </c>
      <c r="I155" t="s">
        <v>2293</v>
      </c>
      <c r="J155" t="s">
        <v>907</v>
      </c>
    </row>
    <row r="156" spans="1:11" x14ac:dyDescent="0.3">
      <c r="A156" t="s">
        <v>1977</v>
      </c>
      <c r="B156" t="s">
        <v>2178</v>
      </c>
      <c r="C156" t="s">
        <v>624</v>
      </c>
      <c r="D156" t="s">
        <v>140</v>
      </c>
      <c r="E156" t="s">
        <v>141</v>
      </c>
      <c r="F156" t="s">
        <v>625</v>
      </c>
      <c r="H156" t="s">
        <v>149</v>
      </c>
      <c r="I156" t="s">
        <v>1981</v>
      </c>
      <c r="J156" t="s">
        <v>626</v>
      </c>
    </row>
    <row r="157" spans="1:11" x14ac:dyDescent="0.3">
      <c r="A157" t="s">
        <v>1977</v>
      </c>
      <c r="B157" t="s">
        <v>2056</v>
      </c>
      <c r="C157" t="s">
        <v>324</v>
      </c>
      <c r="D157" t="s">
        <v>303</v>
      </c>
      <c r="E157" t="s">
        <v>304</v>
      </c>
      <c r="F157" t="s">
        <v>325</v>
      </c>
      <c r="H157" t="s">
        <v>149</v>
      </c>
      <c r="I157" t="s">
        <v>1990</v>
      </c>
      <c r="J157" t="s">
        <v>326</v>
      </c>
    </row>
    <row r="158" spans="1:11" x14ac:dyDescent="0.3">
      <c r="A158" t="s">
        <v>1977</v>
      </c>
      <c r="B158" t="s">
        <v>2255</v>
      </c>
      <c r="C158" t="s">
        <v>821</v>
      </c>
      <c r="D158" t="s">
        <v>733</v>
      </c>
      <c r="E158" t="s">
        <v>1949</v>
      </c>
      <c r="F158" t="s">
        <v>822</v>
      </c>
      <c r="H158" t="s">
        <v>823</v>
      </c>
      <c r="I158" t="s">
        <v>2256</v>
      </c>
      <c r="J158" t="s">
        <v>824</v>
      </c>
      <c r="K158" t="s">
        <v>418</v>
      </c>
    </row>
    <row r="159" spans="1:11" x14ac:dyDescent="0.3">
      <c r="A159" t="s">
        <v>1977</v>
      </c>
      <c r="B159" t="s">
        <v>2533</v>
      </c>
      <c r="C159" t="s">
        <v>1566</v>
      </c>
      <c r="D159" t="s">
        <v>1114</v>
      </c>
      <c r="E159" t="s">
        <v>1115</v>
      </c>
      <c r="F159" t="s">
        <v>1567</v>
      </c>
      <c r="G159" t="s">
        <v>1568</v>
      </c>
      <c r="H159" t="s">
        <v>1569</v>
      </c>
      <c r="I159" t="s">
        <v>2197</v>
      </c>
      <c r="J159" t="s">
        <v>1570</v>
      </c>
      <c r="K159" t="s">
        <v>1571</v>
      </c>
    </row>
    <row r="160" spans="1:11" x14ac:dyDescent="0.3">
      <c r="A160" t="s">
        <v>1977</v>
      </c>
      <c r="B160" t="s">
        <v>2669</v>
      </c>
      <c r="C160" t="s">
        <v>1913</v>
      </c>
      <c r="D160" t="s">
        <v>1886</v>
      </c>
      <c r="E160" t="s">
        <v>1887</v>
      </c>
      <c r="F160" t="s">
        <v>1914</v>
      </c>
      <c r="H160" t="s">
        <v>149</v>
      </c>
      <c r="I160" t="s">
        <v>2181</v>
      </c>
      <c r="J160" t="s">
        <v>1915</v>
      </c>
    </row>
    <row r="161" spans="1:11" x14ac:dyDescent="0.3">
      <c r="A161" t="s">
        <v>1977</v>
      </c>
      <c r="B161" t="s">
        <v>2362</v>
      </c>
      <c r="C161" t="s">
        <v>1069</v>
      </c>
      <c r="D161" t="s">
        <v>140</v>
      </c>
      <c r="E161" t="s">
        <v>141</v>
      </c>
      <c r="F161" t="s">
        <v>1070</v>
      </c>
      <c r="H161" t="s">
        <v>411</v>
      </c>
      <c r="I161" t="s">
        <v>2091</v>
      </c>
      <c r="J161" t="s">
        <v>551</v>
      </c>
    </row>
    <row r="162" spans="1:11" x14ac:dyDescent="0.3">
      <c r="A162" t="s">
        <v>1977</v>
      </c>
      <c r="B162" t="s">
        <v>2008</v>
      </c>
      <c r="C162" t="s">
        <v>207</v>
      </c>
      <c r="D162" t="s">
        <v>156</v>
      </c>
      <c r="E162" t="s">
        <v>157</v>
      </c>
      <c r="F162" t="s">
        <v>208</v>
      </c>
      <c r="H162" t="s">
        <v>209</v>
      </c>
      <c r="I162" t="s">
        <v>2009</v>
      </c>
      <c r="J162" t="s">
        <v>210</v>
      </c>
    </row>
    <row r="163" spans="1:11" x14ac:dyDescent="0.3">
      <c r="A163" t="s">
        <v>1977</v>
      </c>
      <c r="B163" t="s">
        <v>1985</v>
      </c>
      <c r="C163" t="s">
        <v>155</v>
      </c>
      <c r="D163" t="s">
        <v>156</v>
      </c>
      <c r="E163" t="s">
        <v>157</v>
      </c>
      <c r="F163" t="s">
        <v>158</v>
      </c>
      <c r="H163" t="s">
        <v>159</v>
      </c>
      <c r="I163" t="s">
        <v>1986</v>
      </c>
      <c r="J163" t="s">
        <v>160</v>
      </c>
      <c r="K163" t="s">
        <v>161</v>
      </c>
    </row>
    <row r="164" spans="1:11" x14ac:dyDescent="0.3">
      <c r="A164" t="s">
        <v>1977</v>
      </c>
      <c r="B164" t="s">
        <v>1987</v>
      </c>
      <c r="C164" t="s">
        <v>162</v>
      </c>
      <c r="D164" t="s">
        <v>156</v>
      </c>
      <c r="E164" t="s">
        <v>157</v>
      </c>
      <c r="F164" t="s">
        <v>163</v>
      </c>
      <c r="H164" t="s">
        <v>164</v>
      </c>
      <c r="I164" t="s">
        <v>1988</v>
      </c>
      <c r="J164" t="s">
        <v>160</v>
      </c>
      <c r="K164" t="s">
        <v>161</v>
      </c>
    </row>
    <row r="165" spans="1:11" x14ac:dyDescent="0.3">
      <c r="A165" t="s">
        <v>1977</v>
      </c>
      <c r="B165" t="s">
        <v>2406</v>
      </c>
      <c r="C165" t="s">
        <v>1212</v>
      </c>
      <c r="D165" t="s">
        <v>1176</v>
      </c>
      <c r="E165" t="s">
        <v>1177</v>
      </c>
      <c r="F165" t="s">
        <v>1213</v>
      </c>
      <c r="H165" t="s">
        <v>411</v>
      </c>
      <c r="I165" t="s">
        <v>2091</v>
      </c>
      <c r="J165" t="s">
        <v>326</v>
      </c>
    </row>
    <row r="166" spans="1:11" x14ac:dyDescent="0.3">
      <c r="A166" t="s">
        <v>1977</v>
      </c>
      <c r="B166" t="s">
        <v>2307</v>
      </c>
      <c r="C166" t="s">
        <v>939</v>
      </c>
      <c r="D166" t="s">
        <v>733</v>
      </c>
      <c r="E166" t="s">
        <v>1949</v>
      </c>
      <c r="F166" t="s">
        <v>940</v>
      </c>
      <c r="H166" t="s">
        <v>941</v>
      </c>
      <c r="I166" t="s">
        <v>1988</v>
      </c>
      <c r="J166" t="s">
        <v>408</v>
      </c>
      <c r="K166" t="s">
        <v>942</v>
      </c>
    </row>
    <row r="167" spans="1:11" x14ac:dyDescent="0.3">
      <c r="A167" t="s">
        <v>1977</v>
      </c>
      <c r="B167" t="s">
        <v>2317</v>
      </c>
      <c r="C167" t="s">
        <v>962</v>
      </c>
      <c r="D167" t="s">
        <v>733</v>
      </c>
      <c r="E167" t="s">
        <v>1949</v>
      </c>
      <c r="F167" t="s">
        <v>963</v>
      </c>
      <c r="G167" t="s">
        <v>361</v>
      </c>
      <c r="H167" t="s">
        <v>226</v>
      </c>
      <c r="I167" t="s">
        <v>2070</v>
      </c>
      <c r="J167" t="s">
        <v>507</v>
      </c>
    </row>
    <row r="168" spans="1:11" x14ac:dyDescent="0.3">
      <c r="A168" t="s">
        <v>1977</v>
      </c>
      <c r="B168" t="s">
        <v>2319</v>
      </c>
      <c r="C168" t="s">
        <v>966</v>
      </c>
      <c r="D168" t="s">
        <v>733</v>
      </c>
      <c r="E168" t="s">
        <v>1949</v>
      </c>
      <c r="F168" t="s">
        <v>967</v>
      </c>
      <c r="H168" t="s">
        <v>209</v>
      </c>
      <c r="I168" t="s">
        <v>2009</v>
      </c>
      <c r="J168" t="s">
        <v>408</v>
      </c>
      <c r="K168" t="s">
        <v>942</v>
      </c>
    </row>
    <row r="169" spans="1:11" x14ac:dyDescent="0.3">
      <c r="A169" t="s">
        <v>1977</v>
      </c>
      <c r="B169" t="s">
        <v>2359</v>
      </c>
      <c r="C169" t="s">
        <v>1061</v>
      </c>
      <c r="D169" t="s">
        <v>733</v>
      </c>
      <c r="E169" t="s">
        <v>1949</v>
      </c>
      <c r="F169" t="s">
        <v>1062</v>
      </c>
      <c r="G169" t="s">
        <v>1063</v>
      </c>
      <c r="H169" t="s">
        <v>226</v>
      </c>
      <c r="I169" t="s">
        <v>2017</v>
      </c>
      <c r="J169" t="s">
        <v>1064</v>
      </c>
      <c r="K169" t="s">
        <v>228</v>
      </c>
    </row>
    <row r="170" spans="1:11" x14ac:dyDescent="0.3">
      <c r="A170" t="s">
        <v>1977</v>
      </c>
      <c r="B170" t="s">
        <v>2225</v>
      </c>
      <c r="C170" t="s">
        <v>752</v>
      </c>
      <c r="D170" t="s">
        <v>733</v>
      </c>
      <c r="E170" t="s">
        <v>1949</v>
      </c>
      <c r="F170" t="s">
        <v>753</v>
      </c>
      <c r="H170" t="s">
        <v>149</v>
      </c>
      <c r="I170" t="s">
        <v>1990</v>
      </c>
      <c r="J170" t="s">
        <v>754</v>
      </c>
    </row>
    <row r="171" spans="1:11" x14ac:dyDescent="0.3">
      <c r="A171" t="s">
        <v>1977</v>
      </c>
      <c r="B171" t="s">
        <v>2131</v>
      </c>
      <c r="C171" t="s">
        <v>505</v>
      </c>
      <c r="D171" t="s">
        <v>140</v>
      </c>
      <c r="E171" t="s">
        <v>141</v>
      </c>
      <c r="F171" t="s">
        <v>506</v>
      </c>
      <c r="H171" t="s">
        <v>164</v>
      </c>
      <c r="I171" t="s">
        <v>1988</v>
      </c>
      <c r="J171" t="s">
        <v>507</v>
      </c>
    </row>
    <row r="172" spans="1:11" x14ac:dyDescent="0.3">
      <c r="A172" t="s">
        <v>1977</v>
      </c>
      <c r="B172" t="s">
        <v>2193</v>
      </c>
      <c r="C172" t="s">
        <v>663</v>
      </c>
      <c r="D172" t="s">
        <v>146</v>
      </c>
      <c r="E172" t="s">
        <v>147</v>
      </c>
      <c r="F172" t="s">
        <v>664</v>
      </c>
      <c r="H172" t="s">
        <v>173</v>
      </c>
      <c r="I172" t="s">
        <v>1992</v>
      </c>
      <c r="J172" t="s">
        <v>665</v>
      </c>
    </row>
    <row r="173" spans="1:11" x14ac:dyDescent="0.3">
      <c r="A173" t="s">
        <v>1977</v>
      </c>
      <c r="B173" t="s">
        <v>2343</v>
      </c>
      <c r="C173" t="s">
        <v>1025</v>
      </c>
      <c r="D173" t="s">
        <v>733</v>
      </c>
      <c r="E173" t="s">
        <v>1949</v>
      </c>
      <c r="F173" t="s">
        <v>664</v>
      </c>
      <c r="G173" t="s">
        <v>1026</v>
      </c>
      <c r="H173" t="s">
        <v>173</v>
      </c>
      <c r="I173" t="s">
        <v>1992</v>
      </c>
      <c r="J173" t="s">
        <v>972</v>
      </c>
    </row>
    <row r="174" spans="1:11" x14ac:dyDescent="0.3">
      <c r="A174" t="s">
        <v>1977</v>
      </c>
      <c r="B174" t="s">
        <v>2666</v>
      </c>
      <c r="C174" t="s">
        <v>1907</v>
      </c>
      <c r="D174" t="s">
        <v>1886</v>
      </c>
      <c r="E174" t="s">
        <v>1887</v>
      </c>
      <c r="F174" t="s">
        <v>1855</v>
      </c>
      <c r="H174" t="s">
        <v>495</v>
      </c>
      <c r="I174" t="s">
        <v>2127</v>
      </c>
      <c r="J174" t="s">
        <v>1908</v>
      </c>
      <c r="K174" t="s">
        <v>1908</v>
      </c>
    </row>
    <row r="175" spans="1:11" x14ac:dyDescent="0.3">
      <c r="A175" t="s">
        <v>1977</v>
      </c>
      <c r="B175" t="s">
        <v>2604</v>
      </c>
      <c r="C175" t="s">
        <v>1769</v>
      </c>
      <c r="D175" t="s">
        <v>1764</v>
      </c>
      <c r="E175" t="s">
        <v>1765</v>
      </c>
      <c r="H175" t="s">
        <v>159</v>
      </c>
      <c r="J175" t="s">
        <v>1770</v>
      </c>
    </row>
    <row r="176" spans="1:11" x14ac:dyDescent="0.3">
      <c r="A176" t="s">
        <v>1977</v>
      </c>
      <c r="B176" t="s">
        <v>2680</v>
      </c>
      <c r="C176" t="s">
        <v>1941</v>
      </c>
      <c r="D176" t="s">
        <v>1886</v>
      </c>
      <c r="E176" t="s">
        <v>1887</v>
      </c>
      <c r="F176" t="s">
        <v>1514</v>
      </c>
      <c r="H176" t="s">
        <v>1515</v>
      </c>
      <c r="I176" t="s">
        <v>2519</v>
      </c>
      <c r="J176" t="s">
        <v>1942</v>
      </c>
    </row>
    <row r="177" spans="1:11" x14ac:dyDescent="0.3">
      <c r="A177" t="s">
        <v>2011</v>
      </c>
      <c r="B177" t="s">
        <v>2185</v>
      </c>
      <c r="C177" t="s">
        <v>642</v>
      </c>
      <c r="D177" t="s">
        <v>140</v>
      </c>
      <c r="E177" t="s">
        <v>141</v>
      </c>
      <c r="F177" t="s">
        <v>643</v>
      </c>
      <c r="H177" t="s">
        <v>644</v>
      </c>
      <c r="I177" t="s">
        <v>2186</v>
      </c>
      <c r="J177" t="s">
        <v>645</v>
      </c>
      <c r="K177" t="s">
        <v>646</v>
      </c>
    </row>
    <row r="178" spans="1:11" x14ac:dyDescent="0.3">
      <c r="A178" t="s">
        <v>2011</v>
      </c>
      <c r="B178" t="s">
        <v>2111</v>
      </c>
      <c r="C178" t="s">
        <v>463</v>
      </c>
      <c r="D178" t="s">
        <v>140</v>
      </c>
      <c r="E178" t="s">
        <v>141</v>
      </c>
      <c r="F178" t="s">
        <v>464</v>
      </c>
      <c r="H178" t="s">
        <v>465</v>
      </c>
      <c r="I178" t="s">
        <v>2112</v>
      </c>
      <c r="J178" t="s">
        <v>466</v>
      </c>
      <c r="K178" t="s">
        <v>467</v>
      </c>
    </row>
    <row r="179" spans="1:11" x14ac:dyDescent="0.3">
      <c r="A179" t="s">
        <v>2011</v>
      </c>
      <c r="B179" t="s">
        <v>2158</v>
      </c>
      <c r="C179" t="s">
        <v>571</v>
      </c>
      <c r="D179" t="s">
        <v>140</v>
      </c>
      <c r="E179" t="s">
        <v>141</v>
      </c>
      <c r="F179" t="s">
        <v>572</v>
      </c>
      <c r="H179" t="s">
        <v>573</v>
      </c>
      <c r="I179" t="s">
        <v>2159</v>
      </c>
      <c r="J179" t="s">
        <v>574</v>
      </c>
    </row>
    <row r="180" spans="1:11" x14ac:dyDescent="0.3">
      <c r="A180" t="s">
        <v>2011</v>
      </c>
      <c r="B180" t="s">
        <v>2035</v>
      </c>
      <c r="C180" t="s">
        <v>264</v>
      </c>
      <c r="D180" t="s">
        <v>265</v>
      </c>
      <c r="E180" t="s">
        <v>266</v>
      </c>
      <c r="F180" t="s">
        <v>267</v>
      </c>
      <c r="H180" t="s">
        <v>218</v>
      </c>
      <c r="I180" t="s">
        <v>2013</v>
      </c>
      <c r="J180" t="s">
        <v>268</v>
      </c>
    </row>
    <row r="181" spans="1:11" x14ac:dyDescent="0.3">
      <c r="A181" t="s">
        <v>2011</v>
      </c>
      <c r="B181" t="s">
        <v>2043</v>
      </c>
      <c r="C181" t="s">
        <v>288</v>
      </c>
      <c r="D181" t="s">
        <v>278</v>
      </c>
      <c r="E181" t="s">
        <v>279</v>
      </c>
      <c r="F181" t="s">
        <v>216</v>
      </c>
      <c r="G181" t="s">
        <v>217</v>
      </c>
      <c r="H181" t="s">
        <v>218</v>
      </c>
      <c r="I181" t="s">
        <v>2013</v>
      </c>
      <c r="J181" t="s">
        <v>219</v>
      </c>
    </row>
    <row r="182" spans="1:11" x14ac:dyDescent="0.3">
      <c r="A182" t="s">
        <v>2011</v>
      </c>
      <c r="B182" t="s">
        <v>2207</v>
      </c>
      <c r="C182" t="s">
        <v>701</v>
      </c>
      <c r="D182" t="s">
        <v>146</v>
      </c>
      <c r="E182" t="s">
        <v>147</v>
      </c>
      <c r="F182" t="s">
        <v>702</v>
      </c>
      <c r="G182" t="s">
        <v>703</v>
      </c>
      <c r="H182" t="s">
        <v>573</v>
      </c>
      <c r="I182" t="s">
        <v>2208</v>
      </c>
      <c r="J182" t="s">
        <v>704</v>
      </c>
      <c r="K182" t="s">
        <v>529</v>
      </c>
    </row>
    <row r="183" spans="1:11" x14ac:dyDescent="0.3">
      <c r="A183" t="s">
        <v>2011</v>
      </c>
      <c r="B183" t="s">
        <v>2174</v>
      </c>
      <c r="C183" t="s">
        <v>616</v>
      </c>
      <c r="D183" t="s">
        <v>140</v>
      </c>
      <c r="E183" t="s">
        <v>141</v>
      </c>
      <c r="F183" t="s">
        <v>617</v>
      </c>
      <c r="H183" t="s">
        <v>618</v>
      </c>
      <c r="I183" t="s">
        <v>2175</v>
      </c>
      <c r="J183" t="s">
        <v>619</v>
      </c>
      <c r="K183" t="s">
        <v>620</v>
      </c>
    </row>
    <row r="184" spans="1:11" x14ac:dyDescent="0.3">
      <c r="A184" t="s">
        <v>2011</v>
      </c>
      <c r="B184" t="s">
        <v>2139</v>
      </c>
      <c r="C184" t="s">
        <v>525</v>
      </c>
      <c r="D184" t="s">
        <v>140</v>
      </c>
      <c r="E184" t="s">
        <v>141</v>
      </c>
      <c r="F184" t="s">
        <v>526</v>
      </c>
      <c r="G184" t="s">
        <v>527</v>
      </c>
      <c r="H184" t="s">
        <v>441</v>
      </c>
      <c r="I184" t="s">
        <v>2140</v>
      </c>
      <c r="J184" t="s">
        <v>528</v>
      </c>
      <c r="K184" t="s">
        <v>529</v>
      </c>
    </row>
    <row r="185" spans="1:11" x14ac:dyDescent="0.3">
      <c r="A185" t="s">
        <v>2011</v>
      </c>
      <c r="B185" t="s">
        <v>2107</v>
      </c>
      <c r="C185" t="s">
        <v>451</v>
      </c>
      <c r="D185" t="s">
        <v>140</v>
      </c>
      <c r="E185" t="s">
        <v>141</v>
      </c>
      <c r="F185" t="s">
        <v>452</v>
      </c>
      <c r="H185" t="s">
        <v>448</v>
      </c>
      <c r="I185" t="s">
        <v>2106</v>
      </c>
      <c r="J185" t="s">
        <v>453</v>
      </c>
    </row>
    <row r="186" spans="1:11" x14ac:dyDescent="0.3">
      <c r="A186" t="s">
        <v>2011</v>
      </c>
      <c r="B186" t="s">
        <v>2102</v>
      </c>
      <c r="C186" t="s">
        <v>438</v>
      </c>
      <c r="D186" t="s">
        <v>140</v>
      </c>
      <c r="E186" t="s">
        <v>141</v>
      </c>
      <c r="F186" t="s">
        <v>439</v>
      </c>
      <c r="G186" t="s">
        <v>440</v>
      </c>
      <c r="H186" t="s">
        <v>441</v>
      </c>
      <c r="I186" t="s">
        <v>2103</v>
      </c>
      <c r="J186" t="s">
        <v>442</v>
      </c>
      <c r="K186" t="s">
        <v>437</v>
      </c>
    </row>
    <row r="187" spans="1:11" x14ac:dyDescent="0.3">
      <c r="A187" t="s">
        <v>2011</v>
      </c>
      <c r="B187" t="s">
        <v>2100</v>
      </c>
      <c r="C187" t="s">
        <v>433</v>
      </c>
      <c r="D187" t="s">
        <v>140</v>
      </c>
      <c r="E187" t="s">
        <v>141</v>
      </c>
      <c r="F187" t="s">
        <v>434</v>
      </c>
      <c r="H187" t="s">
        <v>435</v>
      </c>
      <c r="I187" t="s">
        <v>2101</v>
      </c>
      <c r="J187" t="s">
        <v>436</v>
      </c>
      <c r="K187" t="s">
        <v>437</v>
      </c>
    </row>
    <row r="188" spans="1:11" x14ac:dyDescent="0.3">
      <c r="A188" t="s">
        <v>2011</v>
      </c>
      <c r="B188" t="s">
        <v>2115</v>
      </c>
      <c r="C188" t="s">
        <v>473</v>
      </c>
      <c r="D188" t="s">
        <v>140</v>
      </c>
      <c r="E188" t="s">
        <v>141</v>
      </c>
      <c r="F188" t="s">
        <v>474</v>
      </c>
      <c r="H188" t="s">
        <v>475</v>
      </c>
      <c r="I188" t="s">
        <v>2116</v>
      </c>
      <c r="J188" t="s">
        <v>476</v>
      </c>
      <c r="K188" t="s">
        <v>437</v>
      </c>
    </row>
    <row r="189" spans="1:11" x14ac:dyDescent="0.3">
      <c r="A189" t="s">
        <v>2011</v>
      </c>
      <c r="B189" t="s">
        <v>2141</v>
      </c>
      <c r="C189" t="s">
        <v>530</v>
      </c>
      <c r="D189" t="s">
        <v>140</v>
      </c>
      <c r="E189" t="s">
        <v>141</v>
      </c>
      <c r="F189" t="s">
        <v>531</v>
      </c>
      <c r="G189" t="s">
        <v>532</v>
      </c>
      <c r="H189" t="s">
        <v>533</v>
      </c>
      <c r="I189" t="s">
        <v>2142</v>
      </c>
      <c r="J189" t="s">
        <v>534</v>
      </c>
    </row>
    <row r="190" spans="1:11" x14ac:dyDescent="0.3">
      <c r="A190" t="s">
        <v>2011</v>
      </c>
      <c r="B190" t="s">
        <v>2076</v>
      </c>
      <c r="C190" t="s">
        <v>376</v>
      </c>
      <c r="D190" t="s">
        <v>345</v>
      </c>
      <c r="E190" t="s">
        <v>1950</v>
      </c>
      <c r="F190" t="s">
        <v>377</v>
      </c>
      <c r="G190" t="s">
        <v>378</v>
      </c>
      <c r="H190" t="s">
        <v>379</v>
      </c>
      <c r="I190" t="s">
        <v>2077</v>
      </c>
      <c r="J190" t="s">
        <v>380</v>
      </c>
      <c r="K190" t="s">
        <v>260</v>
      </c>
    </row>
    <row r="191" spans="1:11" x14ac:dyDescent="0.3">
      <c r="A191" t="s">
        <v>2011</v>
      </c>
      <c r="B191" t="s">
        <v>2211</v>
      </c>
      <c r="C191" t="s">
        <v>709</v>
      </c>
      <c r="D191" t="s">
        <v>146</v>
      </c>
      <c r="E191" t="s">
        <v>147</v>
      </c>
      <c r="F191" t="s">
        <v>262</v>
      </c>
      <c r="H191" t="s">
        <v>218</v>
      </c>
      <c r="I191" t="s">
        <v>2013</v>
      </c>
      <c r="J191" t="s">
        <v>263</v>
      </c>
      <c r="K191" t="s">
        <v>710</v>
      </c>
    </row>
    <row r="192" spans="1:11" x14ac:dyDescent="0.3">
      <c r="A192" t="s">
        <v>2011</v>
      </c>
      <c r="B192" t="s">
        <v>2097</v>
      </c>
      <c r="C192" t="s">
        <v>427</v>
      </c>
      <c r="D192" t="s">
        <v>140</v>
      </c>
      <c r="E192" t="s">
        <v>141</v>
      </c>
      <c r="F192" t="s">
        <v>428</v>
      </c>
      <c r="H192" t="s">
        <v>429</v>
      </c>
      <c r="I192" t="s">
        <v>2098</v>
      </c>
      <c r="J192" t="s">
        <v>430</v>
      </c>
    </row>
    <row r="193" spans="1:11" x14ac:dyDescent="0.3">
      <c r="A193" t="s">
        <v>2011</v>
      </c>
      <c r="B193" t="s">
        <v>2138</v>
      </c>
      <c r="C193" t="s">
        <v>522</v>
      </c>
      <c r="D193" t="s">
        <v>140</v>
      </c>
      <c r="E193" t="s">
        <v>141</v>
      </c>
      <c r="F193" t="s">
        <v>523</v>
      </c>
      <c r="H193" t="s">
        <v>429</v>
      </c>
      <c r="I193" t="s">
        <v>2098</v>
      </c>
      <c r="J193" t="s">
        <v>524</v>
      </c>
      <c r="K193" t="s">
        <v>437</v>
      </c>
    </row>
    <row r="194" spans="1:11" x14ac:dyDescent="0.3">
      <c r="A194" t="s">
        <v>2011</v>
      </c>
      <c r="B194" t="s">
        <v>2204</v>
      </c>
      <c r="C194" t="s">
        <v>691</v>
      </c>
      <c r="D194" t="s">
        <v>146</v>
      </c>
      <c r="E194" t="s">
        <v>147</v>
      </c>
      <c r="F194" t="s">
        <v>692</v>
      </c>
      <c r="H194" t="s">
        <v>429</v>
      </c>
      <c r="I194" t="s">
        <v>2098</v>
      </c>
      <c r="J194" t="s">
        <v>693</v>
      </c>
      <c r="K194" t="s">
        <v>694</v>
      </c>
    </row>
    <row r="195" spans="1:11" x14ac:dyDescent="0.3">
      <c r="A195" t="s">
        <v>2011</v>
      </c>
      <c r="B195" t="s">
        <v>2136</v>
      </c>
      <c r="C195" t="s">
        <v>516</v>
      </c>
      <c r="D195" t="s">
        <v>140</v>
      </c>
      <c r="E195" t="s">
        <v>141</v>
      </c>
      <c r="F195" t="s">
        <v>517</v>
      </c>
      <c r="G195" t="s">
        <v>518</v>
      </c>
      <c r="H195" t="s">
        <v>519</v>
      </c>
      <c r="I195" t="s">
        <v>2137</v>
      </c>
      <c r="J195" t="s">
        <v>520</v>
      </c>
      <c r="K195" t="s">
        <v>521</v>
      </c>
    </row>
    <row r="196" spans="1:11" x14ac:dyDescent="0.3">
      <c r="A196" t="s">
        <v>2011</v>
      </c>
      <c r="B196" t="s">
        <v>2058</v>
      </c>
      <c r="C196" t="s">
        <v>332</v>
      </c>
      <c r="D196" t="s">
        <v>328</v>
      </c>
      <c r="E196" t="s">
        <v>329</v>
      </c>
      <c r="F196" t="s">
        <v>333</v>
      </c>
      <c r="G196" t="s">
        <v>334</v>
      </c>
      <c r="H196" t="s">
        <v>218</v>
      </c>
      <c r="I196" t="s">
        <v>2059</v>
      </c>
      <c r="J196" t="s">
        <v>335</v>
      </c>
    </row>
    <row r="197" spans="1:11" x14ac:dyDescent="0.3">
      <c r="A197" t="s">
        <v>2011</v>
      </c>
      <c r="B197" t="s">
        <v>2130</v>
      </c>
      <c r="C197" t="s">
        <v>502</v>
      </c>
      <c r="D197" t="s">
        <v>140</v>
      </c>
      <c r="E197" t="s">
        <v>141</v>
      </c>
      <c r="F197" t="s">
        <v>386</v>
      </c>
      <c r="G197" t="s">
        <v>387</v>
      </c>
      <c r="H197" t="s">
        <v>218</v>
      </c>
      <c r="I197" t="s">
        <v>2081</v>
      </c>
      <c r="J197" t="s">
        <v>503</v>
      </c>
      <c r="K197" t="s">
        <v>504</v>
      </c>
    </row>
    <row r="198" spans="1:11" x14ac:dyDescent="0.3">
      <c r="A198" t="s">
        <v>2011</v>
      </c>
      <c r="B198" t="s">
        <v>2168</v>
      </c>
      <c r="C198" t="s">
        <v>598</v>
      </c>
      <c r="D198" t="s">
        <v>140</v>
      </c>
      <c r="E198" t="s">
        <v>141</v>
      </c>
      <c r="F198" t="s">
        <v>599</v>
      </c>
      <c r="G198" t="s">
        <v>600</v>
      </c>
      <c r="H198" t="s">
        <v>218</v>
      </c>
      <c r="I198" t="s">
        <v>2081</v>
      </c>
      <c r="J198" t="s">
        <v>601</v>
      </c>
      <c r="K198" t="s">
        <v>504</v>
      </c>
    </row>
    <row r="199" spans="1:11" x14ac:dyDescent="0.3">
      <c r="A199" t="s">
        <v>2011</v>
      </c>
      <c r="B199" t="s">
        <v>2459</v>
      </c>
      <c r="C199" t="s">
        <v>1363</v>
      </c>
      <c r="D199" t="s">
        <v>1090</v>
      </c>
      <c r="E199" t="s">
        <v>1091</v>
      </c>
      <c r="F199" t="s">
        <v>1364</v>
      </c>
      <c r="H199" t="s">
        <v>573</v>
      </c>
      <c r="I199" t="s">
        <v>2159</v>
      </c>
      <c r="J199" t="s">
        <v>1365</v>
      </c>
      <c r="K199" t="s">
        <v>1357</v>
      </c>
    </row>
    <row r="200" spans="1:11" x14ac:dyDescent="0.3">
      <c r="A200" t="s">
        <v>2011</v>
      </c>
      <c r="B200" t="s">
        <v>2632</v>
      </c>
      <c r="C200" t="s">
        <v>1836</v>
      </c>
      <c r="D200" t="s">
        <v>1764</v>
      </c>
      <c r="E200" t="s">
        <v>1765</v>
      </c>
      <c r="F200" t="s">
        <v>517</v>
      </c>
      <c r="G200" t="s">
        <v>518</v>
      </c>
      <c r="H200" t="s">
        <v>519</v>
      </c>
      <c r="I200" t="s">
        <v>2137</v>
      </c>
      <c r="J200" t="s">
        <v>1837</v>
      </c>
      <c r="K200" t="s">
        <v>1838</v>
      </c>
    </row>
    <row r="201" spans="1:11" x14ac:dyDescent="0.3">
      <c r="A201" t="s">
        <v>2011</v>
      </c>
      <c r="B201" t="s">
        <v>2262</v>
      </c>
      <c r="C201" t="s">
        <v>837</v>
      </c>
      <c r="D201" t="s">
        <v>733</v>
      </c>
      <c r="E201" t="s">
        <v>1949</v>
      </c>
      <c r="F201" t="s">
        <v>838</v>
      </c>
      <c r="H201" t="s">
        <v>839</v>
      </c>
      <c r="I201" t="s">
        <v>2263</v>
      </c>
      <c r="J201" t="s">
        <v>466</v>
      </c>
      <c r="K201" t="s">
        <v>467</v>
      </c>
    </row>
    <row r="202" spans="1:11" x14ac:dyDescent="0.3">
      <c r="A202" t="s">
        <v>2011</v>
      </c>
      <c r="B202" t="s">
        <v>2411</v>
      </c>
      <c r="C202" t="s">
        <v>1224</v>
      </c>
      <c r="D202" t="s">
        <v>1090</v>
      </c>
      <c r="E202" t="s">
        <v>1091</v>
      </c>
      <c r="F202" t="s">
        <v>1225</v>
      </c>
      <c r="H202" t="s">
        <v>429</v>
      </c>
      <c r="I202" t="s">
        <v>2098</v>
      </c>
      <c r="J202" t="s">
        <v>1226</v>
      </c>
      <c r="K202" t="s">
        <v>1220</v>
      </c>
    </row>
    <row r="203" spans="1:11" x14ac:dyDescent="0.3">
      <c r="A203" t="s">
        <v>2011</v>
      </c>
      <c r="B203" t="s">
        <v>2272</v>
      </c>
      <c r="C203" t="s">
        <v>861</v>
      </c>
      <c r="D203" t="s">
        <v>733</v>
      </c>
      <c r="E203" t="s">
        <v>1949</v>
      </c>
      <c r="F203" t="s">
        <v>262</v>
      </c>
      <c r="H203" t="s">
        <v>218</v>
      </c>
      <c r="I203" t="s">
        <v>2013</v>
      </c>
      <c r="J203" t="s">
        <v>263</v>
      </c>
    </row>
    <row r="204" spans="1:11" x14ac:dyDescent="0.3">
      <c r="A204" t="s">
        <v>2011</v>
      </c>
      <c r="B204" t="s">
        <v>2012</v>
      </c>
      <c r="C204" t="s">
        <v>215</v>
      </c>
      <c r="D204" t="s">
        <v>156</v>
      </c>
      <c r="E204" t="s">
        <v>157</v>
      </c>
      <c r="F204" t="s">
        <v>216</v>
      </c>
      <c r="G204" t="s">
        <v>217</v>
      </c>
      <c r="H204" t="s">
        <v>218</v>
      </c>
      <c r="I204" t="s">
        <v>2013</v>
      </c>
      <c r="J204" t="s">
        <v>219</v>
      </c>
    </row>
    <row r="205" spans="1:11" x14ac:dyDescent="0.3">
      <c r="A205" t="s">
        <v>2011</v>
      </c>
      <c r="B205" t="s">
        <v>2060</v>
      </c>
      <c r="C205" t="s">
        <v>336</v>
      </c>
      <c r="D205" t="s">
        <v>328</v>
      </c>
      <c r="E205" t="s">
        <v>329</v>
      </c>
      <c r="F205" t="s">
        <v>337</v>
      </c>
      <c r="H205" t="s">
        <v>338</v>
      </c>
      <c r="I205" t="s">
        <v>2061</v>
      </c>
      <c r="J205" t="s">
        <v>339</v>
      </c>
      <c r="K205" t="s">
        <v>260</v>
      </c>
    </row>
    <row r="206" spans="1:11" x14ac:dyDescent="0.3">
      <c r="A206" t="s">
        <v>2011</v>
      </c>
      <c r="B206" t="s">
        <v>2667</v>
      </c>
      <c r="C206" t="s">
        <v>1909</v>
      </c>
      <c r="D206" t="s">
        <v>1886</v>
      </c>
      <c r="E206" t="s">
        <v>1887</v>
      </c>
      <c r="F206" t="s">
        <v>1910</v>
      </c>
      <c r="H206" t="s">
        <v>218</v>
      </c>
      <c r="I206" t="s">
        <v>2013</v>
      </c>
      <c r="J206" t="s">
        <v>1884</v>
      </c>
    </row>
    <row r="207" spans="1:11" x14ac:dyDescent="0.3">
      <c r="A207" t="s">
        <v>2011</v>
      </c>
      <c r="B207" t="s">
        <v>2646</v>
      </c>
      <c r="C207" t="s">
        <v>1863</v>
      </c>
      <c r="D207" t="s">
        <v>1764</v>
      </c>
      <c r="E207" t="s">
        <v>1765</v>
      </c>
      <c r="F207" t="s">
        <v>1864</v>
      </c>
      <c r="H207" t="s">
        <v>448</v>
      </c>
      <c r="I207" t="s">
        <v>2647</v>
      </c>
      <c r="J207" t="s">
        <v>650</v>
      </c>
      <c r="K207" t="s">
        <v>651</v>
      </c>
    </row>
    <row r="208" spans="1:11" x14ac:dyDescent="0.3">
      <c r="A208" t="s">
        <v>2011</v>
      </c>
      <c r="B208" t="s">
        <v>2399</v>
      </c>
      <c r="C208" t="s">
        <v>1197</v>
      </c>
      <c r="D208" t="s">
        <v>1114</v>
      </c>
      <c r="E208" t="s">
        <v>1115</v>
      </c>
      <c r="F208" t="s">
        <v>1167</v>
      </c>
      <c r="G208" t="s">
        <v>1168</v>
      </c>
      <c r="H208" t="s">
        <v>1030</v>
      </c>
      <c r="I208" t="s">
        <v>2388</v>
      </c>
      <c r="J208" t="s">
        <v>26</v>
      </c>
    </row>
    <row r="209" spans="1:11" x14ac:dyDescent="0.3">
      <c r="A209" t="s">
        <v>2011</v>
      </c>
      <c r="B209" t="s">
        <v>2487</v>
      </c>
      <c r="C209" t="s">
        <v>1430</v>
      </c>
      <c r="D209" t="s">
        <v>1090</v>
      </c>
      <c r="E209" t="s">
        <v>1091</v>
      </c>
      <c r="F209" t="s">
        <v>1431</v>
      </c>
      <c r="G209" t="s">
        <v>1432</v>
      </c>
      <c r="H209" t="s">
        <v>379</v>
      </c>
      <c r="I209" t="s">
        <v>2077</v>
      </c>
      <c r="J209" t="s">
        <v>1220</v>
      </c>
    </row>
    <row r="210" spans="1:11" x14ac:dyDescent="0.3">
      <c r="A210" t="s">
        <v>2011</v>
      </c>
      <c r="B210" t="s">
        <v>2408</v>
      </c>
      <c r="C210" t="s">
        <v>1215</v>
      </c>
      <c r="D210" t="s">
        <v>1090</v>
      </c>
      <c r="E210" t="s">
        <v>1091</v>
      </c>
      <c r="F210" t="s">
        <v>1216</v>
      </c>
      <c r="G210" t="s">
        <v>1217</v>
      </c>
      <c r="H210" t="s">
        <v>1218</v>
      </c>
      <c r="I210" t="s">
        <v>2409</v>
      </c>
      <c r="J210" t="s">
        <v>1219</v>
      </c>
      <c r="K210" t="s">
        <v>1220</v>
      </c>
    </row>
    <row r="211" spans="1:11" x14ac:dyDescent="0.3">
      <c r="A211" t="s">
        <v>2011</v>
      </c>
      <c r="B211" t="s">
        <v>2628</v>
      </c>
      <c r="C211" t="s">
        <v>1825</v>
      </c>
      <c r="D211" t="s">
        <v>1764</v>
      </c>
      <c r="E211" t="s">
        <v>1765</v>
      </c>
      <c r="F211" t="s">
        <v>1826</v>
      </c>
      <c r="H211" t="s">
        <v>1241</v>
      </c>
      <c r="I211" t="s">
        <v>2417</v>
      </c>
      <c r="J211" t="s">
        <v>1827</v>
      </c>
      <c r="K211" t="s">
        <v>1622</v>
      </c>
    </row>
    <row r="212" spans="1:11" x14ac:dyDescent="0.3">
      <c r="A212" t="s">
        <v>2011</v>
      </c>
      <c r="B212" t="s">
        <v>2475</v>
      </c>
      <c r="C212" t="s">
        <v>1404</v>
      </c>
      <c r="D212" t="s">
        <v>1090</v>
      </c>
      <c r="E212" t="s">
        <v>1091</v>
      </c>
      <c r="F212" t="s">
        <v>1405</v>
      </c>
      <c r="H212" t="s">
        <v>1107</v>
      </c>
      <c r="I212" t="s">
        <v>2371</v>
      </c>
      <c r="J212" t="s">
        <v>650</v>
      </c>
      <c r="K212" t="s">
        <v>651</v>
      </c>
    </row>
    <row r="213" spans="1:11" x14ac:dyDescent="0.3">
      <c r="A213" t="s">
        <v>2011</v>
      </c>
      <c r="B213" t="s">
        <v>2657</v>
      </c>
      <c r="C213" t="s">
        <v>1882</v>
      </c>
      <c r="D213" t="s">
        <v>1764</v>
      </c>
      <c r="E213" t="s">
        <v>1765</v>
      </c>
      <c r="F213" t="s">
        <v>1883</v>
      </c>
      <c r="H213" t="s">
        <v>980</v>
      </c>
      <c r="I213" t="s">
        <v>2325</v>
      </c>
      <c r="J213" t="s">
        <v>1884</v>
      </c>
    </row>
    <row r="214" spans="1:11" x14ac:dyDescent="0.3">
      <c r="A214" t="s">
        <v>2011</v>
      </c>
      <c r="B214" t="s">
        <v>2682</v>
      </c>
      <c r="C214" t="s">
        <v>1944</v>
      </c>
      <c r="D214" t="s">
        <v>1886</v>
      </c>
      <c r="E214" t="s">
        <v>1887</v>
      </c>
      <c r="F214" t="s">
        <v>1945</v>
      </c>
      <c r="H214" t="s">
        <v>218</v>
      </c>
      <c r="I214" t="s">
        <v>2033</v>
      </c>
      <c r="J214" t="s">
        <v>1946</v>
      </c>
    </row>
    <row r="215" spans="1:11" x14ac:dyDescent="0.3">
      <c r="A215" t="s">
        <v>2011</v>
      </c>
      <c r="B215" t="s">
        <v>2662</v>
      </c>
      <c r="C215" t="s">
        <v>1899</v>
      </c>
      <c r="D215" t="s">
        <v>1886</v>
      </c>
      <c r="E215" t="s">
        <v>1887</v>
      </c>
      <c r="F215" t="s">
        <v>1900</v>
      </c>
      <c r="H215" t="s">
        <v>1901</v>
      </c>
      <c r="I215" t="s">
        <v>2663</v>
      </c>
      <c r="J215" t="s">
        <v>1894</v>
      </c>
    </row>
    <row r="216" spans="1:11" x14ac:dyDescent="0.3">
      <c r="A216" t="s">
        <v>2011</v>
      </c>
      <c r="B216" t="s">
        <v>2212</v>
      </c>
      <c r="C216" t="s">
        <v>711</v>
      </c>
      <c r="D216" t="s">
        <v>146</v>
      </c>
      <c r="E216" t="s">
        <v>147</v>
      </c>
      <c r="F216" t="s">
        <v>712</v>
      </c>
      <c r="G216" t="s">
        <v>713</v>
      </c>
      <c r="H216" t="s">
        <v>218</v>
      </c>
      <c r="I216" t="s">
        <v>2033</v>
      </c>
      <c r="J216" t="s">
        <v>694</v>
      </c>
    </row>
    <row r="217" spans="1:11" x14ac:dyDescent="0.3">
      <c r="A217" t="s">
        <v>2011</v>
      </c>
      <c r="B217" t="s">
        <v>2316</v>
      </c>
      <c r="C217" t="s">
        <v>960</v>
      </c>
      <c r="D217" t="s">
        <v>733</v>
      </c>
      <c r="E217" t="s">
        <v>1949</v>
      </c>
      <c r="F217" t="s">
        <v>712</v>
      </c>
      <c r="G217" t="s">
        <v>713</v>
      </c>
      <c r="H217" t="s">
        <v>218</v>
      </c>
      <c r="I217" t="s">
        <v>2033</v>
      </c>
      <c r="J217" t="s">
        <v>961</v>
      </c>
      <c r="K217" t="s">
        <v>694</v>
      </c>
    </row>
    <row r="218" spans="1:11" x14ac:dyDescent="0.3">
      <c r="A218" t="s">
        <v>2011</v>
      </c>
      <c r="B218" t="s">
        <v>2173</v>
      </c>
      <c r="C218" t="s">
        <v>610</v>
      </c>
      <c r="D218" t="s">
        <v>140</v>
      </c>
      <c r="E218" t="s">
        <v>141</v>
      </c>
      <c r="F218" t="s">
        <v>611</v>
      </c>
      <c r="G218" t="s">
        <v>612</v>
      </c>
      <c r="H218" t="s">
        <v>613</v>
      </c>
      <c r="I218" t="s">
        <v>2116</v>
      </c>
      <c r="J218" t="s">
        <v>614</v>
      </c>
      <c r="K218" t="s">
        <v>615</v>
      </c>
    </row>
    <row r="219" spans="1:11" x14ac:dyDescent="0.3">
      <c r="A219" t="s">
        <v>2011</v>
      </c>
      <c r="B219" t="s">
        <v>2387</v>
      </c>
      <c r="C219" t="s">
        <v>1166</v>
      </c>
      <c r="D219" t="s">
        <v>1114</v>
      </c>
      <c r="E219" t="s">
        <v>1115</v>
      </c>
      <c r="F219" t="s">
        <v>1167</v>
      </c>
      <c r="G219" t="s">
        <v>1168</v>
      </c>
      <c r="H219" t="s">
        <v>1030</v>
      </c>
      <c r="I219" t="s">
        <v>2388</v>
      </c>
      <c r="J219" t="s">
        <v>26</v>
      </c>
      <c r="K219" t="s">
        <v>1169</v>
      </c>
    </row>
    <row r="220" spans="1:11" x14ac:dyDescent="0.3">
      <c r="A220" t="s">
        <v>2011</v>
      </c>
      <c r="B220" t="s">
        <v>2452</v>
      </c>
      <c r="C220" t="s">
        <v>1341</v>
      </c>
      <c r="D220" t="s">
        <v>1090</v>
      </c>
      <c r="E220" t="s">
        <v>1091</v>
      </c>
      <c r="F220" t="s">
        <v>1342</v>
      </c>
      <c r="H220" t="s">
        <v>218</v>
      </c>
      <c r="I220" t="s">
        <v>2033</v>
      </c>
      <c r="J220" t="s">
        <v>1343</v>
      </c>
      <c r="K220" t="s">
        <v>1344</v>
      </c>
    </row>
    <row r="221" spans="1:11" x14ac:dyDescent="0.3">
      <c r="A221" t="s">
        <v>2011</v>
      </c>
      <c r="B221" t="s">
        <v>2404</v>
      </c>
      <c r="C221" t="s">
        <v>1208</v>
      </c>
      <c r="D221" t="s">
        <v>1176</v>
      </c>
      <c r="E221" t="s">
        <v>1177</v>
      </c>
      <c r="F221" t="s">
        <v>1209</v>
      </c>
      <c r="G221" t="s">
        <v>1210</v>
      </c>
      <c r="H221" t="s">
        <v>1211</v>
      </c>
      <c r="I221" t="s">
        <v>2405</v>
      </c>
      <c r="J221" t="s">
        <v>26</v>
      </c>
      <c r="K221" t="s">
        <v>38</v>
      </c>
    </row>
    <row r="222" spans="1:11" x14ac:dyDescent="0.3">
      <c r="A222" t="s">
        <v>2011</v>
      </c>
      <c r="B222" t="s">
        <v>2460</v>
      </c>
      <c r="C222" t="s">
        <v>1366</v>
      </c>
      <c r="D222" t="s">
        <v>1090</v>
      </c>
      <c r="E222" t="s">
        <v>1091</v>
      </c>
      <c r="F222" t="s">
        <v>1367</v>
      </c>
      <c r="G222" t="s">
        <v>1368</v>
      </c>
      <c r="H222" t="s">
        <v>1241</v>
      </c>
      <c r="I222" t="s">
        <v>2417</v>
      </c>
      <c r="J222" t="s">
        <v>1369</v>
      </c>
      <c r="K222" t="s">
        <v>1362</v>
      </c>
    </row>
    <row r="223" spans="1:11" x14ac:dyDescent="0.3">
      <c r="A223" t="s">
        <v>2011</v>
      </c>
      <c r="B223" t="s">
        <v>2258</v>
      </c>
      <c r="C223" t="s">
        <v>828</v>
      </c>
      <c r="D223" t="s">
        <v>733</v>
      </c>
      <c r="E223" t="s">
        <v>1949</v>
      </c>
      <c r="F223" t="s">
        <v>434</v>
      </c>
      <c r="H223" t="s">
        <v>435</v>
      </c>
      <c r="I223" t="s">
        <v>2101</v>
      </c>
      <c r="J223" t="s">
        <v>436</v>
      </c>
      <c r="K223" t="s">
        <v>437</v>
      </c>
    </row>
    <row r="224" spans="1:11" x14ac:dyDescent="0.3">
      <c r="A224" t="s">
        <v>2011</v>
      </c>
      <c r="B224" t="s">
        <v>2261</v>
      </c>
      <c r="C224" t="s">
        <v>832</v>
      </c>
      <c r="D224" t="s">
        <v>733</v>
      </c>
      <c r="E224" t="s">
        <v>1949</v>
      </c>
      <c r="F224" t="s">
        <v>833</v>
      </c>
      <c r="G224" t="s">
        <v>834</v>
      </c>
      <c r="H224" t="s">
        <v>441</v>
      </c>
      <c r="I224" t="s">
        <v>2210</v>
      </c>
      <c r="J224" t="s">
        <v>835</v>
      </c>
      <c r="K224" t="s">
        <v>836</v>
      </c>
    </row>
    <row r="225" spans="1:11" x14ac:dyDescent="0.3">
      <c r="A225" t="s">
        <v>2011</v>
      </c>
      <c r="B225" t="s">
        <v>2556</v>
      </c>
      <c r="C225" t="s">
        <v>1629</v>
      </c>
      <c r="D225" t="s">
        <v>1114</v>
      </c>
      <c r="E225" t="s">
        <v>1115</v>
      </c>
      <c r="F225" t="s">
        <v>1630</v>
      </c>
      <c r="H225" t="s">
        <v>429</v>
      </c>
      <c r="I225" t="s">
        <v>2098</v>
      </c>
      <c r="J225" t="s">
        <v>1631</v>
      </c>
      <c r="K225" t="s">
        <v>1078</v>
      </c>
    </row>
    <row r="226" spans="1:11" x14ac:dyDescent="0.3">
      <c r="A226" t="s">
        <v>2011</v>
      </c>
      <c r="B226" t="s">
        <v>2342</v>
      </c>
      <c r="C226" t="s">
        <v>1023</v>
      </c>
      <c r="D226" t="s">
        <v>733</v>
      </c>
      <c r="E226" t="s">
        <v>1949</v>
      </c>
      <c r="F226" t="s">
        <v>1024</v>
      </c>
      <c r="H226" t="s">
        <v>644</v>
      </c>
      <c r="I226" t="s">
        <v>2186</v>
      </c>
      <c r="J226" t="s">
        <v>645</v>
      </c>
      <c r="K226" t="s">
        <v>521</v>
      </c>
    </row>
    <row r="227" spans="1:11" x14ac:dyDescent="0.3">
      <c r="A227" t="s">
        <v>2011</v>
      </c>
      <c r="B227" t="s">
        <v>2320</v>
      </c>
      <c r="C227" t="s">
        <v>968</v>
      </c>
      <c r="D227" t="s">
        <v>733</v>
      </c>
      <c r="E227" t="s">
        <v>1949</v>
      </c>
      <c r="F227" t="s">
        <v>969</v>
      </c>
      <c r="G227" t="s">
        <v>970</v>
      </c>
      <c r="H227" t="s">
        <v>971</v>
      </c>
      <c r="I227" t="s">
        <v>2321</v>
      </c>
      <c r="J227" t="s">
        <v>972</v>
      </c>
    </row>
    <row r="228" spans="1:11" x14ac:dyDescent="0.3">
      <c r="A228" t="s">
        <v>2011</v>
      </c>
      <c r="B228" t="s">
        <v>2586</v>
      </c>
      <c r="C228" t="s">
        <v>1713</v>
      </c>
      <c r="D228" t="s">
        <v>1114</v>
      </c>
      <c r="E228" t="s">
        <v>1115</v>
      </c>
      <c r="F228" t="s">
        <v>1714</v>
      </c>
      <c r="H228" t="s">
        <v>533</v>
      </c>
      <c r="I228" t="s">
        <v>2142</v>
      </c>
      <c r="J228" t="s">
        <v>1715</v>
      </c>
      <c r="K228" t="s">
        <v>1716</v>
      </c>
    </row>
    <row r="229" spans="1:11" x14ac:dyDescent="0.3">
      <c r="A229" t="s">
        <v>2011</v>
      </c>
      <c r="B229" t="s">
        <v>2587</v>
      </c>
      <c r="C229" t="s">
        <v>1717</v>
      </c>
      <c r="D229" t="s">
        <v>1114</v>
      </c>
      <c r="E229" t="s">
        <v>1115</v>
      </c>
      <c r="F229" t="s">
        <v>1718</v>
      </c>
      <c r="H229" t="s">
        <v>1719</v>
      </c>
      <c r="I229" t="s">
        <v>2588</v>
      </c>
      <c r="J229" t="s">
        <v>1720</v>
      </c>
      <c r="K229" t="s">
        <v>1721</v>
      </c>
    </row>
    <row r="230" spans="1:11" x14ac:dyDescent="0.3">
      <c r="A230" t="s">
        <v>2011</v>
      </c>
      <c r="B230" t="s">
        <v>2318</v>
      </c>
      <c r="C230" t="s">
        <v>964</v>
      </c>
      <c r="D230" t="s">
        <v>733</v>
      </c>
      <c r="E230" t="s">
        <v>1949</v>
      </c>
      <c r="F230" t="s">
        <v>965</v>
      </c>
      <c r="H230" t="s">
        <v>379</v>
      </c>
      <c r="I230" t="s">
        <v>2077</v>
      </c>
      <c r="J230" t="s">
        <v>650</v>
      </c>
      <c r="K230" t="s">
        <v>651</v>
      </c>
    </row>
    <row r="231" spans="1:11" x14ac:dyDescent="0.3">
      <c r="A231" t="s">
        <v>2011</v>
      </c>
      <c r="B231" t="s">
        <v>2644</v>
      </c>
      <c r="C231" t="s">
        <v>1858</v>
      </c>
      <c r="D231" t="s">
        <v>1764</v>
      </c>
      <c r="E231" t="s">
        <v>1765</v>
      </c>
      <c r="F231" t="s">
        <v>1859</v>
      </c>
      <c r="H231" t="s">
        <v>533</v>
      </c>
      <c r="I231" t="s">
        <v>2142</v>
      </c>
      <c r="J231" t="s">
        <v>1715</v>
      </c>
      <c r="K231" t="s">
        <v>1716</v>
      </c>
    </row>
    <row r="232" spans="1:11" x14ac:dyDescent="0.3">
      <c r="A232" t="s">
        <v>2011</v>
      </c>
      <c r="B232" t="s">
        <v>2271</v>
      </c>
      <c r="C232" t="s">
        <v>858</v>
      </c>
      <c r="D232" t="s">
        <v>733</v>
      </c>
      <c r="E232" t="s">
        <v>1949</v>
      </c>
      <c r="F232" t="s">
        <v>859</v>
      </c>
      <c r="H232" t="s">
        <v>573</v>
      </c>
      <c r="I232" t="s">
        <v>2208</v>
      </c>
      <c r="J232" t="s">
        <v>860</v>
      </c>
    </row>
    <row r="233" spans="1:11" x14ac:dyDescent="0.3">
      <c r="A233" t="s">
        <v>2011</v>
      </c>
      <c r="B233" t="s">
        <v>2530</v>
      </c>
      <c r="C233" t="s">
        <v>1558</v>
      </c>
      <c r="D233" t="s">
        <v>1114</v>
      </c>
      <c r="E233" t="s">
        <v>1115</v>
      </c>
      <c r="F233" t="s">
        <v>1559</v>
      </c>
      <c r="G233" t="s">
        <v>1560</v>
      </c>
      <c r="H233" t="s">
        <v>435</v>
      </c>
      <c r="I233" t="s">
        <v>2101</v>
      </c>
      <c r="J233" t="s">
        <v>24</v>
      </c>
      <c r="K233" t="s">
        <v>25</v>
      </c>
    </row>
    <row r="234" spans="1:11" x14ac:dyDescent="0.3">
      <c r="A234" t="s">
        <v>2011</v>
      </c>
      <c r="B234" t="s">
        <v>2607</v>
      </c>
      <c r="C234" t="s">
        <v>1776</v>
      </c>
      <c r="D234" t="s">
        <v>1764</v>
      </c>
      <c r="E234" t="s">
        <v>1765</v>
      </c>
      <c r="F234" t="s">
        <v>1777</v>
      </c>
      <c r="G234" t="s">
        <v>1778</v>
      </c>
      <c r="H234" t="s">
        <v>613</v>
      </c>
      <c r="I234" t="s">
        <v>2116</v>
      </c>
      <c r="J234" t="s">
        <v>1779</v>
      </c>
      <c r="K234" t="s">
        <v>1780</v>
      </c>
    </row>
    <row r="235" spans="1:11" x14ac:dyDescent="0.3">
      <c r="A235" t="s">
        <v>2011</v>
      </c>
      <c r="B235" t="s">
        <v>2563</v>
      </c>
      <c r="C235" t="s">
        <v>1649</v>
      </c>
      <c r="D235" t="s">
        <v>1114</v>
      </c>
      <c r="E235" t="s">
        <v>1115</v>
      </c>
      <c r="F235" t="s">
        <v>517</v>
      </c>
      <c r="G235" t="s">
        <v>518</v>
      </c>
      <c r="H235" t="s">
        <v>519</v>
      </c>
      <c r="I235" t="s">
        <v>2137</v>
      </c>
      <c r="J235" t="s">
        <v>1650</v>
      </c>
      <c r="K235" t="s">
        <v>1651</v>
      </c>
    </row>
    <row r="236" spans="1:11" x14ac:dyDescent="0.3">
      <c r="A236" t="s">
        <v>2011</v>
      </c>
      <c r="B236" t="s">
        <v>2277</v>
      </c>
      <c r="C236" t="s">
        <v>869</v>
      </c>
      <c r="D236" t="s">
        <v>733</v>
      </c>
      <c r="E236" t="s">
        <v>1949</v>
      </c>
      <c r="F236" t="s">
        <v>870</v>
      </c>
      <c r="H236" t="s">
        <v>871</v>
      </c>
      <c r="I236" t="s">
        <v>2278</v>
      </c>
      <c r="J236" t="s">
        <v>872</v>
      </c>
    </row>
    <row r="237" spans="1:11" x14ac:dyDescent="0.3">
      <c r="A237" t="s">
        <v>2011</v>
      </c>
      <c r="B237" t="s">
        <v>2618</v>
      </c>
      <c r="C237" t="s">
        <v>1801</v>
      </c>
      <c r="D237" t="s">
        <v>1764</v>
      </c>
      <c r="E237" t="s">
        <v>1765</v>
      </c>
      <c r="F237" t="s">
        <v>1802</v>
      </c>
      <c r="G237" t="s">
        <v>1753</v>
      </c>
      <c r="H237" t="s">
        <v>649</v>
      </c>
      <c r="I237" t="s">
        <v>2112</v>
      </c>
      <c r="J237" t="s">
        <v>650</v>
      </c>
      <c r="K237" t="s">
        <v>651</v>
      </c>
    </row>
    <row r="238" spans="1:11" x14ac:dyDescent="0.3">
      <c r="A238" t="s">
        <v>2011</v>
      </c>
      <c r="B238" t="s">
        <v>2034</v>
      </c>
      <c r="C238" t="s">
        <v>261</v>
      </c>
      <c r="D238" t="s">
        <v>166</v>
      </c>
      <c r="E238" t="s">
        <v>167</v>
      </c>
      <c r="F238" t="s">
        <v>262</v>
      </c>
      <c r="H238" t="s">
        <v>218</v>
      </c>
      <c r="I238" t="s">
        <v>2013</v>
      </c>
      <c r="J238" t="s">
        <v>263</v>
      </c>
    </row>
    <row r="239" spans="1:11" x14ac:dyDescent="0.3">
      <c r="A239" t="s">
        <v>2011</v>
      </c>
      <c r="B239" t="s">
        <v>2305</v>
      </c>
      <c r="C239" t="s">
        <v>933</v>
      </c>
      <c r="D239" t="s">
        <v>733</v>
      </c>
      <c r="E239" t="s">
        <v>1949</v>
      </c>
      <c r="F239" t="s">
        <v>934</v>
      </c>
      <c r="G239" t="s">
        <v>387</v>
      </c>
      <c r="H239" t="s">
        <v>218</v>
      </c>
      <c r="I239" t="s">
        <v>2081</v>
      </c>
      <c r="J239" t="s">
        <v>935</v>
      </c>
      <c r="K239" t="s">
        <v>260</v>
      </c>
    </row>
    <row r="240" spans="1:11" x14ac:dyDescent="0.3">
      <c r="A240" t="s">
        <v>2011</v>
      </c>
      <c r="B240" t="s">
        <v>2344</v>
      </c>
      <c r="C240" t="s">
        <v>1027</v>
      </c>
      <c r="D240" t="s">
        <v>733</v>
      </c>
      <c r="E240" t="s">
        <v>1949</v>
      </c>
      <c r="F240" t="s">
        <v>1028</v>
      </c>
      <c r="G240" t="s">
        <v>1029</v>
      </c>
      <c r="H240" t="s">
        <v>1030</v>
      </c>
      <c r="I240" t="s">
        <v>2345</v>
      </c>
      <c r="J240" t="s">
        <v>1031</v>
      </c>
      <c r="K240" t="s">
        <v>1032</v>
      </c>
    </row>
    <row r="241" spans="1:11" x14ac:dyDescent="0.3">
      <c r="A241" t="s">
        <v>2011</v>
      </c>
      <c r="B241" t="s">
        <v>2570</v>
      </c>
      <c r="C241" t="s">
        <v>1669</v>
      </c>
      <c r="D241" t="s">
        <v>1114</v>
      </c>
      <c r="E241" t="s">
        <v>1115</v>
      </c>
      <c r="F241" t="s">
        <v>1670</v>
      </c>
      <c r="H241" t="s">
        <v>1671</v>
      </c>
      <c r="I241" t="s">
        <v>2571</v>
      </c>
      <c r="J241" t="s">
        <v>1672</v>
      </c>
      <c r="K241" t="s">
        <v>1673</v>
      </c>
    </row>
    <row r="242" spans="1:11" x14ac:dyDescent="0.3">
      <c r="A242" t="s">
        <v>2011</v>
      </c>
      <c r="B242" t="s">
        <v>2612</v>
      </c>
      <c r="C242" t="s">
        <v>1787</v>
      </c>
      <c r="D242" t="s">
        <v>1764</v>
      </c>
      <c r="E242" t="s">
        <v>1765</v>
      </c>
      <c r="F242" t="s">
        <v>1788</v>
      </c>
      <c r="H242" t="s">
        <v>465</v>
      </c>
      <c r="I242" t="s">
        <v>2112</v>
      </c>
      <c r="J242" t="s">
        <v>466</v>
      </c>
      <c r="K242" t="s">
        <v>467</v>
      </c>
    </row>
    <row r="243" spans="1:11" x14ac:dyDescent="0.3">
      <c r="A243" t="s">
        <v>2011</v>
      </c>
      <c r="B243" t="s">
        <v>2209</v>
      </c>
      <c r="C243" t="s">
        <v>705</v>
      </c>
      <c r="D243" t="s">
        <v>146</v>
      </c>
      <c r="E243" t="s">
        <v>147</v>
      </c>
      <c r="F243" t="s">
        <v>706</v>
      </c>
      <c r="G243" t="s">
        <v>707</v>
      </c>
      <c r="H243" t="s">
        <v>441</v>
      </c>
      <c r="I243" t="s">
        <v>2210</v>
      </c>
      <c r="J243" t="s">
        <v>708</v>
      </c>
    </row>
    <row r="244" spans="1:11" x14ac:dyDescent="0.3">
      <c r="A244" t="s">
        <v>2011</v>
      </c>
      <c r="B244" t="s">
        <v>2310</v>
      </c>
      <c r="C244" t="s">
        <v>948</v>
      </c>
      <c r="D244" t="s">
        <v>733</v>
      </c>
      <c r="E244" t="s">
        <v>1949</v>
      </c>
      <c r="F244" t="s">
        <v>949</v>
      </c>
      <c r="G244" t="s">
        <v>950</v>
      </c>
      <c r="H244" t="s">
        <v>218</v>
      </c>
      <c r="I244" t="s">
        <v>2081</v>
      </c>
      <c r="J244" t="s">
        <v>601</v>
      </c>
      <c r="K244" t="s">
        <v>260</v>
      </c>
    </row>
    <row r="245" spans="1:11" x14ac:dyDescent="0.3">
      <c r="A245" t="s">
        <v>2011</v>
      </c>
      <c r="B245" t="s">
        <v>2249</v>
      </c>
      <c r="C245" t="s">
        <v>804</v>
      </c>
      <c r="D245" t="s">
        <v>733</v>
      </c>
      <c r="E245" t="s">
        <v>1949</v>
      </c>
      <c r="F245" t="s">
        <v>805</v>
      </c>
      <c r="G245" t="s">
        <v>806</v>
      </c>
      <c r="H245" t="s">
        <v>218</v>
      </c>
      <c r="I245" t="s">
        <v>2250</v>
      </c>
      <c r="J245" t="s">
        <v>807</v>
      </c>
    </row>
    <row r="246" spans="1:11" x14ac:dyDescent="0.3">
      <c r="A246" t="s">
        <v>2011</v>
      </c>
      <c r="B246" t="s">
        <v>2532</v>
      </c>
      <c r="C246" t="s">
        <v>1564</v>
      </c>
      <c r="D246" t="s">
        <v>1114</v>
      </c>
      <c r="E246" t="s">
        <v>1115</v>
      </c>
      <c r="F246" t="s">
        <v>1565</v>
      </c>
      <c r="H246" t="s">
        <v>1107</v>
      </c>
      <c r="I246" t="s">
        <v>2371</v>
      </c>
      <c r="J246" t="s">
        <v>650</v>
      </c>
      <c r="K246" t="s">
        <v>651</v>
      </c>
    </row>
    <row r="247" spans="1:11" x14ac:dyDescent="0.3">
      <c r="A247" t="s">
        <v>2011</v>
      </c>
      <c r="B247" t="s">
        <v>2683</v>
      </c>
      <c r="C247" t="s">
        <v>1947</v>
      </c>
      <c r="D247" t="s">
        <v>1080</v>
      </c>
      <c r="E247" t="s">
        <v>1081</v>
      </c>
      <c r="F247" t="s">
        <v>1948</v>
      </c>
      <c r="G247" t="s">
        <v>1883</v>
      </c>
      <c r="H247" t="s">
        <v>980</v>
      </c>
      <c r="I247" t="s">
        <v>2325</v>
      </c>
      <c r="J247" t="s">
        <v>1073</v>
      </c>
    </row>
    <row r="248" spans="1:11" x14ac:dyDescent="0.3">
      <c r="A248" t="s">
        <v>2011</v>
      </c>
      <c r="B248" t="s">
        <v>2324</v>
      </c>
      <c r="C248" t="s">
        <v>978</v>
      </c>
      <c r="D248" t="s">
        <v>733</v>
      </c>
      <c r="E248" t="s">
        <v>1949</v>
      </c>
      <c r="F248" t="s">
        <v>979</v>
      </c>
      <c r="H248" t="s">
        <v>980</v>
      </c>
      <c r="I248" t="s">
        <v>2325</v>
      </c>
      <c r="J248" t="s">
        <v>972</v>
      </c>
    </row>
    <row r="249" spans="1:11" x14ac:dyDescent="0.3">
      <c r="A249" t="s">
        <v>2011</v>
      </c>
      <c r="B249" t="s">
        <v>2363</v>
      </c>
      <c r="C249" t="s">
        <v>1071</v>
      </c>
      <c r="D249" t="s">
        <v>725</v>
      </c>
      <c r="E249" t="s">
        <v>726</v>
      </c>
      <c r="F249" t="s">
        <v>1072</v>
      </c>
      <c r="H249" t="s">
        <v>980</v>
      </c>
      <c r="I249" t="s">
        <v>2325</v>
      </c>
      <c r="J249" t="s">
        <v>1073</v>
      </c>
    </row>
    <row r="250" spans="1:11" x14ac:dyDescent="0.3">
      <c r="A250" t="s">
        <v>2011</v>
      </c>
      <c r="B250" t="s">
        <v>2336</v>
      </c>
      <c r="C250" t="s">
        <v>1008</v>
      </c>
      <c r="D250" t="s">
        <v>733</v>
      </c>
      <c r="E250" t="s">
        <v>1949</v>
      </c>
      <c r="F250" t="s">
        <v>1009</v>
      </c>
      <c r="G250" t="s">
        <v>1010</v>
      </c>
      <c r="H250" t="s">
        <v>441</v>
      </c>
      <c r="I250" t="s">
        <v>2210</v>
      </c>
      <c r="J250" t="s">
        <v>263</v>
      </c>
    </row>
    <row r="251" spans="1:11" x14ac:dyDescent="0.3">
      <c r="A251" t="s">
        <v>2011</v>
      </c>
      <c r="B251" t="s">
        <v>2312</v>
      </c>
      <c r="C251" t="s">
        <v>954</v>
      </c>
      <c r="D251" t="s">
        <v>733</v>
      </c>
      <c r="E251" t="s">
        <v>1949</v>
      </c>
      <c r="F251" t="s">
        <v>955</v>
      </c>
      <c r="G251" t="s">
        <v>532</v>
      </c>
      <c r="H251" t="s">
        <v>533</v>
      </c>
      <c r="I251" t="s">
        <v>2142</v>
      </c>
      <c r="J251" t="s">
        <v>263</v>
      </c>
    </row>
    <row r="252" spans="1:11" x14ac:dyDescent="0.3">
      <c r="A252" t="s">
        <v>2011</v>
      </c>
      <c r="B252" t="s">
        <v>2658</v>
      </c>
      <c r="C252" t="s">
        <v>1885</v>
      </c>
      <c r="D252" t="s">
        <v>1886</v>
      </c>
      <c r="E252" t="s">
        <v>1887</v>
      </c>
      <c r="F252" t="s">
        <v>1888</v>
      </c>
      <c r="H252" t="s">
        <v>218</v>
      </c>
      <c r="I252" t="s">
        <v>2033</v>
      </c>
      <c r="J252" t="s">
        <v>1078</v>
      </c>
    </row>
    <row r="253" spans="1:11" x14ac:dyDescent="0.3">
      <c r="A253" t="s">
        <v>2011</v>
      </c>
      <c r="B253" t="s">
        <v>2340</v>
      </c>
      <c r="C253" t="s">
        <v>1018</v>
      </c>
      <c r="D253" t="s">
        <v>733</v>
      </c>
      <c r="E253" t="s">
        <v>1949</v>
      </c>
      <c r="F253" t="s">
        <v>1019</v>
      </c>
      <c r="H253" t="s">
        <v>218</v>
      </c>
      <c r="I253" t="s">
        <v>2013</v>
      </c>
      <c r="J253" t="s">
        <v>1020</v>
      </c>
    </row>
    <row r="254" spans="1:11" x14ac:dyDescent="0.3">
      <c r="A254" t="s">
        <v>2011</v>
      </c>
      <c r="B254" t="s">
        <v>2160</v>
      </c>
      <c r="C254" t="s">
        <v>575</v>
      </c>
      <c r="D254" t="s">
        <v>140</v>
      </c>
      <c r="E254" t="s">
        <v>141</v>
      </c>
      <c r="F254" t="s">
        <v>576</v>
      </c>
      <c r="H254" t="s">
        <v>577</v>
      </c>
      <c r="I254" t="s">
        <v>2033</v>
      </c>
      <c r="J254" t="s">
        <v>574</v>
      </c>
    </row>
    <row r="255" spans="1:11" x14ac:dyDescent="0.3">
      <c r="A255" t="s">
        <v>2011</v>
      </c>
      <c r="B255" t="s">
        <v>2351</v>
      </c>
      <c r="C255" t="s">
        <v>1044</v>
      </c>
      <c r="D255" t="s">
        <v>328</v>
      </c>
      <c r="E255" t="s">
        <v>329</v>
      </c>
      <c r="F255" t="s">
        <v>1045</v>
      </c>
      <c r="H255" t="s">
        <v>441</v>
      </c>
      <c r="I255" t="s">
        <v>2210</v>
      </c>
      <c r="J255" t="s">
        <v>335</v>
      </c>
    </row>
    <row r="256" spans="1:11" x14ac:dyDescent="0.3">
      <c r="A256" t="s">
        <v>2011</v>
      </c>
      <c r="B256" t="s">
        <v>2364</v>
      </c>
      <c r="C256" t="s">
        <v>1074</v>
      </c>
      <c r="D256" t="s">
        <v>1075</v>
      </c>
      <c r="E256" t="s">
        <v>1076</v>
      </c>
      <c r="F256" t="s">
        <v>1077</v>
      </c>
      <c r="H256" t="s">
        <v>218</v>
      </c>
      <c r="I256" t="s">
        <v>2033</v>
      </c>
      <c r="J256" t="s">
        <v>1078</v>
      </c>
    </row>
    <row r="257" spans="1:11" x14ac:dyDescent="0.3">
      <c r="A257" t="s">
        <v>2011</v>
      </c>
      <c r="B257" t="s">
        <v>2189</v>
      </c>
      <c r="C257" t="s">
        <v>654</v>
      </c>
      <c r="D257" t="s">
        <v>394</v>
      </c>
      <c r="E257" t="s">
        <v>395</v>
      </c>
      <c r="F257" t="s">
        <v>655</v>
      </c>
      <c r="H257" t="s">
        <v>218</v>
      </c>
      <c r="I257" t="s">
        <v>2033</v>
      </c>
      <c r="J257" t="s">
        <v>656</v>
      </c>
      <c r="K257" t="s">
        <v>657</v>
      </c>
    </row>
    <row r="258" spans="1:11" x14ac:dyDescent="0.3">
      <c r="A258" t="s">
        <v>2011</v>
      </c>
      <c r="B258" t="s">
        <v>2187</v>
      </c>
      <c r="C258" t="s">
        <v>647</v>
      </c>
      <c r="D258" t="s">
        <v>140</v>
      </c>
      <c r="E258" t="s">
        <v>141</v>
      </c>
      <c r="F258" t="s">
        <v>648</v>
      </c>
      <c r="G258" t="s">
        <v>649</v>
      </c>
      <c r="H258" t="s">
        <v>649</v>
      </c>
      <c r="I258" t="s">
        <v>2112</v>
      </c>
      <c r="J258" t="s">
        <v>650</v>
      </c>
      <c r="K258" t="s">
        <v>651</v>
      </c>
    </row>
    <row r="259" spans="1:11" x14ac:dyDescent="0.3">
      <c r="A259" t="s">
        <v>2011</v>
      </c>
      <c r="B259" t="s">
        <v>2561</v>
      </c>
      <c r="C259" t="s">
        <v>1642</v>
      </c>
      <c r="D259" t="s">
        <v>1114</v>
      </c>
      <c r="E259" t="s">
        <v>1115</v>
      </c>
      <c r="F259" t="s">
        <v>1643</v>
      </c>
      <c r="H259" t="s">
        <v>218</v>
      </c>
      <c r="I259" t="s">
        <v>2033</v>
      </c>
      <c r="J259" t="s">
        <v>1644</v>
      </c>
      <c r="K259" t="s">
        <v>1622</v>
      </c>
    </row>
    <row r="260" spans="1:11" x14ac:dyDescent="0.3">
      <c r="A260" t="s">
        <v>2011</v>
      </c>
      <c r="B260" t="s">
        <v>2457</v>
      </c>
      <c r="C260" t="s">
        <v>1355</v>
      </c>
      <c r="D260" t="s">
        <v>1090</v>
      </c>
      <c r="E260" t="s">
        <v>1091</v>
      </c>
      <c r="F260" t="s">
        <v>1356</v>
      </c>
      <c r="H260" t="s">
        <v>218</v>
      </c>
      <c r="I260" t="s">
        <v>2033</v>
      </c>
      <c r="J260" t="s">
        <v>1357</v>
      </c>
      <c r="K260" t="s">
        <v>1358</v>
      </c>
    </row>
    <row r="261" spans="1:11" x14ac:dyDescent="0.3">
      <c r="A261" t="s">
        <v>2011</v>
      </c>
      <c r="B261" t="s">
        <v>2445</v>
      </c>
      <c r="C261" t="s">
        <v>1323</v>
      </c>
      <c r="D261" t="s">
        <v>1090</v>
      </c>
      <c r="E261" t="s">
        <v>1091</v>
      </c>
      <c r="F261" t="s">
        <v>1324</v>
      </c>
      <c r="G261" t="s">
        <v>1325</v>
      </c>
      <c r="H261" t="s">
        <v>519</v>
      </c>
      <c r="I261" t="s">
        <v>2137</v>
      </c>
      <c r="J261" t="s">
        <v>1326</v>
      </c>
    </row>
    <row r="262" spans="1:11" x14ac:dyDescent="0.3">
      <c r="A262" t="s">
        <v>2011</v>
      </c>
      <c r="B262" t="s">
        <v>2415</v>
      </c>
      <c r="C262" t="s">
        <v>1236</v>
      </c>
      <c r="D262" t="s">
        <v>1090</v>
      </c>
      <c r="E262" t="s">
        <v>1091</v>
      </c>
      <c r="F262" t="s">
        <v>1237</v>
      </c>
      <c r="H262" t="s">
        <v>429</v>
      </c>
      <c r="I262" t="s">
        <v>2098</v>
      </c>
      <c r="J262" t="s">
        <v>1093</v>
      </c>
    </row>
    <row r="263" spans="1:11" x14ac:dyDescent="0.3">
      <c r="A263" t="s">
        <v>2011</v>
      </c>
      <c r="B263" t="s">
        <v>2455</v>
      </c>
      <c r="C263" t="s">
        <v>1348</v>
      </c>
      <c r="D263" t="s">
        <v>1090</v>
      </c>
      <c r="E263" t="s">
        <v>1091</v>
      </c>
      <c r="F263" t="s">
        <v>1349</v>
      </c>
      <c r="G263" t="s">
        <v>1350</v>
      </c>
      <c r="H263" t="s">
        <v>871</v>
      </c>
      <c r="I263" t="s">
        <v>2278</v>
      </c>
      <c r="J263" t="s">
        <v>1351</v>
      </c>
      <c r="K263" t="s">
        <v>620</v>
      </c>
    </row>
    <row r="264" spans="1:11" x14ac:dyDescent="0.3">
      <c r="A264" t="s">
        <v>2011</v>
      </c>
      <c r="B264" t="s">
        <v>2482</v>
      </c>
      <c r="C264" t="s">
        <v>1420</v>
      </c>
      <c r="D264" t="s">
        <v>1090</v>
      </c>
      <c r="E264" t="s">
        <v>1091</v>
      </c>
      <c r="F264" t="s">
        <v>1421</v>
      </c>
      <c r="H264" t="s">
        <v>644</v>
      </c>
      <c r="I264" t="s">
        <v>2186</v>
      </c>
      <c r="J264" t="s">
        <v>1242</v>
      </c>
    </row>
    <row r="265" spans="1:11" x14ac:dyDescent="0.3">
      <c r="A265" t="s">
        <v>2011</v>
      </c>
      <c r="B265" t="s">
        <v>2640</v>
      </c>
      <c r="C265" t="s">
        <v>1852</v>
      </c>
      <c r="D265" t="s">
        <v>1764</v>
      </c>
      <c r="E265" t="s">
        <v>1765</v>
      </c>
      <c r="F265" t="s">
        <v>1701</v>
      </c>
      <c r="G265" t="s">
        <v>1853</v>
      </c>
      <c r="H265" t="s">
        <v>1486</v>
      </c>
      <c r="I265" t="s">
        <v>2641</v>
      </c>
      <c r="J265" t="s">
        <v>1703</v>
      </c>
    </row>
    <row r="266" spans="1:11" x14ac:dyDescent="0.3">
      <c r="A266" t="s">
        <v>2011</v>
      </c>
      <c r="B266" t="s">
        <v>2423</v>
      </c>
      <c r="C266" t="s">
        <v>1256</v>
      </c>
      <c r="D266" t="s">
        <v>1090</v>
      </c>
      <c r="E266" t="s">
        <v>1091</v>
      </c>
      <c r="F266" t="s">
        <v>1257</v>
      </c>
      <c r="G266" t="s">
        <v>1258</v>
      </c>
      <c r="H266" t="s">
        <v>338</v>
      </c>
      <c r="I266" t="s">
        <v>2061</v>
      </c>
      <c r="J266" t="s">
        <v>1220</v>
      </c>
    </row>
    <row r="267" spans="1:11" x14ac:dyDescent="0.3">
      <c r="A267" t="s">
        <v>2011</v>
      </c>
      <c r="B267" t="s">
        <v>2416</v>
      </c>
      <c r="C267" t="s">
        <v>1238</v>
      </c>
      <c r="D267" t="s">
        <v>1090</v>
      </c>
      <c r="E267" t="s">
        <v>1091</v>
      </c>
      <c r="F267" t="s">
        <v>1239</v>
      </c>
      <c r="G267" t="s">
        <v>1240</v>
      </c>
      <c r="H267" t="s">
        <v>1241</v>
      </c>
      <c r="I267" t="s">
        <v>2417</v>
      </c>
      <c r="J267" t="s">
        <v>1242</v>
      </c>
    </row>
    <row r="268" spans="1:11" x14ac:dyDescent="0.3">
      <c r="A268" t="s">
        <v>2011</v>
      </c>
      <c r="B268" t="s">
        <v>2441</v>
      </c>
      <c r="C268" t="s">
        <v>1311</v>
      </c>
      <c r="D268" t="s">
        <v>1090</v>
      </c>
      <c r="E268" t="s">
        <v>1091</v>
      </c>
      <c r="F268" t="s">
        <v>1312</v>
      </c>
      <c r="G268" t="s">
        <v>1313</v>
      </c>
      <c r="H268" t="s">
        <v>1145</v>
      </c>
      <c r="I268" t="s">
        <v>2442</v>
      </c>
      <c r="J268" t="s">
        <v>1146</v>
      </c>
      <c r="K268" t="s">
        <v>1314</v>
      </c>
    </row>
    <row r="269" spans="1:11" x14ac:dyDescent="0.3">
      <c r="A269" t="s">
        <v>2011</v>
      </c>
      <c r="B269" t="s">
        <v>2583</v>
      </c>
      <c r="C269" t="s">
        <v>1700</v>
      </c>
      <c r="D269" t="s">
        <v>1114</v>
      </c>
      <c r="E269" t="s">
        <v>1115</v>
      </c>
      <c r="F269" t="s">
        <v>1701</v>
      </c>
      <c r="G269" t="s">
        <v>1702</v>
      </c>
      <c r="H269" t="s">
        <v>1486</v>
      </c>
      <c r="I269" t="s">
        <v>2507</v>
      </c>
      <c r="J269" t="s">
        <v>1703</v>
      </c>
    </row>
    <row r="270" spans="1:11" x14ac:dyDescent="0.3">
      <c r="A270" t="s">
        <v>2011</v>
      </c>
      <c r="B270" t="s">
        <v>2464</v>
      </c>
      <c r="C270" t="s">
        <v>1377</v>
      </c>
      <c r="D270" t="s">
        <v>1090</v>
      </c>
      <c r="E270" t="s">
        <v>1091</v>
      </c>
      <c r="F270" t="s">
        <v>1378</v>
      </c>
      <c r="G270" t="s">
        <v>1379</v>
      </c>
      <c r="H270" t="s">
        <v>435</v>
      </c>
      <c r="I270" t="s">
        <v>2101</v>
      </c>
      <c r="J270" t="s">
        <v>650</v>
      </c>
      <c r="K270" t="s">
        <v>651</v>
      </c>
    </row>
    <row r="271" spans="1:11" x14ac:dyDescent="0.3">
      <c r="A271" t="s">
        <v>2011</v>
      </c>
      <c r="B271" t="s">
        <v>2032</v>
      </c>
      <c r="C271" t="s">
        <v>257</v>
      </c>
      <c r="D271" t="s">
        <v>166</v>
      </c>
      <c r="E271" t="s">
        <v>167</v>
      </c>
      <c r="F271" t="s">
        <v>258</v>
      </c>
      <c r="H271" t="s">
        <v>218</v>
      </c>
      <c r="I271" t="s">
        <v>2033</v>
      </c>
      <c r="J271" t="s">
        <v>259</v>
      </c>
      <c r="K271" t="s">
        <v>260</v>
      </c>
    </row>
    <row r="272" spans="1:11" x14ac:dyDescent="0.3">
      <c r="A272" t="s">
        <v>2011</v>
      </c>
      <c r="B272" t="s">
        <v>2346</v>
      </c>
      <c r="C272" t="s">
        <v>1033</v>
      </c>
      <c r="D272" t="s">
        <v>733</v>
      </c>
      <c r="E272" t="s">
        <v>1949</v>
      </c>
      <c r="F272" t="s">
        <v>258</v>
      </c>
      <c r="H272" t="s">
        <v>218</v>
      </c>
      <c r="I272" t="s">
        <v>2033</v>
      </c>
      <c r="J272" t="s">
        <v>1034</v>
      </c>
      <c r="K272" t="s">
        <v>260</v>
      </c>
    </row>
    <row r="273" spans="1:11" x14ac:dyDescent="0.3">
      <c r="A273" t="s">
        <v>2011</v>
      </c>
      <c r="B273" t="s">
        <v>2295</v>
      </c>
      <c r="C273" t="s">
        <v>911</v>
      </c>
      <c r="D273" t="s">
        <v>733</v>
      </c>
      <c r="E273" t="s">
        <v>1949</v>
      </c>
      <c r="F273" t="s">
        <v>912</v>
      </c>
      <c r="H273" t="s">
        <v>218</v>
      </c>
      <c r="I273" t="s">
        <v>2033</v>
      </c>
      <c r="J273" t="s">
        <v>913</v>
      </c>
      <c r="K273" t="s">
        <v>504</v>
      </c>
    </row>
    <row r="274" spans="1:11" x14ac:dyDescent="0.3">
      <c r="A274" t="s">
        <v>2011</v>
      </c>
      <c r="B274" t="s">
        <v>2356</v>
      </c>
      <c r="C274" t="s">
        <v>1056</v>
      </c>
      <c r="D274" t="s">
        <v>733</v>
      </c>
      <c r="E274" t="s">
        <v>1949</v>
      </c>
      <c r="F274" t="s">
        <v>1057</v>
      </c>
      <c r="G274" t="s">
        <v>1058</v>
      </c>
      <c r="H274" t="s">
        <v>218</v>
      </c>
      <c r="I274" t="s">
        <v>2357</v>
      </c>
      <c r="J274" t="s">
        <v>1059</v>
      </c>
    </row>
    <row r="275" spans="1:11" x14ac:dyDescent="0.3">
      <c r="A275" t="s">
        <v>2011</v>
      </c>
      <c r="B275" t="s">
        <v>2553</v>
      </c>
      <c r="C275" t="s">
        <v>1619</v>
      </c>
      <c r="D275" t="s">
        <v>1114</v>
      </c>
      <c r="E275" t="s">
        <v>1115</v>
      </c>
      <c r="F275" t="s">
        <v>1620</v>
      </c>
      <c r="H275" t="s">
        <v>338</v>
      </c>
      <c r="I275" t="s">
        <v>2061</v>
      </c>
      <c r="J275" t="s">
        <v>1621</v>
      </c>
      <c r="K275" t="s">
        <v>1622</v>
      </c>
    </row>
    <row r="276" spans="1:11" x14ac:dyDescent="0.3">
      <c r="A276" t="s">
        <v>2011</v>
      </c>
      <c r="B276" t="s">
        <v>2578</v>
      </c>
      <c r="C276" t="s">
        <v>1687</v>
      </c>
      <c r="D276" t="s">
        <v>1114</v>
      </c>
      <c r="E276" t="s">
        <v>1115</v>
      </c>
      <c r="F276" t="s">
        <v>1688</v>
      </c>
      <c r="G276" t="s">
        <v>1689</v>
      </c>
      <c r="H276" t="s">
        <v>644</v>
      </c>
      <c r="I276" t="s">
        <v>2186</v>
      </c>
      <c r="J276" t="s">
        <v>1690</v>
      </c>
      <c r="K276" t="s">
        <v>1691</v>
      </c>
    </row>
    <row r="277" spans="1:11" x14ac:dyDescent="0.3">
      <c r="A277" t="s">
        <v>2011</v>
      </c>
      <c r="B277" t="s">
        <v>2337</v>
      </c>
      <c r="C277" t="s">
        <v>1011</v>
      </c>
      <c r="D277" t="s">
        <v>733</v>
      </c>
      <c r="E277" t="s">
        <v>1949</v>
      </c>
      <c r="F277" t="s">
        <v>1012</v>
      </c>
      <c r="G277" t="s">
        <v>1013</v>
      </c>
      <c r="H277" t="s">
        <v>448</v>
      </c>
      <c r="I277" t="s">
        <v>2106</v>
      </c>
      <c r="J277" t="s">
        <v>437</v>
      </c>
    </row>
    <row r="278" spans="1:11" x14ac:dyDescent="0.3">
      <c r="A278" t="s">
        <v>2011</v>
      </c>
      <c r="B278" t="s">
        <v>2660</v>
      </c>
      <c r="C278" t="s">
        <v>1892</v>
      </c>
      <c r="D278" t="s">
        <v>1886</v>
      </c>
      <c r="E278" t="s">
        <v>1887</v>
      </c>
      <c r="F278" t="s">
        <v>1893</v>
      </c>
      <c r="H278" t="s">
        <v>218</v>
      </c>
      <c r="I278" t="s">
        <v>2013</v>
      </c>
      <c r="J278" t="s">
        <v>1894</v>
      </c>
    </row>
    <row r="279" spans="1:11" x14ac:dyDescent="0.3">
      <c r="A279" t="s">
        <v>2011</v>
      </c>
      <c r="B279" t="s">
        <v>2246</v>
      </c>
      <c r="C279" t="s">
        <v>792</v>
      </c>
      <c r="D279" t="s">
        <v>733</v>
      </c>
      <c r="E279" t="s">
        <v>1949</v>
      </c>
      <c r="F279" t="s">
        <v>795</v>
      </c>
      <c r="H279" t="s">
        <v>573</v>
      </c>
      <c r="I279" t="s">
        <v>2159</v>
      </c>
      <c r="J279" t="s">
        <v>796</v>
      </c>
    </row>
    <row r="280" spans="1:11" x14ac:dyDescent="0.3">
      <c r="A280" t="s">
        <v>2011</v>
      </c>
      <c r="B280" t="s">
        <v>2048</v>
      </c>
      <c r="C280" t="s">
        <v>299</v>
      </c>
      <c r="D280" t="s">
        <v>278</v>
      </c>
      <c r="E280" t="s">
        <v>279</v>
      </c>
      <c r="F280" t="s">
        <v>300</v>
      </c>
      <c r="H280" t="s">
        <v>218</v>
      </c>
      <c r="I280" t="s">
        <v>2013</v>
      </c>
      <c r="J280" t="s">
        <v>301</v>
      </c>
    </row>
    <row r="281" spans="1:11" x14ac:dyDescent="0.3">
      <c r="A281" t="s">
        <v>2011</v>
      </c>
      <c r="B281" t="s">
        <v>2471</v>
      </c>
      <c r="C281" t="s">
        <v>1396</v>
      </c>
      <c r="D281" t="s">
        <v>1090</v>
      </c>
      <c r="E281" t="s">
        <v>1091</v>
      </c>
      <c r="F281" t="s">
        <v>1397</v>
      </c>
      <c r="G281" t="s">
        <v>1398</v>
      </c>
      <c r="H281" t="s">
        <v>1399</v>
      </c>
      <c r="I281" t="s">
        <v>2472</v>
      </c>
      <c r="J281" t="s">
        <v>1400</v>
      </c>
    </row>
    <row r="282" spans="1:11" x14ac:dyDescent="0.3">
      <c r="A282" t="s">
        <v>2011</v>
      </c>
      <c r="B282" t="s">
        <v>2515</v>
      </c>
      <c r="C282" t="s">
        <v>1504</v>
      </c>
      <c r="D282" t="s">
        <v>1090</v>
      </c>
      <c r="E282" t="s">
        <v>1091</v>
      </c>
      <c r="F282" t="s">
        <v>1505</v>
      </c>
      <c r="G282" t="s">
        <v>1506</v>
      </c>
      <c r="H282" t="s">
        <v>441</v>
      </c>
      <c r="I282" t="s">
        <v>2210</v>
      </c>
      <c r="J282" t="s">
        <v>1220</v>
      </c>
    </row>
    <row r="283" spans="1:11" x14ac:dyDescent="0.3">
      <c r="A283" t="s">
        <v>2011</v>
      </c>
      <c r="B283" t="s">
        <v>2259</v>
      </c>
      <c r="C283" t="s">
        <v>829</v>
      </c>
      <c r="D283" t="s">
        <v>733</v>
      </c>
      <c r="E283" t="s">
        <v>1949</v>
      </c>
      <c r="F283" t="s">
        <v>830</v>
      </c>
      <c r="H283" t="s">
        <v>429</v>
      </c>
      <c r="I283" t="s">
        <v>2098</v>
      </c>
      <c r="J283" t="s">
        <v>437</v>
      </c>
    </row>
    <row r="284" spans="1:11" x14ac:dyDescent="0.3">
      <c r="A284" t="s">
        <v>2011</v>
      </c>
      <c r="B284" t="s">
        <v>2368</v>
      </c>
      <c r="C284" t="s">
        <v>1089</v>
      </c>
      <c r="D284" t="s">
        <v>1090</v>
      </c>
      <c r="E284" t="s">
        <v>1091</v>
      </c>
      <c r="F284" t="s">
        <v>1092</v>
      </c>
      <c r="H284" t="s">
        <v>1030</v>
      </c>
      <c r="I284" t="s">
        <v>2345</v>
      </c>
      <c r="J284" t="s">
        <v>1093</v>
      </c>
    </row>
    <row r="285" spans="1:11" x14ac:dyDescent="0.3">
      <c r="A285" t="s">
        <v>2011</v>
      </c>
      <c r="B285" t="s">
        <v>2224</v>
      </c>
      <c r="C285" t="s">
        <v>750</v>
      </c>
      <c r="D285" t="s">
        <v>733</v>
      </c>
      <c r="E285" t="s">
        <v>1949</v>
      </c>
      <c r="F285" t="s">
        <v>655</v>
      </c>
      <c r="H285" t="s">
        <v>218</v>
      </c>
      <c r="I285" t="s">
        <v>2033</v>
      </c>
      <c r="J285" t="s">
        <v>751</v>
      </c>
    </row>
    <row r="286" spans="1:11" x14ac:dyDescent="0.3">
      <c r="A286" t="s">
        <v>2011</v>
      </c>
      <c r="B286" t="s">
        <v>2027</v>
      </c>
      <c r="C286" t="s">
        <v>246</v>
      </c>
      <c r="D286" t="s">
        <v>156</v>
      </c>
      <c r="E286" t="s">
        <v>157</v>
      </c>
      <c r="F286" t="s">
        <v>247</v>
      </c>
      <c r="G286" t="s">
        <v>248</v>
      </c>
      <c r="H286" t="s">
        <v>218</v>
      </c>
      <c r="I286" t="s">
        <v>2028</v>
      </c>
      <c r="J286" t="s">
        <v>249</v>
      </c>
    </row>
    <row r="287" spans="1:11" x14ac:dyDescent="0.3">
      <c r="A287" t="s">
        <v>2011</v>
      </c>
      <c r="B287" t="s">
        <v>2438</v>
      </c>
      <c r="C287" t="s">
        <v>1302</v>
      </c>
      <c r="D287" t="s">
        <v>1090</v>
      </c>
      <c r="E287" t="s">
        <v>1091</v>
      </c>
      <c r="F287" t="s">
        <v>1303</v>
      </c>
      <c r="H287" t="s">
        <v>613</v>
      </c>
      <c r="I287" t="s">
        <v>2116</v>
      </c>
      <c r="J287" t="s">
        <v>1242</v>
      </c>
    </row>
    <row r="288" spans="1:11" x14ac:dyDescent="0.3">
      <c r="A288" t="s">
        <v>2011</v>
      </c>
      <c r="B288" t="s">
        <v>2506</v>
      </c>
      <c r="C288" t="s">
        <v>1484</v>
      </c>
      <c r="D288" t="s">
        <v>1090</v>
      </c>
      <c r="E288" t="s">
        <v>1091</v>
      </c>
      <c r="F288" t="s">
        <v>1485</v>
      </c>
      <c r="H288" t="s">
        <v>1486</v>
      </c>
      <c r="I288" t="s">
        <v>2507</v>
      </c>
      <c r="J288" t="s">
        <v>1220</v>
      </c>
    </row>
    <row r="289" spans="1:11" x14ac:dyDescent="0.3">
      <c r="A289" t="s">
        <v>2011</v>
      </c>
      <c r="B289" t="s">
        <v>2080</v>
      </c>
      <c r="C289" t="s">
        <v>385</v>
      </c>
      <c r="D289" t="s">
        <v>345</v>
      </c>
      <c r="E289" t="s">
        <v>1950</v>
      </c>
      <c r="F289" t="s">
        <v>386</v>
      </c>
      <c r="G289" t="s">
        <v>387</v>
      </c>
      <c r="H289" t="s">
        <v>218</v>
      </c>
      <c r="I289" t="s">
        <v>2081</v>
      </c>
      <c r="J289" t="s">
        <v>388</v>
      </c>
      <c r="K289" t="s">
        <v>260</v>
      </c>
    </row>
    <row r="290" spans="1:11" x14ac:dyDescent="0.3">
      <c r="A290" t="s">
        <v>2011</v>
      </c>
      <c r="B290" t="s">
        <v>2629</v>
      </c>
      <c r="C290" t="s">
        <v>1828</v>
      </c>
      <c r="D290" t="s">
        <v>1764</v>
      </c>
      <c r="E290" t="s">
        <v>1765</v>
      </c>
      <c r="F290" t="s">
        <v>1829</v>
      </c>
      <c r="G290" t="s">
        <v>1830</v>
      </c>
      <c r="H290" t="s">
        <v>519</v>
      </c>
      <c r="I290" t="s">
        <v>2137</v>
      </c>
      <c r="J290" t="s">
        <v>1756</v>
      </c>
      <c r="K290" t="s">
        <v>1757</v>
      </c>
    </row>
    <row r="291" spans="1:11" x14ac:dyDescent="0.3">
      <c r="A291" t="s">
        <v>2011</v>
      </c>
      <c r="B291" t="s">
        <v>2458</v>
      </c>
      <c r="C291" t="s">
        <v>1359</v>
      </c>
      <c r="D291" t="s">
        <v>1090</v>
      </c>
      <c r="E291" t="s">
        <v>1091</v>
      </c>
      <c r="F291" t="s">
        <v>1360</v>
      </c>
      <c r="H291" t="s">
        <v>533</v>
      </c>
      <c r="I291" t="s">
        <v>2142</v>
      </c>
      <c r="J291" t="s">
        <v>1361</v>
      </c>
      <c r="K291" t="s">
        <v>1362</v>
      </c>
    </row>
    <row r="292" spans="1:11" x14ac:dyDescent="0.3">
      <c r="A292" t="s">
        <v>2011</v>
      </c>
      <c r="B292" t="s">
        <v>2414</v>
      </c>
      <c r="C292" t="s">
        <v>1231</v>
      </c>
      <c r="D292" t="s">
        <v>1090</v>
      </c>
      <c r="E292" t="s">
        <v>1091</v>
      </c>
      <c r="F292" t="s">
        <v>1232</v>
      </c>
      <c r="G292" t="s">
        <v>1233</v>
      </c>
      <c r="H292" t="s">
        <v>429</v>
      </c>
      <c r="I292" t="s">
        <v>2098</v>
      </c>
      <c r="J292" t="s">
        <v>1234</v>
      </c>
      <c r="K292" t="s">
        <v>1235</v>
      </c>
    </row>
    <row r="293" spans="1:11" x14ac:dyDescent="0.3">
      <c r="A293" t="s">
        <v>2011</v>
      </c>
      <c r="B293" t="s">
        <v>2323</v>
      </c>
      <c r="C293" t="s">
        <v>976</v>
      </c>
      <c r="D293" t="s">
        <v>733</v>
      </c>
      <c r="E293" t="s">
        <v>1949</v>
      </c>
      <c r="F293" t="s">
        <v>977</v>
      </c>
      <c r="H293" t="s">
        <v>218</v>
      </c>
      <c r="I293" t="s">
        <v>2013</v>
      </c>
      <c r="J293" t="s">
        <v>972</v>
      </c>
    </row>
    <row r="294" spans="1:11" x14ac:dyDescent="0.3">
      <c r="A294" t="s">
        <v>2011</v>
      </c>
      <c r="B294" t="s">
        <v>2105</v>
      </c>
      <c r="C294" t="s">
        <v>446</v>
      </c>
      <c r="D294" t="s">
        <v>140</v>
      </c>
      <c r="E294" t="s">
        <v>141</v>
      </c>
      <c r="F294" t="s">
        <v>447</v>
      </c>
      <c r="H294" t="s">
        <v>448</v>
      </c>
      <c r="I294" t="s">
        <v>2106</v>
      </c>
      <c r="J294" t="s">
        <v>449</v>
      </c>
      <c r="K294" t="s">
        <v>450</v>
      </c>
    </row>
    <row r="295" spans="1:11" x14ac:dyDescent="0.3">
      <c r="A295" t="s">
        <v>2011</v>
      </c>
      <c r="B295" t="s">
        <v>2638</v>
      </c>
      <c r="C295" t="s">
        <v>1849</v>
      </c>
      <c r="D295" t="s">
        <v>1764</v>
      </c>
      <c r="E295" t="s">
        <v>1765</v>
      </c>
      <c r="F295" t="s">
        <v>1045</v>
      </c>
      <c r="G295" t="s">
        <v>1010</v>
      </c>
      <c r="H295" t="s">
        <v>441</v>
      </c>
      <c r="I295" t="s">
        <v>2210</v>
      </c>
      <c r="J295" t="s">
        <v>335</v>
      </c>
    </row>
    <row r="296" spans="1:11" x14ac:dyDescent="0.3">
      <c r="A296" t="s">
        <v>2011</v>
      </c>
      <c r="B296" t="s">
        <v>2453</v>
      </c>
      <c r="C296" t="s">
        <v>1345</v>
      </c>
      <c r="D296" t="s">
        <v>1090</v>
      </c>
      <c r="E296" t="s">
        <v>1091</v>
      </c>
      <c r="F296" t="s">
        <v>1346</v>
      </c>
      <c r="H296" t="s">
        <v>1347</v>
      </c>
      <c r="I296" t="s">
        <v>2454</v>
      </c>
      <c r="J296" t="s">
        <v>1344</v>
      </c>
    </row>
    <row r="297" spans="1:11" x14ac:dyDescent="0.3">
      <c r="A297" t="s">
        <v>2011</v>
      </c>
      <c r="B297" t="s">
        <v>2311</v>
      </c>
      <c r="C297" t="s">
        <v>951</v>
      </c>
      <c r="D297" t="s">
        <v>733</v>
      </c>
      <c r="E297" t="s">
        <v>1949</v>
      </c>
      <c r="F297" t="s">
        <v>952</v>
      </c>
      <c r="H297" t="s">
        <v>429</v>
      </c>
      <c r="I297" t="s">
        <v>2098</v>
      </c>
      <c r="J297" t="s">
        <v>953</v>
      </c>
      <c r="K297" t="s">
        <v>694</v>
      </c>
    </row>
    <row r="298" spans="1:11" x14ac:dyDescent="0.3">
      <c r="A298" t="s">
        <v>1993</v>
      </c>
      <c r="B298" t="s">
        <v>2120</v>
      </c>
      <c r="C298" t="s">
        <v>482</v>
      </c>
      <c r="D298" t="s">
        <v>140</v>
      </c>
      <c r="E298" t="s">
        <v>141</v>
      </c>
      <c r="F298" t="s">
        <v>177</v>
      </c>
      <c r="G298" t="s">
        <v>483</v>
      </c>
      <c r="H298" t="s">
        <v>178</v>
      </c>
      <c r="I298" t="s">
        <v>2121</v>
      </c>
      <c r="J298" t="s">
        <v>179</v>
      </c>
    </row>
    <row r="299" spans="1:11" x14ac:dyDescent="0.3">
      <c r="A299" t="s">
        <v>1993</v>
      </c>
      <c r="B299" t="s">
        <v>2194</v>
      </c>
      <c r="C299" t="s">
        <v>666</v>
      </c>
      <c r="D299" t="s">
        <v>146</v>
      </c>
      <c r="E299" t="s">
        <v>147</v>
      </c>
      <c r="F299" t="s">
        <v>667</v>
      </c>
      <c r="H299" t="s">
        <v>668</v>
      </c>
      <c r="I299" t="s">
        <v>2195</v>
      </c>
      <c r="J299" t="s">
        <v>669</v>
      </c>
      <c r="K299" t="s">
        <v>670</v>
      </c>
    </row>
    <row r="300" spans="1:11" x14ac:dyDescent="0.3">
      <c r="A300" t="s">
        <v>1993</v>
      </c>
      <c r="B300" t="s">
        <v>1994</v>
      </c>
      <c r="C300" t="s">
        <v>176</v>
      </c>
      <c r="D300" t="s">
        <v>166</v>
      </c>
      <c r="E300" t="s">
        <v>167</v>
      </c>
      <c r="F300" t="s">
        <v>177</v>
      </c>
      <c r="H300" t="s">
        <v>178</v>
      </c>
      <c r="I300" t="s">
        <v>1995</v>
      </c>
      <c r="J300" t="s">
        <v>179</v>
      </c>
      <c r="K300" t="s">
        <v>180</v>
      </c>
    </row>
    <row r="301" spans="1:11" x14ac:dyDescent="0.3">
      <c r="A301" t="s">
        <v>1993</v>
      </c>
      <c r="B301" t="s">
        <v>2047</v>
      </c>
      <c r="C301" t="s">
        <v>295</v>
      </c>
      <c r="D301" t="s">
        <v>278</v>
      </c>
      <c r="E301" t="s">
        <v>279</v>
      </c>
      <c r="F301" t="s">
        <v>296</v>
      </c>
      <c r="H301" t="s">
        <v>178</v>
      </c>
      <c r="I301" t="s">
        <v>1995</v>
      </c>
      <c r="J301" t="s">
        <v>297</v>
      </c>
      <c r="K301" t="s">
        <v>298</v>
      </c>
    </row>
    <row r="302" spans="1:11" x14ac:dyDescent="0.3">
      <c r="A302" t="s">
        <v>1993</v>
      </c>
      <c r="B302" t="s">
        <v>2087</v>
      </c>
      <c r="C302" t="s">
        <v>403</v>
      </c>
      <c r="D302" t="s">
        <v>140</v>
      </c>
      <c r="E302" t="s">
        <v>141</v>
      </c>
      <c r="F302" t="s">
        <v>252</v>
      </c>
      <c r="G302" t="s">
        <v>253</v>
      </c>
      <c r="H302" t="s">
        <v>254</v>
      </c>
      <c r="I302" t="s">
        <v>2031</v>
      </c>
      <c r="J302" t="s">
        <v>255</v>
      </c>
      <c r="K302" t="s">
        <v>256</v>
      </c>
    </row>
    <row r="303" spans="1:11" x14ac:dyDescent="0.3">
      <c r="A303" t="s">
        <v>1993</v>
      </c>
      <c r="B303" t="s">
        <v>2203</v>
      </c>
      <c r="C303" t="s">
        <v>688</v>
      </c>
      <c r="D303" t="s">
        <v>146</v>
      </c>
      <c r="E303" t="s">
        <v>147</v>
      </c>
      <c r="F303" t="s">
        <v>689</v>
      </c>
      <c r="H303" t="s">
        <v>178</v>
      </c>
      <c r="I303" t="s">
        <v>1995</v>
      </c>
      <c r="J303" t="s">
        <v>690</v>
      </c>
      <c r="K303" t="s">
        <v>670</v>
      </c>
    </row>
    <row r="304" spans="1:11" x14ac:dyDescent="0.3">
      <c r="A304" t="s">
        <v>1993</v>
      </c>
      <c r="B304" t="s">
        <v>2268</v>
      </c>
      <c r="C304" t="s">
        <v>851</v>
      </c>
      <c r="D304" t="s">
        <v>733</v>
      </c>
      <c r="E304" t="s">
        <v>1949</v>
      </c>
      <c r="F304" t="s">
        <v>689</v>
      </c>
      <c r="H304" t="s">
        <v>178</v>
      </c>
      <c r="I304" t="s">
        <v>1995</v>
      </c>
      <c r="J304" t="s">
        <v>690</v>
      </c>
      <c r="K304" t="s">
        <v>852</v>
      </c>
    </row>
    <row r="305" spans="1:11" x14ac:dyDescent="0.3">
      <c r="A305" t="s">
        <v>1993</v>
      </c>
      <c r="B305" t="s">
        <v>2605</v>
      </c>
      <c r="C305" t="s">
        <v>1771</v>
      </c>
      <c r="D305" t="s">
        <v>1764</v>
      </c>
      <c r="E305" t="s">
        <v>1765</v>
      </c>
      <c r="F305" t="s">
        <v>1772</v>
      </c>
      <c r="H305" t="s">
        <v>1773</v>
      </c>
      <c r="I305" t="s">
        <v>2573</v>
      </c>
      <c r="J305" t="s">
        <v>27</v>
      </c>
    </row>
    <row r="306" spans="1:11" x14ac:dyDescent="0.3">
      <c r="A306" t="s">
        <v>1993</v>
      </c>
      <c r="B306" t="s">
        <v>2286</v>
      </c>
      <c r="C306" t="s">
        <v>894</v>
      </c>
      <c r="D306" t="s">
        <v>733</v>
      </c>
      <c r="E306" t="s">
        <v>1949</v>
      </c>
      <c r="F306" t="s">
        <v>895</v>
      </c>
      <c r="H306" t="s">
        <v>896</v>
      </c>
      <c r="I306" t="s">
        <v>2287</v>
      </c>
      <c r="J306" t="s">
        <v>255</v>
      </c>
      <c r="K306" t="s">
        <v>256</v>
      </c>
    </row>
    <row r="307" spans="1:11" x14ac:dyDescent="0.3">
      <c r="A307" t="s">
        <v>1993</v>
      </c>
      <c r="B307" t="s">
        <v>2309</v>
      </c>
      <c r="C307" t="s">
        <v>946</v>
      </c>
      <c r="D307" t="s">
        <v>733</v>
      </c>
      <c r="E307" t="s">
        <v>1949</v>
      </c>
      <c r="F307" t="s">
        <v>514</v>
      </c>
      <c r="G307" t="s">
        <v>947</v>
      </c>
      <c r="H307" t="s">
        <v>272</v>
      </c>
      <c r="I307" t="s">
        <v>2135</v>
      </c>
      <c r="J307" t="s">
        <v>515</v>
      </c>
      <c r="K307" t="s">
        <v>274</v>
      </c>
    </row>
    <row r="308" spans="1:11" x14ac:dyDescent="0.3">
      <c r="A308" t="s">
        <v>1993</v>
      </c>
      <c r="B308" t="s">
        <v>2616</v>
      </c>
      <c r="C308" t="s">
        <v>1798</v>
      </c>
      <c r="D308" t="s">
        <v>1764</v>
      </c>
      <c r="E308" t="s">
        <v>1765</v>
      </c>
      <c r="F308" t="s">
        <v>1624</v>
      </c>
      <c r="G308" t="s">
        <v>1799</v>
      </c>
      <c r="H308" t="s">
        <v>896</v>
      </c>
      <c r="I308" t="s">
        <v>2468</v>
      </c>
      <c r="J308" t="s">
        <v>1390</v>
      </c>
      <c r="K308" t="s">
        <v>1391</v>
      </c>
    </row>
    <row r="309" spans="1:11" x14ac:dyDescent="0.3">
      <c r="A309" t="s">
        <v>1993</v>
      </c>
      <c r="B309" t="s">
        <v>2226</v>
      </c>
      <c r="C309" t="s">
        <v>755</v>
      </c>
      <c r="D309" t="s">
        <v>140</v>
      </c>
      <c r="E309" t="s">
        <v>141</v>
      </c>
      <c r="F309" t="s">
        <v>756</v>
      </c>
      <c r="H309" t="s">
        <v>178</v>
      </c>
      <c r="I309" t="s">
        <v>1995</v>
      </c>
      <c r="J309" t="s">
        <v>757</v>
      </c>
    </row>
    <row r="310" spans="1:11" x14ac:dyDescent="0.3">
      <c r="A310" t="s">
        <v>1993</v>
      </c>
      <c r="B310" t="s">
        <v>2289</v>
      </c>
      <c r="C310" t="s">
        <v>899</v>
      </c>
      <c r="D310" t="s">
        <v>733</v>
      </c>
      <c r="E310" t="s">
        <v>1949</v>
      </c>
      <c r="F310" t="s">
        <v>177</v>
      </c>
      <c r="H310" t="s">
        <v>178</v>
      </c>
      <c r="I310" t="s">
        <v>1995</v>
      </c>
      <c r="J310" t="s">
        <v>180</v>
      </c>
      <c r="K310" t="s">
        <v>179</v>
      </c>
    </row>
    <row r="311" spans="1:11" x14ac:dyDescent="0.3">
      <c r="A311" t="s">
        <v>1993</v>
      </c>
      <c r="B311" t="s">
        <v>2655</v>
      </c>
      <c r="C311" t="s">
        <v>1880</v>
      </c>
      <c r="D311" t="s">
        <v>1764</v>
      </c>
      <c r="E311" t="s">
        <v>1765</v>
      </c>
      <c r="F311" t="s">
        <v>1736</v>
      </c>
      <c r="G311" t="s">
        <v>1755</v>
      </c>
      <c r="H311" t="s">
        <v>178</v>
      </c>
      <c r="I311" t="s">
        <v>2276</v>
      </c>
      <c r="J311" t="s">
        <v>1738</v>
      </c>
      <c r="K311" t="s">
        <v>214</v>
      </c>
    </row>
    <row r="312" spans="1:11" x14ac:dyDescent="0.3">
      <c r="A312" t="s">
        <v>1993</v>
      </c>
      <c r="B312" t="s">
        <v>2679</v>
      </c>
      <c r="C312" t="s">
        <v>1939</v>
      </c>
      <c r="D312" t="s">
        <v>1886</v>
      </c>
      <c r="E312" t="s">
        <v>1887</v>
      </c>
      <c r="F312" t="s">
        <v>1940</v>
      </c>
      <c r="H312" t="s">
        <v>178</v>
      </c>
      <c r="I312" t="s">
        <v>1995</v>
      </c>
      <c r="J312" t="s">
        <v>868</v>
      </c>
      <c r="K312" t="s">
        <v>1906</v>
      </c>
    </row>
    <row r="313" spans="1:11" x14ac:dyDescent="0.3">
      <c r="A313" t="s">
        <v>1993</v>
      </c>
      <c r="B313" t="s">
        <v>2665</v>
      </c>
      <c r="C313" t="s">
        <v>1905</v>
      </c>
      <c r="D313" t="s">
        <v>1886</v>
      </c>
      <c r="E313" t="s">
        <v>1887</v>
      </c>
      <c r="F313" t="s">
        <v>867</v>
      </c>
      <c r="H313" t="s">
        <v>178</v>
      </c>
      <c r="I313" t="s">
        <v>2276</v>
      </c>
      <c r="J313" t="s">
        <v>868</v>
      </c>
      <c r="K313" t="s">
        <v>1906</v>
      </c>
    </row>
    <row r="314" spans="1:11" x14ac:dyDescent="0.3">
      <c r="A314" t="s">
        <v>1993</v>
      </c>
      <c r="B314" t="s">
        <v>2671</v>
      </c>
      <c r="C314" t="s">
        <v>1921</v>
      </c>
      <c r="D314" t="s">
        <v>1886</v>
      </c>
      <c r="E314" t="s">
        <v>1887</v>
      </c>
      <c r="F314" t="s">
        <v>1922</v>
      </c>
      <c r="G314" t="s">
        <v>1389</v>
      </c>
      <c r="H314" t="s">
        <v>896</v>
      </c>
      <c r="I314" t="s">
        <v>2287</v>
      </c>
      <c r="J314" t="s">
        <v>1923</v>
      </c>
      <c r="K314" t="s">
        <v>1390</v>
      </c>
    </row>
    <row r="315" spans="1:11" x14ac:dyDescent="0.3">
      <c r="A315" t="s">
        <v>1993</v>
      </c>
      <c r="B315" t="s">
        <v>2010</v>
      </c>
      <c r="C315" t="s">
        <v>211</v>
      </c>
      <c r="D315" t="s">
        <v>156</v>
      </c>
      <c r="E315" t="s">
        <v>157</v>
      </c>
      <c r="F315" t="s">
        <v>212</v>
      </c>
      <c r="H315" t="s">
        <v>178</v>
      </c>
      <c r="I315" t="s">
        <v>1995</v>
      </c>
      <c r="J315" t="s">
        <v>213</v>
      </c>
      <c r="K315" t="s">
        <v>214</v>
      </c>
    </row>
    <row r="316" spans="1:11" x14ac:dyDescent="0.3">
      <c r="A316" t="s">
        <v>1993</v>
      </c>
      <c r="B316" t="s">
        <v>2594</v>
      </c>
      <c r="C316" t="s">
        <v>1735</v>
      </c>
      <c r="D316" t="s">
        <v>1114</v>
      </c>
      <c r="E316" t="s">
        <v>1115</v>
      </c>
      <c r="F316" t="s">
        <v>1736</v>
      </c>
      <c r="G316" t="s">
        <v>1737</v>
      </c>
      <c r="H316" t="s">
        <v>178</v>
      </c>
      <c r="I316" t="s">
        <v>2276</v>
      </c>
      <c r="J316" t="s">
        <v>1738</v>
      </c>
      <c r="K316" t="s">
        <v>214</v>
      </c>
    </row>
    <row r="317" spans="1:11" x14ac:dyDescent="0.3">
      <c r="A317" t="s">
        <v>1993</v>
      </c>
      <c r="B317" t="s">
        <v>2228</v>
      </c>
      <c r="C317" t="s">
        <v>760</v>
      </c>
      <c r="D317" t="s">
        <v>345</v>
      </c>
      <c r="E317" t="s">
        <v>1950</v>
      </c>
      <c r="F317" t="s">
        <v>761</v>
      </c>
      <c r="H317" t="s">
        <v>178</v>
      </c>
      <c r="I317" t="s">
        <v>1995</v>
      </c>
      <c r="J317" t="s">
        <v>762</v>
      </c>
      <c r="K317" t="s">
        <v>214</v>
      </c>
    </row>
    <row r="318" spans="1:11" x14ac:dyDescent="0.3">
      <c r="A318" t="s">
        <v>1993</v>
      </c>
      <c r="B318" t="s">
        <v>2535</v>
      </c>
      <c r="C318" t="s">
        <v>1577</v>
      </c>
      <c r="D318" t="s">
        <v>1114</v>
      </c>
      <c r="E318" t="s">
        <v>1115</v>
      </c>
      <c r="F318" t="s">
        <v>1578</v>
      </c>
      <c r="H318" t="s">
        <v>178</v>
      </c>
      <c r="I318" t="s">
        <v>2536</v>
      </c>
      <c r="J318" t="s">
        <v>1579</v>
      </c>
      <c r="K318" t="s">
        <v>214</v>
      </c>
    </row>
    <row r="319" spans="1:11" x14ac:dyDescent="0.3">
      <c r="A319" t="s">
        <v>1993</v>
      </c>
      <c r="B319" t="s">
        <v>2275</v>
      </c>
      <c r="C319" t="s">
        <v>866</v>
      </c>
      <c r="D319" t="s">
        <v>733</v>
      </c>
      <c r="E319" t="s">
        <v>1949</v>
      </c>
      <c r="F319" t="s">
        <v>867</v>
      </c>
      <c r="H319" t="s">
        <v>178</v>
      </c>
      <c r="I319" t="s">
        <v>2276</v>
      </c>
      <c r="J319" t="s">
        <v>868</v>
      </c>
    </row>
    <row r="320" spans="1:11" x14ac:dyDescent="0.3">
      <c r="A320" t="s">
        <v>1993</v>
      </c>
      <c r="B320" t="s">
        <v>2554</v>
      </c>
      <c r="C320" t="s">
        <v>1623</v>
      </c>
      <c r="D320" t="s">
        <v>1114</v>
      </c>
      <c r="E320" t="s">
        <v>1115</v>
      </c>
      <c r="F320" t="s">
        <v>1624</v>
      </c>
      <c r="H320" t="s">
        <v>896</v>
      </c>
      <c r="I320" t="s">
        <v>2468</v>
      </c>
      <c r="J320" t="s">
        <v>1391</v>
      </c>
      <c r="K320" t="s">
        <v>1390</v>
      </c>
    </row>
    <row r="321" spans="1:11" x14ac:dyDescent="0.3">
      <c r="A321" t="s">
        <v>1993</v>
      </c>
      <c r="B321" t="s">
        <v>2365</v>
      </c>
      <c r="C321" t="s">
        <v>1079</v>
      </c>
      <c r="D321" t="s">
        <v>1080</v>
      </c>
      <c r="E321" t="s">
        <v>1081</v>
      </c>
      <c r="F321" t="s">
        <v>1082</v>
      </c>
      <c r="G321" t="s">
        <v>1083</v>
      </c>
      <c r="H321" t="s">
        <v>1084</v>
      </c>
      <c r="I321" t="s">
        <v>2366</v>
      </c>
      <c r="J321" t="s">
        <v>1085</v>
      </c>
      <c r="K321" t="s">
        <v>1086</v>
      </c>
    </row>
    <row r="322" spans="1:11" x14ac:dyDescent="0.3">
      <c r="A322" t="s">
        <v>1993</v>
      </c>
      <c r="B322" t="s">
        <v>2592</v>
      </c>
      <c r="C322" t="s">
        <v>1727</v>
      </c>
      <c r="D322" t="s">
        <v>1114</v>
      </c>
      <c r="E322" t="s">
        <v>1115</v>
      </c>
      <c r="F322" t="s">
        <v>1728</v>
      </c>
      <c r="H322" t="s">
        <v>1423</v>
      </c>
      <c r="I322" t="s">
        <v>2484</v>
      </c>
      <c r="J322" t="s">
        <v>1729</v>
      </c>
    </row>
    <row r="323" spans="1:11" x14ac:dyDescent="0.3">
      <c r="A323" t="s">
        <v>1993</v>
      </c>
      <c r="B323" t="s">
        <v>2656</v>
      </c>
      <c r="C323" t="s">
        <v>1881</v>
      </c>
      <c r="D323" t="s">
        <v>1764</v>
      </c>
      <c r="E323" t="s">
        <v>1765</v>
      </c>
      <c r="F323" t="s">
        <v>1578</v>
      </c>
      <c r="H323" t="s">
        <v>178</v>
      </c>
      <c r="I323" t="s">
        <v>2536</v>
      </c>
      <c r="J323" t="s">
        <v>1738</v>
      </c>
      <c r="K323" t="s">
        <v>214</v>
      </c>
    </row>
    <row r="324" spans="1:11" x14ac:dyDescent="0.3">
      <c r="A324" t="s">
        <v>1993</v>
      </c>
      <c r="B324" t="s">
        <v>2479</v>
      </c>
      <c r="C324" t="s">
        <v>1413</v>
      </c>
      <c r="D324" t="s">
        <v>1090</v>
      </c>
      <c r="E324" t="s">
        <v>1091</v>
      </c>
      <c r="F324" t="s">
        <v>1414</v>
      </c>
      <c r="H324" t="s">
        <v>272</v>
      </c>
      <c r="I324" t="s">
        <v>2037</v>
      </c>
      <c r="J324" t="s">
        <v>1415</v>
      </c>
      <c r="K324" t="s">
        <v>1102</v>
      </c>
    </row>
    <row r="325" spans="1:11" x14ac:dyDescent="0.3">
      <c r="A325" t="s">
        <v>1993</v>
      </c>
      <c r="B325" t="s">
        <v>2420</v>
      </c>
      <c r="C325" t="s">
        <v>1249</v>
      </c>
      <c r="D325" t="s">
        <v>1090</v>
      </c>
      <c r="E325" t="s">
        <v>1091</v>
      </c>
      <c r="F325" t="s">
        <v>1250</v>
      </c>
      <c r="H325" t="s">
        <v>1251</v>
      </c>
      <c r="I325" t="s">
        <v>2421</v>
      </c>
      <c r="J325" t="s">
        <v>255</v>
      </c>
      <c r="K325" t="s">
        <v>256</v>
      </c>
    </row>
    <row r="326" spans="1:11" x14ac:dyDescent="0.3">
      <c r="A326" t="s">
        <v>1993</v>
      </c>
      <c r="B326" t="s">
        <v>2450</v>
      </c>
      <c r="C326" t="s">
        <v>1338</v>
      </c>
      <c r="D326" t="s">
        <v>1090</v>
      </c>
      <c r="E326" t="s">
        <v>1091</v>
      </c>
      <c r="F326" t="s">
        <v>1339</v>
      </c>
      <c r="H326" t="s">
        <v>1340</v>
      </c>
      <c r="I326" t="s">
        <v>2451</v>
      </c>
      <c r="J326" t="s">
        <v>255</v>
      </c>
      <c r="K326" t="s">
        <v>256</v>
      </c>
    </row>
    <row r="327" spans="1:11" x14ac:dyDescent="0.3">
      <c r="A327" t="s">
        <v>1993</v>
      </c>
      <c r="B327" t="s">
        <v>2483</v>
      </c>
      <c r="C327" t="s">
        <v>1422</v>
      </c>
      <c r="D327" t="s">
        <v>1090</v>
      </c>
      <c r="E327" t="s">
        <v>1091</v>
      </c>
      <c r="H327" t="s">
        <v>1423</v>
      </c>
      <c r="I327" t="s">
        <v>2484</v>
      </c>
      <c r="J327" t="s">
        <v>1424</v>
      </c>
    </row>
    <row r="328" spans="1:11" x14ac:dyDescent="0.3">
      <c r="A328" t="s">
        <v>1993</v>
      </c>
      <c r="B328" t="s">
        <v>2463</v>
      </c>
      <c r="C328" t="s">
        <v>1375</v>
      </c>
      <c r="D328" t="s">
        <v>1090</v>
      </c>
      <c r="E328" t="s">
        <v>1091</v>
      </c>
      <c r="F328" t="s">
        <v>1103</v>
      </c>
      <c r="H328" t="s">
        <v>178</v>
      </c>
      <c r="I328" t="s">
        <v>1995</v>
      </c>
      <c r="J328" t="s">
        <v>1376</v>
      </c>
    </row>
    <row r="329" spans="1:11" x14ac:dyDescent="0.3">
      <c r="A329" t="s">
        <v>1993</v>
      </c>
      <c r="B329" t="s">
        <v>2497</v>
      </c>
      <c r="C329" t="s">
        <v>1462</v>
      </c>
      <c r="D329" t="s">
        <v>1090</v>
      </c>
      <c r="E329" t="s">
        <v>1091</v>
      </c>
      <c r="F329" t="s">
        <v>1038</v>
      </c>
      <c r="H329" t="s">
        <v>178</v>
      </c>
      <c r="I329" t="s">
        <v>2498</v>
      </c>
      <c r="J329" t="s">
        <v>1463</v>
      </c>
    </row>
    <row r="330" spans="1:11" x14ac:dyDescent="0.3">
      <c r="A330" t="s">
        <v>1993</v>
      </c>
      <c r="B330" t="s">
        <v>2476</v>
      </c>
      <c r="C330" t="s">
        <v>1406</v>
      </c>
      <c r="D330" t="s">
        <v>1090</v>
      </c>
      <c r="E330" t="s">
        <v>1091</v>
      </c>
      <c r="F330" t="s">
        <v>1407</v>
      </c>
      <c r="H330" t="s">
        <v>1408</v>
      </c>
      <c r="I330" t="s">
        <v>2477</v>
      </c>
      <c r="J330" t="s">
        <v>255</v>
      </c>
      <c r="K330" t="s">
        <v>256</v>
      </c>
    </row>
    <row r="331" spans="1:11" x14ac:dyDescent="0.3">
      <c r="A331" t="s">
        <v>1993</v>
      </c>
      <c r="B331" t="s">
        <v>2508</v>
      </c>
      <c r="C331" t="s">
        <v>1487</v>
      </c>
      <c r="D331" t="s">
        <v>1090</v>
      </c>
      <c r="E331" t="s">
        <v>1091</v>
      </c>
      <c r="F331" t="s">
        <v>1104</v>
      </c>
      <c r="H331" t="s">
        <v>1105</v>
      </c>
      <c r="I331" t="s">
        <v>2031</v>
      </c>
      <c r="J331" t="s">
        <v>1106</v>
      </c>
      <c r="K331" t="s">
        <v>1488</v>
      </c>
    </row>
    <row r="332" spans="1:11" x14ac:dyDescent="0.3">
      <c r="A332" t="s">
        <v>1993</v>
      </c>
      <c r="B332" t="s">
        <v>2514</v>
      </c>
      <c r="C332" t="s">
        <v>1503</v>
      </c>
      <c r="D332" t="s">
        <v>1090</v>
      </c>
      <c r="E332" t="s">
        <v>1091</v>
      </c>
      <c r="H332" t="s">
        <v>1108</v>
      </c>
      <c r="I332" t="s">
        <v>2372</v>
      </c>
      <c r="J332" t="s">
        <v>1109</v>
      </c>
      <c r="K332" t="s">
        <v>1110</v>
      </c>
    </row>
    <row r="333" spans="1:11" x14ac:dyDescent="0.3">
      <c r="A333" t="s">
        <v>1993</v>
      </c>
      <c r="B333" t="s">
        <v>2134</v>
      </c>
      <c r="C333" t="s">
        <v>513</v>
      </c>
      <c r="D333" t="s">
        <v>140</v>
      </c>
      <c r="E333" t="s">
        <v>141</v>
      </c>
      <c r="F333" t="s">
        <v>514</v>
      </c>
      <c r="G333" t="s">
        <v>271</v>
      </c>
      <c r="H333" t="s">
        <v>272</v>
      </c>
      <c r="I333" t="s">
        <v>2135</v>
      </c>
      <c r="J333" t="s">
        <v>515</v>
      </c>
      <c r="K333" t="s">
        <v>274</v>
      </c>
    </row>
    <row r="334" spans="1:11" x14ac:dyDescent="0.3">
      <c r="A334" t="s">
        <v>1993</v>
      </c>
      <c r="B334" t="s">
        <v>2630</v>
      </c>
      <c r="C334" t="s">
        <v>1831</v>
      </c>
      <c r="D334" t="s">
        <v>1764</v>
      </c>
      <c r="E334" t="s">
        <v>1765</v>
      </c>
      <c r="F334" t="s">
        <v>1832</v>
      </c>
      <c r="H334" t="s">
        <v>1833</v>
      </c>
      <c r="I334" t="s">
        <v>2631</v>
      </c>
      <c r="J334" t="s">
        <v>1834</v>
      </c>
      <c r="K334" t="s">
        <v>1835</v>
      </c>
    </row>
    <row r="335" spans="1:11" x14ac:dyDescent="0.3">
      <c r="A335" t="s">
        <v>1993</v>
      </c>
      <c r="B335" t="s">
        <v>2283</v>
      </c>
      <c r="C335" t="s">
        <v>886</v>
      </c>
      <c r="D335" t="s">
        <v>733</v>
      </c>
      <c r="E335" t="s">
        <v>1949</v>
      </c>
      <c r="F335" t="s">
        <v>887</v>
      </c>
      <c r="G335" t="s">
        <v>888</v>
      </c>
      <c r="H335" t="s">
        <v>889</v>
      </c>
      <c r="I335" t="s">
        <v>2284</v>
      </c>
      <c r="J335" t="s">
        <v>868</v>
      </c>
      <c r="K335" t="s">
        <v>890</v>
      </c>
    </row>
    <row r="336" spans="1:11" x14ac:dyDescent="0.3">
      <c r="A336" t="s">
        <v>1993</v>
      </c>
      <c r="B336" t="s">
        <v>2549</v>
      </c>
      <c r="C336" t="s">
        <v>1607</v>
      </c>
      <c r="D336" t="s">
        <v>1114</v>
      </c>
      <c r="E336" t="s">
        <v>1115</v>
      </c>
      <c r="F336" t="s">
        <v>1608</v>
      </c>
      <c r="H336" t="s">
        <v>178</v>
      </c>
      <c r="I336" t="s">
        <v>1995</v>
      </c>
      <c r="J336" t="s">
        <v>1609</v>
      </c>
      <c r="K336" t="s">
        <v>180</v>
      </c>
    </row>
    <row r="337" spans="1:11" x14ac:dyDescent="0.3">
      <c r="A337" t="s">
        <v>1993</v>
      </c>
      <c r="B337" t="s">
        <v>2030</v>
      </c>
      <c r="C337" t="s">
        <v>251</v>
      </c>
      <c r="D337" t="s">
        <v>166</v>
      </c>
      <c r="E337" t="s">
        <v>167</v>
      </c>
      <c r="F337" t="s">
        <v>252</v>
      </c>
      <c r="G337" t="s">
        <v>253</v>
      </c>
      <c r="H337" t="s">
        <v>254</v>
      </c>
      <c r="I337" t="s">
        <v>2031</v>
      </c>
      <c r="J337" t="s">
        <v>255</v>
      </c>
      <c r="K337" t="s">
        <v>256</v>
      </c>
    </row>
    <row r="338" spans="1:11" x14ac:dyDescent="0.3">
      <c r="A338" t="s">
        <v>1993</v>
      </c>
      <c r="B338" t="s">
        <v>2354</v>
      </c>
      <c r="C338" t="s">
        <v>1050</v>
      </c>
      <c r="D338" t="s">
        <v>733</v>
      </c>
      <c r="E338" t="s">
        <v>1949</v>
      </c>
      <c r="F338" t="s">
        <v>1051</v>
      </c>
      <c r="G338" t="s">
        <v>1052</v>
      </c>
      <c r="H338" t="s">
        <v>178</v>
      </c>
      <c r="I338" t="s">
        <v>1995</v>
      </c>
      <c r="J338" t="s">
        <v>1053</v>
      </c>
      <c r="K338" t="s">
        <v>1054</v>
      </c>
    </row>
    <row r="339" spans="1:11" x14ac:dyDescent="0.3">
      <c r="A339" t="s">
        <v>1993</v>
      </c>
      <c r="B339" t="s">
        <v>2348</v>
      </c>
      <c r="C339" t="s">
        <v>1037</v>
      </c>
      <c r="D339" t="s">
        <v>140</v>
      </c>
      <c r="E339" t="s">
        <v>141</v>
      </c>
      <c r="F339" t="s">
        <v>1038</v>
      </c>
      <c r="H339" t="s">
        <v>178</v>
      </c>
      <c r="I339" t="s">
        <v>1995</v>
      </c>
      <c r="J339" t="s">
        <v>1039</v>
      </c>
      <c r="K339" t="s">
        <v>180</v>
      </c>
    </row>
    <row r="340" spans="1:11" x14ac:dyDescent="0.3">
      <c r="A340" t="s">
        <v>1993</v>
      </c>
      <c r="B340" t="s">
        <v>2650</v>
      </c>
      <c r="C340" t="s">
        <v>1869</v>
      </c>
      <c r="D340" t="s">
        <v>1764</v>
      </c>
      <c r="E340" t="s">
        <v>1765</v>
      </c>
      <c r="F340" t="s">
        <v>1870</v>
      </c>
      <c r="H340" t="s">
        <v>1423</v>
      </c>
      <c r="I340" t="s">
        <v>2484</v>
      </c>
      <c r="J340" t="s">
        <v>1871</v>
      </c>
    </row>
    <row r="341" spans="1:11" x14ac:dyDescent="0.3">
      <c r="A341" t="s">
        <v>1993</v>
      </c>
      <c r="B341" t="s">
        <v>2036</v>
      </c>
      <c r="C341" t="s">
        <v>269</v>
      </c>
      <c r="D341" t="s">
        <v>166</v>
      </c>
      <c r="E341" t="s">
        <v>167</v>
      </c>
      <c r="F341" t="s">
        <v>270</v>
      </c>
      <c r="G341" t="s">
        <v>271</v>
      </c>
      <c r="H341" t="s">
        <v>272</v>
      </c>
      <c r="I341" t="s">
        <v>2037</v>
      </c>
      <c r="J341" t="s">
        <v>273</v>
      </c>
      <c r="K341" t="s">
        <v>274</v>
      </c>
    </row>
    <row r="342" spans="1:11" x14ac:dyDescent="0.3">
      <c r="A342" t="s">
        <v>1993</v>
      </c>
      <c r="B342" t="s">
        <v>2347</v>
      </c>
      <c r="C342" t="s">
        <v>1971</v>
      </c>
      <c r="D342" t="s">
        <v>733</v>
      </c>
      <c r="E342" t="s">
        <v>1949</v>
      </c>
      <c r="F342" t="s">
        <v>1035</v>
      </c>
      <c r="H342" t="s">
        <v>178</v>
      </c>
      <c r="I342" t="s">
        <v>1995</v>
      </c>
      <c r="J342" t="s">
        <v>1036</v>
      </c>
      <c r="K342" t="s">
        <v>214</v>
      </c>
    </row>
    <row r="343" spans="1:11" x14ac:dyDescent="0.3">
      <c r="A343" t="s">
        <v>1993</v>
      </c>
      <c r="B343" t="s">
        <v>2239</v>
      </c>
      <c r="C343" t="s">
        <v>775</v>
      </c>
      <c r="D343" t="s">
        <v>733</v>
      </c>
      <c r="E343" t="s">
        <v>1949</v>
      </c>
      <c r="F343" t="s">
        <v>776</v>
      </c>
      <c r="H343" t="s">
        <v>178</v>
      </c>
      <c r="I343" t="s">
        <v>1995</v>
      </c>
      <c r="J343" t="s">
        <v>777</v>
      </c>
      <c r="K343" t="s">
        <v>778</v>
      </c>
    </row>
    <row r="344" spans="1:11" x14ac:dyDescent="0.3">
      <c r="A344" t="s">
        <v>1993</v>
      </c>
      <c r="B344" t="s">
        <v>2467</v>
      </c>
      <c r="C344" t="s">
        <v>1387</v>
      </c>
      <c r="D344" t="s">
        <v>1090</v>
      </c>
      <c r="E344" t="s">
        <v>1091</v>
      </c>
      <c r="F344" t="s">
        <v>1388</v>
      </c>
      <c r="G344" t="s">
        <v>1389</v>
      </c>
      <c r="H344" t="s">
        <v>896</v>
      </c>
      <c r="I344" t="s">
        <v>2468</v>
      </c>
      <c r="J344" t="s">
        <v>1390</v>
      </c>
      <c r="K344" t="s">
        <v>1391</v>
      </c>
    </row>
    <row r="345" spans="1:11" x14ac:dyDescent="0.3">
      <c r="A345" t="s">
        <v>1993</v>
      </c>
      <c r="B345" t="s">
        <v>2572</v>
      </c>
      <c r="C345" t="s">
        <v>1674</v>
      </c>
      <c r="D345" t="s">
        <v>1114</v>
      </c>
      <c r="E345" t="s">
        <v>1115</v>
      </c>
      <c r="F345" t="s">
        <v>1675</v>
      </c>
      <c r="H345" t="s">
        <v>1676</v>
      </c>
      <c r="I345" t="s">
        <v>2573</v>
      </c>
      <c r="J345" t="s">
        <v>27</v>
      </c>
    </row>
    <row r="346" spans="1:11" x14ac:dyDescent="0.3">
      <c r="A346" t="s">
        <v>1993</v>
      </c>
      <c r="B346" t="s">
        <v>2057</v>
      </c>
      <c r="C346" t="s">
        <v>327</v>
      </c>
      <c r="D346" t="s">
        <v>328</v>
      </c>
      <c r="E346" t="s">
        <v>329</v>
      </c>
      <c r="F346" t="s">
        <v>330</v>
      </c>
      <c r="H346" t="s">
        <v>178</v>
      </c>
      <c r="I346" t="s">
        <v>1995</v>
      </c>
      <c r="J346" t="s">
        <v>331</v>
      </c>
      <c r="K346" t="s">
        <v>214</v>
      </c>
    </row>
    <row r="347" spans="1:11" x14ac:dyDescent="0.3">
      <c r="A347" t="s">
        <v>2005</v>
      </c>
      <c r="B347" t="s">
        <v>2044</v>
      </c>
      <c r="C347" t="s">
        <v>289</v>
      </c>
      <c r="D347" t="s">
        <v>278</v>
      </c>
      <c r="E347" t="s">
        <v>279</v>
      </c>
      <c r="F347" t="s">
        <v>290</v>
      </c>
      <c r="G347" t="s">
        <v>291</v>
      </c>
      <c r="H347" t="s">
        <v>231</v>
      </c>
      <c r="I347" t="s">
        <v>2045</v>
      </c>
      <c r="J347" t="s">
        <v>292</v>
      </c>
    </row>
    <row r="348" spans="1:11" x14ac:dyDescent="0.3">
      <c r="A348" t="s">
        <v>2005</v>
      </c>
      <c r="B348" t="s">
        <v>2151</v>
      </c>
      <c r="C348" t="s">
        <v>558</v>
      </c>
      <c r="D348" t="s">
        <v>140</v>
      </c>
      <c r="E348" t="s">
        <v>141</v>
      </c>
      <c r="F348" t="s">
        <v>559</v>
      </c>
      <c r="H348" t="s">
        <v>231</v>
      </c>
      <c r="I348" t="s">
        <v>2152</v>
      </c>
      <c r="J348" t="s">
        <v>560</v>
      </c>
      <c r="K348" t="s">
        <v>206</v>
      </c>
    </row>
    <row r="349" spans="1:11" x14ac:dyDescent="0.3">
      <c r="A349" t="s">
        <v>2005</v>
      </c>
      <c r="B349" t="s">
        <v>2153</v>
      </c>
      <c r="C349" t="s">
        <v>561</v>
      </c>
      <c r="D349" t="s">
        <v>140</v>
      </c>
      <c r="E349" t="s">
        <v>141</v>
      </c>
      <c r="F349" t="s">
        <v>562</v>
      </c>
      <c r="H349" t="s">
        <v>231</v>
      </c>
      <c r="I349" t="s">
        <v>2152</v>
      </c>
      <c r="J349" t="s">
        <v>563</v>
      </c>
      <c r="K349" t="s">
        <v>206</v>
      </c>
    </row>
    <row r="350" spans="1:11" x14ac:dyDescent="0.3">
      <c r="A350" t="s">
        <v>2005</v>
      </c>
      <c r="B350" t="s">
        <v>2128</v>
      </c>
      <c r="C350" t="s">
        <v>498</v>
      </c>
      <c r="D350" t="s">
        <v>140</v>
      </c>
      <c r="E350" t="s">
        <v>141</v>
      </c>
      <c r="F350" t="s">
        <v>499</v>
      </c>
      <c r="H350" t="s">
        <v>500</v>
      </c>
      <c r="I350" t="s">
        <v>2129</v>
      </c>
      <c r="J350" t="s">
        <v>501</v>
      </c>
    </row>
    <row r="351" spans="1:11" x14ac:dyDescent="0.3">
      <c r="A351" t="s">
        <v>2005</v>
      </c>
      <c r="B351" t="s">
        <v>2182</v>
      </c>
      <c r="C351" t="s">
        <v>634</v>
      </c>
      <c r="D351" t="s">
        <v>140</v>
      </c>
      <c r="E351" t="s">
        <v>141</v>
      </c>
      <c r="F351" t="s">
        <v>635</v>
      </c>
      <c r="H351" t="s">
        <v>204</v>
      </c>
      <c r="I351" t="s">
        <v>2007</v>
      </c>
      <c r="J351" t="s">
        <v>605</v>
      </c>
      <c r="K351" t="s">
        <v>636</v>
      </c>
    </row>
    <row r="352" spans="1:11" x14ac:dyDescent="0.3">
      <c r="A352" t="s">
        <v>2005</v>
      </c>
      <c r="B352" t="s">
        <v>2050</v>
      </c>
      <c r="C352" t="s">
        <v>311</v>
      </c>
      <c r="D352" t="s">
        <v>146</v>
      </c>
      <c r="E352" t="s">
        <v>147</v>
      </c>
      <c r="F352" t="s">
        <v>312</v>
      </c>
      <c r="G352" t="s">
        <v>313</v>
      </c>
      <c r="H352" t="s">
        <v>314</v>
      </c>
      <c r="I352" t="s">
        <v>2051</v>
      </c>
      <c r="J352" t="s">
        <v>315</v>
      </c>
      <c r="K352" t="s">
        <v>316</v>
      </c>
    </row>
    <row r="353" spans="1:11" x14ac:dyDescent="0.3">
      <c r="A353" t="s">
        <v>2005</v>
      </c>
      <c r="B353" t="s">
        <v>2066</v>
      </c>
      <c r="C353" t="s">
        <v>351</v>
      </c>
      <c r="D353" t="s">
        <v>345</v>
      </c>
      <c r="E353" t="s">
        <v>1950</v>
      </c>
      <c r="F353" t="s">
        <v>352</v>
      </c>
      <c r="H353" t="s">
        <v>353</v>
      </c>
      <c r="I353" t="s">
        <v>2067</v>
      </c>
      <c r="J353" t="s">
        <v>354</v>
      </c>
      <c r="K353" t="s">
        <v>355</v>
      </c>
    </row>
    <row r="354" spans="1:11" x14ac:dyDescent="0.3">
      <c r="A354" t="s">
        <v>2005</v>
      </c>
      <c r="B354" t="s">
        <v>2124</v>
      </c>
      <c r="C354" t="s">
        <v>488</v>
      </c>
      <c r="D354" t="s">
        <v>140</v>
      </c>
      <c r="E354" t="s">
        <v>141</v>
      </c>
      <c r="F354" t="s">
        <v>489</v>
      </c>
      <c r="H354" t="s">
        <v>490</v>
      </c>
      <c r="I354" t="s">
        <v>2125</v>
      </c>
      <c r="J354" t="s">
        <v>491</v>
      </c>
      <c r="K354" t="s">
        <v>492</v>
      </c>
    </row>
    <row r="355" spans="1:11" x14ac:dyDescent="0.3">
      <c r="A355" t="s">
        <v>2005</v>
      </c>
      <c r="B355" t="s">
        <v>2085</v>
      </c>
      <c r="C355" t="s">
        <v>398</v>
      </c>
      <c r="D355" t="s">
        <v>140</v>
      </c>
      <c r="E355" t="s">
        <v>141</v>
      </c>
      <c r="F355" t="s">
        <v>399</v>
      </c>
      <c r="H355" t="s">
        <v>400</v>
      </c>
      <c r="I355" t="s">
        <v>2086</v>
      </c>
      <c r="J355" t="s">
        <v>401</v>
      </c>
      <c r="K355" t="s">
        <v>402</v>
      </c>
    </row>
    <row r="356" spans="1:11" x14ac:dyDescent="0.3">
      <c r="A356" t="s">
        <v>2005</v>
      </c>
      <c r="B356" t="s">
        <v>2377</v>
      </c>
      <c r="C356" t="s">
        <v>1129</v>
      </c>
      <c r="D356" t="s">
        <v>1130</v>
      </c>
      <c r="E356" t="s">
        <v>1131</v>
      </c>
      <c r="F356" t="s">
        <v>1132</v>
      </c>
      <c r="G356" t="s">
        <v>1133</v>
      </c>
      <c r="H356" t="s">
        <v>1134</v>
      </c>
      <c r="I356" t="s">
        <v>2378</v>
      </c>
      <c r="J356" t="s">
        <v>1135</v>
      </c>
    </row>
    <row r="357" spans="1:11" x14ac:dyDescent="0.3">
      <c r="A357" t="s">
        <v>2005</v>
      </c>
      <c r="B357" t="s">
        <v>2434</v>
      </c>
      <c r="C357" t="s">
        <v>1289</v>
      </c>
      <c r="D357" t="s">
        <v>1090</v>
      </c>
      <c r="E357" t="s">
        <v>1091</v>
      </c>
      <c r="F357" t="s">
        <v>1290</v>
      </c>
      <c r="H357" t="s">
        <v>1291</v>
      </c>
      <c r="I357" t="s">
        <v>2435</v>
      </c>
      <c r="J357" t="s">
        <v>1292</v>
      </c>
      <c r="K357" t="s">
        <v>1293</v>
      </c>
    </row>
    <row r="358" spans="1:11" x14ac:dyDescent="0.3">
      <c r="A358" t="s">
        <v>2005</v>
      </c>
      <c r="B358" t="s">
        <v>2440</v>
      </c>
      <c r="C358" t="s">
        <v>1308</v>
      </c>
      <c r="D358" t="s">
        <v>1090</v>
      </c>
      <c r="E358" t="s">
        <v>1091</v>
      </c>
      <c r="F358" t="s">
        <v>1309</v>
      </c>
      <c r="H358" t="s">
        <v>231</v>
      </c>
      <c r="I358" t="s">
        <v>2045</v>
      </c>
      <c r="J358" t="s">
        <v>1310</v>
      </c>
    </row>
    <row r="359" spans="1:11" x14ac:dyDescent="0.3">
      <c r="A359" t="s">
        <v>2005</v>
      </c>
      <c r="B359" t="s">
        <v>2301</v>
      </c>
      <c r="C359" t="s">
        <v>923</v>
      </c>
      <c r="D359" t="s">
        <v>733</v>
      </c>
      <c r="E359" t="s">
        <v>1949</v>
      </c>
      <c r="F359" t="s">
        <v>924</v>
      </c>
      <c r="H359" t="s">
        <v>925</v>
      </c>
      <c r="I359" t="s">
        <v>2114</v>
      </c>
      <c r="J359" t="s">
        <v>921</v>
      </c>
    </row>
    <row r="360" spans="1:11" x14ac:dyDescent="0.3">
      <c r="A360" t="s">
        <v>2005</v>
      </c>
      <c r="B360" t="s">
        <v>2280</v>
      </c>
      <c r="C360" t="s">
        <v>875</v>
      </c>
      <c r="D360" t="s">
        <v>733</v>
      </c>
      <c r="E360" t="s">
        <v>1949</v>
      </c>
      <c r="F360" t="s">
        <v>876</v>
      </c>
      <c r="H360" t="s">
        <v>877</v>
      </c>
      <c r="I360" t="s">
        <v>2007</v>
      </c>
      <c r="J360" t="s">
        <v>878</v>
      </c>
      <c r="K360" t="s">
        <v>206</v>
      </c>
    </row>
    <row r="361" spans="1:11" x14ac:dyDescent="0.3">
      <c r="A361" t="s">
        <v>2005</v>
      </c>
      <c r="B361" t="s">
        <v>2489</v>
      </c>
      <c r="C361" t="s">
        <v>1437</v>
      </c>
      <c r="D361" t="s">
        <v>1090</v>
      </c>
      <c r="E361" t="s">
        <v>1091</v>
      </c>
      <c r="F361" t="s">
        <v>1438</v>
      </c>
      <c r="G361" t="s">
        <v>1439</v>
      </c>
      <c r="H361" t="s">
        <v>1440</v>
      </c>
      <c r="I361" t="s">
        <v>2490</v>
      </c>
      <c r="J361" t="s">
        <v>1441</v>
      </c>
      <c r="K361" t="s">
        <v>1442</v>
      </c>
    </row>
    <row r="362" spans="1:11" x14ac:dyDescent="0.3">
      <c r="A362" t="s">
        <v>2005</v>
      </c>
      <c r="B362" t="s">
        <v>2242</v>
      </c>
      <c r="C362" t="s">
        <v>787</v>
      </c>
      <c r="D362" t="s">
        <v>733</v>
      </c>
      <c r="E362" t="s">
        <v>1949</v>
      </c>
      <c r="F362" t="s">
        <v>788</v>
      </c>
      <c r="H362" t="s">
        <v>231</v>
      </c>
      <c r="I362" t="s">
        <v>2045</v>
      </c>
      <c r="J362" t="s">
        <v>789</v>
      </c>
      <c r="K362" t="s">
        <v>206</v>
      </c>
    </row>
    <row r="363" spans="1:11" x14ac:dyDescent="0.3">
      <c r="A363" t="s">
        <v>2005</v>
      </c>
      <c r="B363" t="s">
        <v>2502</v>
      </c>
      <c r="C363" t="s">
        <v>1472</v>
      </c>
      <c r="D363" t="s">
        <v>1090</v>
      </c>
      <c r="E363" t="s">
        <v>1091</v>
      </c>
      <c r="F363" t="s">
        <v>1473</v>
      </c>
      <c r="G363" t="s">
        <v>1474</v>
      </c>
      <c r="H363" t="s">
        <v>604</v>
      </c>
      <c r="I363" t="s">
        <v>2170</v>
      </c>
      <c r="J363" t="s">
        <v>1475</v>
      </c>
    </row>
    <row r="364" spans="1:11" x14ac:dyDescent="0.3">
      <c r="A364" t="s">
        <v>2005</v>
      </c>
      <c r="B364" t="s">
        <v>2113</v>
      </c>
      <c r="C364" t="s">
        <v>468</v>
      </c>
      <c r="D364" t="s">
        <v>140</v>
      </c>
      <c r="E364" t="s">
        <v>141</v>
      </c>
      <c r="F364" t="s">
        <v>469</v>
      </c>
      <c r="H364" t="s">
        <v>470</v>
      </c>
      <c r="I364" t="s">
        <v>2114</v>
      </c>
      <c r="J364" t="s">
        <v>471</v>
      </c>
      <c r="K364" t="s">
        <v>472</v>
      </c>
    </row>
    <row r="365" spans="1:11" x14ac:dyDescent="0.3">
      <c r="A365" t="s">
        <v>2005</v>
      </c>
      <c r="B365" t="s">
        <v>2496</v>
      </c>
      <c r="C365" t="s">
        <v>1458</v>
      </c>
      <c r="D365" t="s">
        <v>1090</v>
      </c>
      <c r="E365" t="s">
        <v>1091</v>
      </c>
      <c r="F365" t="s">
        <v>1459</v>
      </c>
      <c r="H365" t="s">
        <v>1134</v>
      </c>
      <c r="I365" t="s">
        <v>2086</v>
      </c>
      <c r="J365" t="s">
        <v>1460</v>
      </c>
      <c r="K365" t="s">
        <v>1461</v>
      </c>
    </row>
    <row r="366" spans="1:11" x14ac:dyDescent="0.3">
      <c r="A366" t="s">
        <v>2005</v>
      </c>
      <c r="B366" t="s">
        <v>2633</v>
      </c>
      <c r="C366" t="s">
        <v>1839</v>
      </c>
      <c r="D366" t="s">
        <v>1764</v>
      </c>
      <c r="E366" t="s">
        <v>1765</v>
      </c>
      <c r="F366" t="s">
        <v>1840</v>
      </c>
      <c r="H366" t="s">
        <v>500</v>
      </c>
      <c r="I366" t="s">
        <v>2129</v>
      </c>
      <c r="J366" t="s">
        <v>1793</v>
      </c>
      <c r="K366" t="s">
        <v>1754</v>
      </c>
    </row>
    <row r="367" spans="1:11" x14ac:dyDescent="0.3">
      <c r="A367" t="s">
        <v>2005</v>
      </c>
      <c r="B367" t="s">
        <v>2614</v>
      </c>
      <c r="C367" t="s">
        <v>1791</v>
      </c>
      <c r="D367" t="s">
        <v>1764</v>
      </c>
      <c r="E367" t="s">
        <v>1765</v>
      </c>
      <c r="F367" t="s">
        <v>1792</v>
      </c>
      <c r="H367" t="s">
        <v>231</v>
      </c>
      <c r="I367" t="s">
        <v>2152</v>
      </c>
      <c r="J367" t="s">
        <v>1793</v>
      </c>
      <c r="K367" t="s">
        <v>1754</v>
      </c>
    </row>
    <row r="368" spans="1:11" x14ac:dyDescent="0.3">
      <c r="A368" t="s">
        <v>2005</v>
      </c>
      <c r="B368" t="s">
        <v>2478</v>
      </c>
      <c r="C368" t="s">
        <v>1409</v>
      </c>
      <c r="D368" t="s">
        <v>1090</v>
      </c>
      <c r="E368" t="s">
        <v>1091</v>
      </c>
      <c r="F368" t="s">
        <v>1410</v>
      </c>
      <c r="G368" t="s">
        <v>1411</v>
      </c>
      <c r="H368" t="s">
        <v>500</v>
      </c>
      <c r="I368" t="s">
        <v>2129</v>
      </c>
      <c r="J368" t="s">
        <v>1412</v>
      </c>
    </row>
    <row r="369" spans="1:11" x14ac:dyDescent="0.3">
      <c r="A369" t="s">
        <v>2005</v>
      </c>
      <c r="B369" t="s">
        <v>2306</v>
      </c>
      <c r="C369" t="s">
        <v>936</v>
      </c>
      <c r="D369" t="s">
        <v>733</v>
      </c>
      <c r="E369" t="s">
        <v>1949</v>
      </c>
      <c r="F369" t="s">
        <v>937</v>
      </c>
      <c r="H369" t="s">
        <v>231</v>
      </c>
      <c r="I369" t="s">
        <v>2045</v>
      </c>
      <c r="J369" t="s">
        <v>938</v>
      </c>
    </row>
    <row r="370" spans="1:11" x14ac:dyDescent="0.3">
      <c r="A370" t="s">
        <v>2005</v>
      </c>
      <c r="B370" t="s">
        <v>2485</v>
      </c>
      <c r="C370" t="s">
        <v>1425</v>
      </c>
      <c r="D370" t="s">
        <v>1090</v>
      </c>
      <c r="E370" t="s">
        <v>1091</v>
      </c>
      <c r="F370" t="s">
        <v>1426</v>
      </c>
      <c r="G370" t="s">
        <v>1427</v>
      </c>
      <c r="H370" t="s">
        <v>1428</v>
      </c>
      <c r="I370" t="s">
        <v>2486</v>
      </c>
      <c r="J370" t="s">
        <v>1429</v>
      </c>
    </row>
    <row r="371" spans="1:11" x14ac:dyDescent="0.3">
      <c r="A371" t="s">
        <v>2005</v>
      </c>
      <c r="B371" t="s">
        <v>2503</v>
      </c>
      <c r="C371" t="s">
        <v>1476</v>
      </c>
      <c r="D371" t="s">
        <v>1090</v>
      </c>
      <c r="E371" t="s">
        <v>1091</v>
      </c>
      <c r="F371" t="s">
        <v>1477</v>
      </c>
      <c r="H371" t="s">
        <v>231</v>
      </c>
      <c r="I371" t="s">
        <v>2045</v>
      </c>
      <c r="J371" t="s">
        <v>1478</v>
      </c>
    </row>
    <row r="372" spans="1:11" x14ac:dyDescent="0.3">
      <c r="A372" t="s">
        <v>2005</v>
      </c>
      <c r="B372" t="s">
        <v>2422</v>
      </c>
      <c r="C372" t="s">
        <v>1252</v>
      </c>
      <c r="D372" t="s">
        <v>1090</v>
      </c>
      <c r="E372" t="s">
        <v>1091</v>
      </c>
      <c r="F372" t="s">
        <v>1253</v>
      </c>
      <c r="H372" t="s">
        <v>877</v>
      </c>
      <c r="I372" t="s">
        <v>2007</v>
      </c>
      <c r="J372" t="s">
        <v>1254</v>
      </c>
      <c r="K372" t="s">
        <v>1255</v>
      </c>
    </row>
    <row r="373" spans="1:11" x14ac:dyDescent="0.3">
      <c r="A373" t="s">
        <v>2005</v>
      </c>
      <c r="B373" t="s">
        <v>2426</v>
      </c>
      <c r="C373" t="s">
        <v>1268</v>
      </c>
      <c r="D373" t="s">
        <v>1090</v>
      </c>
      <c r="E373" t="s">
        <v>1091</v>
      </c>
      <c r="F373" t="s">
        <v>1269</v>
      </c>
      <c r="H373" t="s">
        <v>1270</v>
      </c>
      <c r="I373" t="s">
        <v>2267</v>
      </c>
      <c r="J373" t="s">
        <v>1271</v>
      </c>
    </row>
    <row r="374" spans="1:11" x14ac:dyDescent="0.3">
      <c r="A374" t="s">
        <v>2005</v>
      </c>
      <c r="B374" t="s">
        <v>2018</v>
      </c>
      <c r="C374" t="s">
        <v>229</v>
      </c>
      <c r="D374" t="s">
        <v>156</v>
      </c>
      <c r="E374" t="s">
        <v>157</v>
      </c>
      <c r="F374" t="s">
        <v>230</v>
      </c>
      <c r="H374" t="s">
        <v>231</v>
      </c>
      <c r="I374" t="s">
        <v>2019</v>
      </c>
      <c r="J374" t="s">
        <v>232</v>
      </c>
      <c r="K374" t="s">
        <v>233</v>
      </c>
    </row>
    <row r="375" spans="1:11" x14ac:dyDescent="0.3">
      <c r="A375" t="s">
        <v>2005</v>
      </c>
      <c r="B375" t="s">
        <v>2635</v>
      </c>
      <c r="C375" t="s">
        <v>1844</v>
      </c>
      <c r="D375" t="s">
        <v>1764</v>
      </c>
      <c r="E375" t="s">
        <v>1765</v>
      </c>
      <c r="F375" t="s">
        <v>1845</v>
      </c>
      <c r="H375" t="s">
        <v>1846</v>
      </c>
      <c r="I375" t="s">
        <v>2636</v>
      </c>
      <c r="J375" t="s">
        <v>1847</v>
      </c>
    </row>
    <row r="376" spans="1:11" x14ac:dyDescent="0.3">
      <c r="A376" t="s">
        <v>2005</v>
      </c>
      <c r="B376" t="s">
        <v>2526</v>
      </c>
      <c r="C376" t="s">
        <v>1548</v>
      </c>
      <c r="D376" t="s">
        <v>1130</v>
      </c>
      <c r="E376" t="s">
        <v>1131</v>
      </c>
      <c r="F376" t="s">
        <v>1544</v>
      </c>
      <c r="G376" t="s">
        <v>1549</v>
      </c>
      <c r="H376" t="s">
        <v>848</v>
      </c>
      <c r="I376" t="s">
        <v>2267</v>
      </c>
      <c r="J376" t="s">
        <v>1550</v>
      </c>
      <c r="K376" t="s">
        <v>1546</v>
      </c>
    </row>
    <row r="377" spans="1:11" x14ac:dyDescent="0.3">
      <c r="A377" t="s">
        <v>2005</v>
      </c>
      <c r="B377" t="s">
        <v>2623</v>
      </c>
      <c r="C377" t="s">
        <v>1811</v>
      </c>
      <c r="D377" t="s">
        <v>1764</v>
      </c>
      <c r="E377" t="s">
        <v>1765</v>
      </c>
      <c r="F377" t="s">
        <v>1812</v>
      </c>
      <c r="H377" t="s">
        <v>848</v>
      </c>
      <c r="I377" t="s">
        <v>2267</v>
      </c>
      <c r="J377" t="s">
        <v>1813</v>
      </c>
    </row>
    <row r="378" spans="1:11" x14ac:dyDescent="0.3">
      <c r="A378" t="s">
        <v>2005</v>
      </c>
      <c r="B378" t="s">
        <v>2480</v>
      </c>
      <c r="C378" t="s">
        <v>1416</v>
      </c>
      <c r="D378" t="s">
        <v>1090</v>
      </c>
      <c r="E378" t="s">
        <v>1091</v>
      </c>
      <c r="F378" t="s">
        <v>1417</v>
      </c>
      <c r="H378" t="s">
        <v>1418</v>
      </c>
      <c r="I378" t="s">
        <v>2481</v>
      </c>
      <c r="J378" t="s">
        <v>1419</v>
      </c>
    </row>
    <row r="379" spans="1:11" x14ac:dyDescent="0.3">
      <c r="A379" t="s">
        <v>2005</v>
      </c>
      <c r="B379" t="s">
        <v>2606</v>
      </c>
      <c r="C379" t="s">
        <v>1774</v>
      </c>
      <c r="D379" t="s">
        <v>1764</v>
      </c>
      <c r="E379" t="s">
        <v>1765</v>
      </c>
      <c r="F379" t="s">
        <v>1775</v>
      </c>
      <c r="H379" t="s">
        <v>1111</v>
      </c>
      <c r="I379" t="s">
        <v>2086</v>
      </c>
      <c r="J379" t="s">
        <v>29</v>
      </c>
      <c r="K379" t="s">
        <v>41</v>
      </c>
    </row>
    <row r="380" spans="1:11" x14ac:dyDescent="0.3">
      <c r="A380" t="s">
        <v>2005</v>
      </c>
      <c r="B380" t="s">
        <v>2231</v>
      </c>
      <c r="C380" t="s">
        <v>765</v>
      </c>
      <c r="D380" t="s">
        <v>328</v>
      </c>
      <c r="E380" t="s">
        <v>329</v>
      </c>
      <c r="F380" t="s">
        <v>562</v>
      </c>
      <c r="H380" t="s">
        <v>231</v>
      </c>
      <c r="I380" t="s">
        <v>2152</v>
      </c>
      <c r="J380" t="s">
        <v>563</v>
      </c>
      <c r="K380" t="s">
        <v>206</v>
      </c>
    </row>
    <row r="381" spans="1:11" x14ac:dyDescent="0.3">
      <c r="A381" t="s">
        <v>2005</v>
      </c>
      <c r="B381" t="s">
        <v>2522</v>
      </c>
      <c r="C381" t="s">
        <v>1528</v>
      </c>
      <c r="D381" t="s">
        <v>1090</v>
      </c>
      <c r="E381" t="s">
        <v>1091</v>
      </c>
      <c r="F381" t="s">
        <v>1529</v>
      </c>
      <c r="G381" t="s">
        <v>1530</v>
      </c>
      <c r="H381" t="s">
        <v>1531</v>
      </c>
      <c r="I381" t="s">
        <v>2007</v>
      </c>
      <c r="J381" t="s">
        <v>1532</v>
      </c>
    </row>
    <row r="382" spans="1:11" x14ac:dyDescent="0.3">
      <c r="A382" t="s">
        <v>2005</v>
      </c>
      <c r="B382" t="s">
        <v>2516</v>
      </c>
      <c r="C382" t="s">
        <v>1507</v>
      </c>
      <c r="D382" t="s">
        <v>1090</v>
      </c>
      <c r="E382" t="s">
        <v>1091</v>
      </c>
      <c r="F382" t="s">
        <v>1508</v>
      </c>
      <c r="G382" t="s">
        <v>1509</v>
      </c>
      <c r="H382" t="s">
        <v>1510</v>
      </c>
      <c r="I382" t="s">
        <v>2517</v>
      </c>
      <c r="J382" t="s">
        <v>1511</v>
      </c>
      <c r="K382" t="s">
        <v>1512</v>
      </c>
    </row>
    <row r="383" spans="1:11" x14ac:dyDescent="0.3">
      <c r="A383" t="s">
        <v>2005</v>
      </c>
      <c r="B383" t="s">
        <v>2565</v>
      </c>
      <c r="C383" t="s">
        <v>1655</v>
      </c>
      <c r="D383" t="s">
        <v>1114</v>
      </c>
      <c r="E383" t="s">
        <v>1115</v>
      </c>
      <c r="F383" t="s">
        <v>1656</v>
      </c>
      <c r="H383" t="s">
        <v>1134</v>
      </c>
      <c r="I383" t="s">
        <v>2086</v>
      </c>
      <c r="J383" t="s">
        <v>32</v>
      </c>
    </row>
    <row r="384" spans="1:11" x14ac:dyDescent="0.3">
      <c r="A384" t="s">
        <v>2005</v>
      </c>
      <c r="B384" t="s">
        <v>2670</v>
      </c>
      <c r="C384" t="s">
        <v>1916</v>
      </c>
      <c r="D384" t="s">
        <v>1886</v>
      </c>
      <c r="E384" t="s">
        <v>1887</v>
      </c>
      <c r="F384" t="s">
        <v>1917</v>
      </c>
      <c r="G384" t="s">
        <v>1918</v>
      </c>
      <c r="H384" t="s">
        <v>231</v>
      </c>
      <c r="I384" t="s">
        <v>2152</v>
      </c>
      <c r="J384" t="s">
        <v>1919</v>
      </c>
      <c r="K384" t="s">
        <v>1920</v>
      </c>
    </row>
    <row r="385" spans="1:11" x14ac:dyDescent="0.3">
      <c r="A385" t="s">
        <v>2005</v>
      </c>
      <c r="B385" t="s">
        <v>2266</v>
      </c>
      <c r="C385" t="s">
        <v>846</v>
      </c>
      <c r="D385" t="s">
        <v>733</v>
      </c>
      <c r="E385" t="s">
        <v>1949</v>
      </c>
      <c r="F385" t="s">
        <v>847</v>
      </c>
      <c r="H385" t="s">
        <v>848</v>
      </c>
      <c r="I385" t="s">
        <v>2267</v>
      </c>
      <c r="J385" t="s">
        <v>849</v>
      </c>
      <c r="K385" t="s">
        <v>850</v>
      </c>
    </row>
    <row r="386" spans="1:11" x14ac:dyDescent="0.3">
      <c r="A386" t="s">
        <v>2005</v>
      </c>
      <c r="B386" t="s">
        <v>2625</v>
      </c>
      <c r="C386" t="s">
        <v>1816</v>
      </c>
      <c r="D386" t="s">
        <v>1764</v>
      </c>
      <c r="E386" t="s">
        <v>1765</v>
      </c>
      <c r="F386" t="s">
        <v>1817</v>
      </c>
      <c r="H386" t="s">
        <v>231</v>
      </c>
      <c r="I386" t="s">
        <v>2152</v>
      </c>
      <c r="J386" t="s">
        <v>1818</v>
      </c>
      <c r="K386" t="s">
        <v>1681</v>
      </c>
    </row>
    <row r="387" spans="1:11" x14ac:dyDescent="0.3">
      <c r="A387" t="s">
        <v>2005</v>
      </c>
      <c r="B387" t="s">
        <v>2222</v>
      </c>
      <c r="C387" t="s">
        <v>743</v>
      </c>
      <c r="D387" t="s">
        <v>733</v>
      </c>
      <c r="E387" t="s">
        <v>1949</v>
      </c>
      <c r="F387" t="s">
        <v>744</v>
      </c>
      <c r="G387" t="s">
        <v>745</v>
      </c>
      <c r="H387" t="s">
        <v>231</v>
      </c>
      <c r="I387" t="s">
        <v>2152</v>
      </c>
      <c r="J387" t="s">
        <v>746</v>
      </c>
      <c r="K387" t="s">
        <v>747</v>
      </c>
    </row>
    <row r="388" spans="1:11" x14ac:dyDescent="0.3">
      <c r="A388" t="s">
        <v>2005</v>
      </c>
      <c r="B388" t="s">
        <v>2355</v>
      </c>
      <c r="C388" t="s">
        <v>1055</v>
      </c>
      <c r="D388" t="s">
        <v>733</v>
      </c>
      <c r="E388" t="s">
        <v>1949</v>
      </c>
      <c r="F388" t="s">
        <v>744</v>
      </c>
      <c r="G388" t="s">
        <v>745</v>
      </c>
      <c r="H388" t="s">
        <v>231</v>
      </c>
      <c r="I388" t="s">
        <v>2152</v>
      </c>
      <c r="J388" t="s">
        <v>746</v>
      </c>
    </row>
    <row r="389" spans="1:11" x14ac:dyDescent="0.3">
      <c r="A389" t="s">
        <v>2005</v>
      </c>
      <c r="B389" t="s">
        <v>2412</v>
      </c>
      <c r="C389" t="s">
        <v>1227</v>
      </c>
      <c r="D389" t="s">
        <v>1090</v>
      </c>
      <c r="E389" t="s">
        <v>1091</v>
      </c>
      <c r="F389" t="s">
        <v>1228</v>
      </c>
      <c r="H389" t="s">
        <v>1229</v>
      </c>
      <c r="I389" t="s">
        <v>2413</v>
      </c>
      <c r="J389" t="s">
        <v>1230</v>
      </c>
      <c r="K389" t="s">
        <v>39</v>
      </c>
    </row>
    <row r="390" spans="1:11" x14ac:dyDescent="0.3">
      <c r="A390" t="s">
        <v>2005</v>
      </c>
      <c r="B390" t="s">
        <v>2006</v>
      </c>
      <c r="C390" t="s">
        <v>202</v>
      </c>
      <c r="D390" t="s">
        <v>166</v>
      </c>
      <c r="E390" t="s">
        <v>167</v>
      </c>
      <c r="F390" t="s">
        <v>203</v>
      </c>
      <c r="H390" t="s">
        <v>204</v>
      </c>
      <c r="I390" t="s">
        <v>2007</v>
      </c>
      <c r="J390" t="s">
        <v>205</v>
      </c>
      <c r="K390" t="s">
        <v>206</v>
      </c>
    </row>
    <row r="391" spans="1:11" x14ac:dyDescent="0.3">
      <c r="A391" t="s">
        <v>2005</v>
      </c>
      <c r="B391" t="s">
        <v>2339</v>
      </c>
      <c r="C391" t="s">
        <v>1016</v>
      </c>
      <c r="D391" t="s">
        <v>733</v>
      </c>
      <c r="E391" t="s">
        <v>1949</v>
      </c>
      <c r="F391" t="s">
        <v>499</v>
      </c>
      <c r="G391" t="s">
        <v>1017</v>
      </c>
      <c r="H391" t="s">
        <v>500</v>
      </c>
      <c r="I391" t="s">
        <v>2297</v>
      </c>
      <c r="J391" t="s">
        <v>501</v>
      </c>
    </row>
    <row r="392" spans="1:11" x14ac:dyDescent="0.3">
      <c r="A392" t="s">
        <v>2005</v>
      </c>
      <c r="B392" t="s">
        <v>2313</v>
      </c>
      <c r="C392" t="s">
        <v>956</v>
      </c>
      <c r="D392" t="s">
        <v>733</v>
      </c>
      <c r="E392" t="s">
        <v>1949</v>
      </c>
      <c r="F392" t="s">
        <v>399</v>
      </c>
      <c r="H392" t="s">
        <v>400</v>
      </c>
      <c r="I392" t="s">
        <v>2086</v>
      </c>
      <c r="J392" t="s">
        <v>401</v>
      </c>
      <c r="K392" t="s">
        <v>402</v>
      </c>
    </row>
    <row r="393" spans="1:11" x14ac:dyDescent="0.3">
      <c r="A393" t="s">
        <v>2005</v>
      </c>
      <c r="B393" t="s">
        <v>2639</v>
      </c>
      <c r="C393" t="s">
        <v>1850</v>
      </c>
      <c r="D393" t="s">
        <v>1764</v>
      </c>
      <c r="E393" t="s">
        <v>1765</v>
      </c>
      <c r="F393" t="s">
        <v>1851</v>
      </c>
      <c r="H393" t="s">
        <v>1428</v>
      </c>
      <c r="I393" t="s">
        <v>2598</v>
      </c>
      <c r="J393" t="s">
        <v>30</v>
      </c>
    </row>
    <row r="394" spans="1:11" x14ac:dyDescent="0.3">
      <c r="A394" t="s">
        <v>2005</v>
      </c>
      <c r="B394" t="s">
        <v>2581</v>
      </c>
      <c r="C394" t="s">
        <v>1697</v>
      </c>
      <c r="D394" t="s">
        <v>1114</v>
      </c>
      <c r="E394" t="s">
        <v>1115</v>
      </c>
      <c r="F394" t="s">
        <v>1698</v>
      </c>
      <c r="G394" t="s">
        <v>1699</v>
      </c>
      <c r="H394" t="s">
        <v>1428</v>
      </c>
      <c r="I394" t="s">
        <v>2582</v>
      </c>
      <c r="J394" t="s">
        <v>30</v>
      </c>
    </row>
    <row r="395" spans="1:11" x14ac:dyDescent="0.3">
      <c r="A395" t="s">
        <v>2005</v>
      </c>
      <c r="B395" t="s">
        <v>2645</v>
      </c>
      <c r="C395" t="s">
        <v>1860</v>
      </c>
      <c r="D395" t="s">
        <v>1764</v>
      </c>
      <c r="E395" t="s">
        <v>1765</v>
      </c>
      <c r="F395" t="s">
        <v>1861</v>
      </c>
      <c r="H395" t="s">
        <v>231</v>
      </c>
      <c r="I395" t="s">
        <v>2152</v>
      </c>
      <c r="J395" t="s">
        <v>1862</v>
      </c>
      <c r="K395" t="s">
        <v>1681</v>
      </c>
    </row>
    <row r="396" spans="1:11" x14ac:dyDescent="0.3">
      <c r="A396" t="s">
        <v>2005</v>
      </c>
      <c r="B396" t="s">
        <v>2603</v>
      </c>
      <c r="C396" t="s">
        <v>1763</v>
      </c>
      <c r="D396" t="s">
        <v>1764</v>
      </c>
      <c r="E396" t="s">
        <v>1765</v>
      </c>
      <c r="F396" t="s">
        <v>1766</v>
      </c>
      <c r="H396" t="s">
        <v>1767</v>
      </c>
      <c r="I396" t="s">
        <v>2600</v>
      </c>
      <c r="J396" t="s">
        <v>1768</v>
      </c>
    </row>
    <row r="397" spans="1:11" x14ac:dyDescent="0.3">
      <c r="A397" t="s">
        <v>2005</v>
      </c>
      <c r="B397" t="s">
        <v>2352</v>
      </c>
      <c r="C397" t="s">
        <v>1046</v>
      </c>
      <c r="D397" t="s">
        <v>733</v>
      </c>
      <c r="E397" t="s">
        <v>1949</v>
      </c>
      <c r="F397" t="s">
        <v>788</v>
      </c>
      <c r="H397" t="s">
        <v>231</v>
      </c>
      <c r="I397" t="s">
        <v>2045</v>
      </c>
      <c r="J397" t="s">
        <v>789</v>
      </c>
      <c r="K397" t="s">
        <v>206</v>
      </c>
    </row>
    <row r="398" spans="1:11" x14ac:dyDescent="0.3">
      <c r="A398" t="s">
        <v>2005</v>
      </c>
      <c r="B398" t="s">
        <v>2304</v>
      </c>
      <c r="C398" t="s">
        <v>929</v>
      </c>
      <c r="D398" t="s">
        <v>733</v>
      </c>
      <c r="E398" t="s">
        <v>1949</v>
      </c>
      <c r="F398" t="s">
        <v>930</v>
      </c>
      <c r="H398" t="s">
        <v>231</v>
      </c>
      <c r="I398" t="s">
        <v>2152</v>
      </c>
      <c r="J398" t="s">
        <v>931</v>
      </c>
      <c r="K398" t="s">
        <v>932</v>
      </c>
    </row>
    <row r="399" spans="1:11" x14ac:dyDescent="0.3">
      <c r="A399" t="s">
        <v>2005</v>
      </c>
      <c r="B399" t="s">
        <v>2341</v>
      </c>
      <c r="C399" t="s">
        <v>1021</v>
      </c>
      <c r="D399" t="s">
        <v>733</v>
      </c>
      <c r="E399" t="s">
        <v>1949</v>
      </c>
      <c r="F399" t="s">
        <v>1005</v>
      </c>
      <c r="H399" t="s">
        <v>231</v>
      </c>
      <c r="I399" t="s">
        <v>2152</v>
      </c>
      <c r="J399" t="s">
        <v>1022</v>
      </c>
      <c r="K399" t="s">
        <v>747</v>
      </c>
    </row>
    <row r="400" spans="1:11" x14ac:dyDescent="0.3">
      <c r="A400" t="s">
        <v>2005</v>
      </c>
      <c r="B400" t="s">
        <v>2218</v>
      </c>
      <c r="C400" t="s">
        <v>724</v>
      </c>
      <c r="D400" t="s">
        <v>725</v>
      </c>
      <c r="E400" t="s">
        <v>726</v>
      </c>
      <c r="F400" t="s">
        <v>727</v>
      </c>
      <c r="G400" t="s">
        <v>728</v>
      </c>
      <c r="H400" t="s">
        <v>729</v>
      </c>
      <c r="I400" t="s">
        <v>2042</v>
      </c>
      <c r="J400" t="s">
        <v>730</v>
      </c>
      <c r="K400" t="s">
        <v>731</v>
      </c>
    </row>
    <row r="401" spans="1:11" x14ac:dyDescent="0.3">
      <c r="A401" t="s">
        <v>2005</v>
      </c>
      <c r="B401" t="s">
        <v>2664</v>
      </c>
      <c r="C401" t="s">
        <v>1902</v>
      </c>
      <c r="D401" t="s">
        <v>1886</v>
      </c>
      <c r="E401" t="s">
        <v>1887</v>
      </c>
      <c r="F401" t="s">
        <v>1269</v>
      </c>
      <c r="G401" t="s">
        <v>1903</v>
      </c>
      <c r="H401" t="s">
        <v>1270</v>
      </c>
      <c r="I401" t="s">
        <v>2267</v>
      </c>
      <c r="J401" t="s">
        <v>1904</v>
      </c>
      <c r="K401" t="s">
        <v>1271</v>
      </c>
    </row>
    <row r="402" spans="1:11" x14ac:dyDescent="0.3">
      <c r="A402" t="s">
        <v>2005</v>
      </c>
      <c r="B402" t="s">
        <v>2567</v>
      </c>
      <c r="C402" t="s">
        <v>1661</v>
      </c>
      <c r="D402" t="s">
        <v>1114</v>
      </c>
      <c r="E402" t="s">
        <v>1115</v>
      </c>
      <c r="F402" t="s">
        <v>1662</v>
      </c>
      <c r="H402" t="s">
        <v>1663</v>
      </c>
      <c r="I402" t="s">
        <v>2568</v>
      </c>
      <c r="J402" t="s">
        <v>1664</v>
      </c>
      <c r="K402" t="s">
        <v>932</v>
      </c>
    </row>
    <row r="403" spans="1:11" x14ac:dyDescent="0.3">
      <c r="A403" t="s">
        <v>2005</v>
      </c>
      <c r="B403" t="s">
        <v>2547</v>
      </c>
      <c r="C403" t="s">
        <v>1602</v>
      </c>
      <c r="D403" t="s">
        <v>1114</v>
      </c>
      <c r="E403" t="s">
        <v>1115</v>
      </c>
      <c r="F403" t="s">
        <v>727</v>
      </c>
      <c r="G403" t="s">
        <v>1603</v>
      </c>
      <c r="H403" t="s">
        <v>729</v>
      </c>
      <c r="I403" t="s">
        <v>2042</v>
      </c>
      <c r="J403" t="s">
        <v>730</v>
      </c>
      <c r="K403" t="s">
        <v>731</v>
      </c>
    </row>
    <row r="404" spans="1:11" x14ac:dyDescent="0.3">
      <c r="A404" t="s">
        <v>2005</v>
      </c>
      <c r="B404" t="s">
        <v>2525</v>
      </c>
      <c r="C404" t="s">
        <v>1543</v>
      </c>
      <c r="D404" t="s">
        <v>1098</v>
      </c>
      <c r="E404" t="s">
        <v>1099</v>
      </c>
      <c r="F404" t="s">
        <v>1544</v>
      </c>
      <c r="G404" t="s">
        <v>1545</v>
      </c>
      <c r="H404" t="s">
        <v>848</v>
      </c>
      <c r="I404" t="s">
        <v>2267</v>
      </c>
      <c r="J404" t="s">
        <v>1546</v>
      </c>
      <c r="K404" t="s">
        <v>1547</v>
      </c>
    </row>
    <row r="405" spans="1:11" x14ac:dyDescent="0.3">
      <c r="A405" t="s">
        <v>2005</v>
      </c>
      <c r="B405" t="s">
        <v>2379</v>
      </c>
      <c r="C405" t="s">
        <v>1136</v>
      </c>
      <c r="D405" t="s">
        <v>1098</v>
      </c>
      <c r="E405" t="s">
        <v>1099</v>
      </c>
      <c r="F405" t="s">
        <v>1132</v>
      </c>
      <c r="G405" t="s">
        <v>1133</v>
      </c>
      <c r="H405" t="s">
        <v>1134</v>
      </c>
      <c r="I405" t="s">
        <v>2378</v>
      </c>
      <c r="J405" t="s">
        <v>1135</v>
      </c>
    </row>
    <row r="406" spans="1:11" x14ac:dyDescent="0.3">
      <c r="A406" t="s">
        <v>2005</v>
      </c>
      <c r="B406" t="s">
        <v>2681</v>
      </c>
      <c r="C406" t="s">
        <v>1943</v>
      </c>
      <c r="D406" t="s">
        <v>1886</v>
      </c>
      <c r="E406" t="s">
        <v>1887</v>
      </c>
      <c r="F406" t="s">
        <v>1545</v>
      </c>
      <c r="H406" t="s">
        <v>848</v>
      </c>
      <c r="I406" t="s">
        <v>2267</v>
      </c>
      <c r="J406" t="s">
        <v>850</v>
      </c>
    </row>
    <row r="407" spans="1:11" x14ac:dyDescent="0.3">
      <c r="A407" t="s">
        <v>2005</v>
      </c>
      <c r="B407" t="s">
        <v>2574</v>
      </c>
      <c r="C407" t="s">
        <v>1677</v>
      </c>
      <c r="D407" t="s">
        <v>1114</v>
      </c>
      <c r="E407" t="s">
        <v>1115</v>
      </c>
      <c r="F407" t="s">
        <v>1678</v>
      </c>
      <c r="H407" t="s">
        <v>1679</v>
      </c>
      <c r="I407" t="s">
        <v>2129</v>
      </c>
      <c r="J407" t="s">
        <v>1680</v>
      </c>
      <c r="K407" t="s">
        <v>1681</v>
      </c>
    </row>
    <row r="408" spans="1:11" x14ac:dyDescent="0.3">
      <c r="A408" t="s">
        <v>2005</v>
      </c>
      <c r="B408" t="s">
        <v>2560</v>
      </c>
      <c r="C408" t="s">
        <v>1638</v>
      </c>
      <c r="D408" t="s">
        <v>1114</v>
      </c>
      <c r="E408" t="s">
        <v>1115</v>
      </c>
      <c r="F408" t="s">
        <v>1639</v>
      </c>
      <c r="H408" t="s">
        <v>1134</v>
      </c>
      <c r="I408" t="s">
        <v>2086</v>
      </c>
      <c r="J408" t="s">
        <v>1640</v>
      </c>
      <c r="K408" t="s">
        <v>1641</v>
      </c>
    </row>
    <row r="409" spans="1:11" x14ac:dyDescent="0.3">
      <c r="A409" t="s">
        <v>2005</v>
      </c>
      <c r="B409" t="s">
        <v>2678</v>
      </c>
      <c r="C409" t="s">
        <v>1936</v>
      </c>
      <c r="D409" t="s">
        <v>1886</v>
      </c>
      <c r="E409" t="s">
        <v>1887</v>
      </c>
      <c r="F409" t="s">
        <v>1937</v>
      </c>
      <c r="H409" t="s">
        <v>231</v>
      </c>
      <c r="I409" t="s">
        <v>2152</v>
      </c>
      <c r="J409" t="s">
        <v>1007</v>
      </c>
      <c r="K409" t="s">
        <v>1938</v>
      </c>
    </row>
    <row r="410" spans="1:11" x14ac:dyDescent="0.3">
      <c r="A410" t="s">
        <v>2005</v>
      </c>
      <c r="B410" t="s">
        <v>2548</v>
      </c>
      <c r="C410" t="s">
        <v>1604</v>
      </c>
      <c r="D410" t="s">
        <v>1114</v>
      </c>
      <c r="E410" t="s">
        <v>1115</v>
      </c>
      <c r="F410" t="s">
        <v>1605</v>
      </c>
      <c r="H410" t="s">
        <v>1440</v>
      </c>
      <c r="I410" t="s">
        <v>2490</v>
      </c>
      <c r="J410" t="s">
        <v>28</v>
      </c>
      <c r="K410" t="s">
        <v>1606</v>
      </c>
    </row>
    <row r="411" spans="1:11" x14ac:dyDescent="0.3">
      <c r="A411" t="s">
        <v>2005</v>
      </c>
      <c r="B411" t="s">
        <v>2447</v>
      </c>
      <c r="C411" t="s">
        <v>1331</v>
      </c>
      <c r="D411" t="s">
        <v>1090</v>
      </c>
      <c r="E411" t="s">
        <v>1091</v>
      </c>
      <c r="F411" t="s">
        <v>1332</v>
      </c>
      <c r="H411" t="s">
        <v>231</v>
      </c>
      <c r="I411" t="s">
        <v>2129</v>
      </c>
      <c r="J411" t="s">
        <v>1333</v>
      </c>
      <c r="K411" t="s">
        <v>918</v>
      </c>
    </row>
    <row r="412" spans="1:11" x14ac:dyDescent="0.3">
      <c r="A412" t="s">
        <v>2005</v>
      </c>
      <c r="B412" t="s">
        <v>2537</v>
      </c>
      <c r="C412" t="s">
        <v>1580</v>
      </c>
      <c r="D412" t="s">
        <v>1114</v>
      </c>
      <c r="E412" t="s">
        <v>1115</v>
      </c>
      <c r="F412" t="s">
        <v>1581</v>
      </c>
      <c r="G412" t="s">
        <v>1582</v>
      </c>
      <c r="H412" t="s">
        <v>1583</v>
      </c>
      <c r="I412" t="s">
        <v>2538</v>
      </c>
      <c r="J412" t="s">
        <v>31</v>
      </c>
      <c r="K412" t="s">
        <v>40</v>
      </c>
    </row>
    <row r="413" spans="1:11" x14ac:dyDescent="0.3">
      <c r="A413" t="s">
        <v>2005</v>
      </c>
      <c r="B413" t="s">
        <v>2052</v>
      </c>
      <c r="C413" t="s">
        <v>317</v>
      </c>
      <c r="D413" t="s">
        <v>146</v>
      </c>
      <c r="E413" t="s">
        <v>147</v>
      </c>
      <c r="F413" t="s">
        <v>318</v>
      </c>
      <c r="H413" t="s">
        <v>319</v>
      </c>
      <c r="I413" t="s">
        <v>2053</v>
      </c>
      <c r="J413" t="s">
        <v>320</v>
      </c>
    </row>
    <row r="414" spans="1:11" x14ac:dyDescent="0.3">
      <c r="A414" t="s">
        <v>2005</v>
      </c>
      <c r="B414" t="s">
        <v>2575</v>
      </c>
      <c r="C414" t="s">
        <v>1682</v>
      </c>
      <c r="D414" t="s">
        <v>1114</v>
      </c>
      <c r="E414" t="s">
        <v>1115</v>
      </c>
      <c r="F414" t="s">
        <v>1683</v>
      </c>
      <c r="H414" t="s">
        <v>1270</v>
      </c>
      <c r="I414" t="s">
        <v>2267</v>
      </c>
      <c r="J414" t="s">
        <v>1680</v>
      </c>
      <c r="K414" t="s">
        <v>1681</v>
      </c>
    </row>
    <row r="415" spans="1:11" x14ac:dyDescent="0.3">
      <c r="A415" t="s">
        <v>2005</v>
      </c>
      <c r="B415" t="s">
        <v>2041</v>
      </c>
      <c r="C415" t="s">
        <v>284</v>
      </c>
      <c r="D415" t="s">
        <v>278</v>
      </c>
      <c r="E415" t="s">
        <v>279</v>
      </c>
      <c r="F415" t="s">
        <v>285</v>
      </c>
      <c r="H415" t="s">
        <v>286</v>
      </c>
      <c r="I415" t="s">
        <v>2042</v>
      </c>
      <c r="J415" t="s">
        <v>287</v>
      </c>
    </row>
    <row r="416" spans="1:11" x14ac:dyDescent="0.3">
      <c r="A416" t="s">
        <v>2005</v>
      </c>
      <c r="B416" t="s">
        <v>2648</v>
      </c>
      <c r="C416" t="s">
        <v>1865</v>
      </c>
      <c r="D416" t="s">
        <v>1764</v>
      </c>
      <c r="E416" t="s">
        <v>1765</v>
      </c>
      <c r="F416" t="s">
        <v>1866</v>
      </c>
      <c r="H416" t="s">
        <v>1867</v>
      </c>
      <c r="I416" t="s">
        <v>2649</v>
      </c>
      <c r="J416" t="s">
        <v>1868</v>
      </c>
    </row>
    <row r="417" spans="1:11" x14ac:dyDescent="0.3">
      <c r="A417" t="s">
        <v>2005</v>
      </c>
      <c r="B417" t="s">
        <v>2247</v>
      </c>
      <c r="C417" t="s">
        <v>797</v>
      </c>
      <c r="D417" t="s">
        <v>733</v>
      </c>
      <c r="E417" t="s">
        <v>1949</v>
      </c>
      <c r="F417" t="s">
        <v>798</v>
      </c>
      <c r="G417" t="s">
        <v>799</v>
      </c>
      <c r="H417" t="s">
        <v>231</v>
      </c>
      <c r="I417" t="s">
        <v>2152</v>
      </c>
      <c r="J417" t="s">
        <v>800</v>
      </c>
      <c r="K417" t="s">
        <v>801</v>
      </c>
    </row>
    <row r="418" spans="1:11" x14ac:dyDescent="0.3">
      <c r="A418" t="s">
        <v>2005</v>
      </c>
      <c r="B418" t="s">
        <v>2672</v>
      </c>
      <c r="C418" t="s">
        <v>1924</v>
      </c>
      <c r="D418" t="s">
        <v>1886</v>
      </c>
      <c r="E418" t="s">
        <v>1887</v>
      </c>
      <c r="F418" t="s">
        <v>1925</v>
      </c>
      <c r="G418" t="s">
        <v>1749</v>
      </c>
      <c r="H418" t="s">
        <v>231</v>
      </c>
      <c r="I418" t="s">
        <v>2152</v>
      </c>
      <c r="J418" t="s">
        <v>1926</v>
      </c>
      <c r="K418" t="s">
        <v>1748</v>
      </c>
    </row>
    <row r="419" spans="1:11" x14ac:dyDescent="0.3">
      <c r="A419" t="s">
        <v>2005</v>
      </c>
      <c r="B419" t="s">
        <v>2335</v>
      </c>
      <c r="C419" t="s">
        <v>1004</v>
      </c>
      <c r="D419" t="s">
        <v>733</v>
      </c>
      <c r="E419" t="s">
        <v>1949</v>
      </c>
      <c r="F419" t="s">
        <v>1005</v>
      </c>
      <c r="H419" t="s">
        <v>231</v>
      </c>
      <c r="I419" t="s">
        <v>2152</v>
      </c>
      <c r="J419" t="s">
        <v>1006</v>
      </c>
      <c r="K419" t="s">
        <v>1007</v>
      </c>
    </row>
    <row r="420" spans="1:11" x14ac:dyDescent="0.3">
      <c r="A420" t="s">
        <v>2005</v>
      </c>
      <c r="B420" t="s">
        <v>2296</v>
      </c>
      <c r="C420" t="s">
        <v>914</v>
      </c>
      <c r="D420" t="s">
        <v>733</v>
      </c>
      <c r="E420" t="s">
        <v>1949</v>
      </c>
      <c r="F420" t="s">
        <v>915</v>
      </c>
      <c r="G420" t="s">
        <v>916</v>
      </c>
      <c r="H420" t="s">
        <v>500</v>
      </c>
      <c r="I420" t="s">
        <v>2297</v>
      </c>
      <c r="J420" t="s">
        <v>917</v>
      </c>
      <c r="K420" t="s">
        <v>918</v>
      </c>
    </row>
    <row r="421" spans="1:11" x14ac:dyDescent="0.3">
      <c r="A421" t="s">
        <v>2005</v>
      </c>
      <c r="B421" t="s">
        <v>2298</v>
      </c>
      <c r="C421" t="s">
        <v>914</v>
      </c>
      <c r="D421" t="s">
        <v>733</v>
      </c>
      <c r="E421" t="s">
        <v>1949</v>
      </c>
      <c r="F421" t="s">
        <v>919</v>
      </c>
      <c r="H421" t="s">
        <v>920</v>
      </c>
      <c r="I421" t="s">
        <v>2299</v>
      </c>
      <c r="J421" t="s">
        <v>921</v>
      </c>
    </row>
    <row r="422" spans="1:11" x14ac:dyDescent="0.3">
      <c r="A422" t="s">
        <v>2005</v>
      </c>
      <c r="B422" t="s">
        <v>2300</v>
      </c>
      <c r="C422" t="s">
        <v>922</v>
      </c>
      <c r="D422" t="s">
        <v>733</v>
      </c>
      <c r="E422" t="s">
        <v>1949</v>
      </c>
      <c r="F422" t="s">
        <v>919</v>
      </c>
      <c r="H422" t="s">
        <v>231</v>
      </c>
      <c r="I422" t="s">
        <v>2299</v>
      </c>
      <c r="J422" t="s">
        <v>921</v>
      </c>
    </row>
    <row r="423" spans="1:11" x14ac:dyDescent="0.3">
      <c r="A423" t="s">
        <v>2005</v>
      </c>
      <c r="B423" t="s">
        <v>2302</v>
      </c>
      <c r="C423" t="s">
        <v>926</v>
      </c>
      <c r="D423" t="s">
        <v>733</v>
      </c>
      <c r="E423" t="s">
        <v>1949</v>
      </c>
      <c r="H423" t="s">
        <v>286</v>
      </c>
      <c r="I423" t="s">
        <v>2042</v>
      </c>
      <c r="J423" t="s">
        <v>921</v>
      </c>
    </row>
    <row r="424" spans="1:11" x14ac:dyDescent="0.3">
      <c r="A424" t="s">
        <v>2005</v>
      </c>
      <c r="B424" t="s">
        <v>2169</v>
      </c>
      <c r="C424" t="s">
        <v>602</v>
      </c>
      <c r="D424" t="s">
        <v>140</v>
      </c>
      <c r="E424" t="s">
        <v>141</v>
      </c>
      <c r="F424" t="s">
        <v>603</v>
      </c>
      <c r="H424" t="s">
        <v>604</v>
      </c>
      <c r="I424" t="s">
        <v>2170</v>
      </c>
      <c r="J424" t="s">
        <v>605</v>
      </c>
      <c r="K424" t="s">
        <v>206</v>
      </c>
    </row>
    <row r="425" spans="1:11" x14ac:dyDescent="0.3">
      <c r="A425" t="s">
        <v>2005</v>
      </c>
      <c r="B425" t="s">
        <v>2673</v>
      </c>
      <c r="C425" t="s">
        <v>1927</v>
      </c>
      <c r="D425" t="s">
        <v>1886</v>
      </c>
      <c r="E425" t="s">
        <v>1887</v>
      </c>
      <c r="F425" t="s">
        <v>1928</v>
      </c>
      <c r="H425" t="s">
        <v>1134</v>
      </c>
      <c r="I425" t="s">
        <v>2086</v>
      </c>
      <c r="J425" t="s">
        <v>1929</v>
      </c>
    </row>
    <row r="426" spans="1:11" x14ac:dyDescent="0.3">
      <c r="A426" t="s">
        <v>2024</v>
      </c>
      <c r="B426" t="s">
        <v>2095</v>
      </c>
      <c r="C426" t="s">
        <v>422</v>
      </c>
      <c r="D426" t="s">
        <v>140</v>
      </c>
      <c r="E426" t="s">
        <v>141</v>
      </c>
      <c r="F426" t="s">
        <v>423</v>
      </c>
      <c r="G426" t="s">
        <v>424</v>
      </c>
      <c r="H426" t="s">
        <v>425</v>
      </c>
      <c r="I426" t="s">
        <v>2096</v>
      </c>
      <c r="J426" t="s">
        <v>426</v>
      </c>
      <c r="K426" t="s">
        <v>418</v>
      </c>
    </row>
    <row r="427" spans="1:11" x14ac:dyDescent="0.3">
      <c r="A427" t="s">
        <v>2024</v>
      </c>
      <c r="B427" t="s">
        <v>2094</v>
      </c>
      <c r="C427" t="s">
        <v>419</v>
      </c>
      <c r="D427" t="s">
        <v>140</v>
      </c>
      <c r="E427" t="s">
        <v>141</v>
      </c>
      <c r="F427" t="s">
        <v>420</v>
      </c>
      <c r="H427" t="s">
        <v>243</v>
      </c>
      <c r="I427" t="s">
        <v>1068</v>
      </c>
      <c r="J427" t="s">
        <v>421</v>
      </c>
      <c r="K427" t="s">
        <v>418</v>
      </c>
    </row>
    <row r="428" spans="1:11" x14ac:dyDescent="0.3">
      <c r="A428" t="s">
        <v>2024</v>
      </c>
      <c r="B428" t="s">
        <v>2162</v>
      </c>
      <c r="C428" t="s">
        <v>581</v>
      </c>
      <c r="D428" t="s">
        <v>140</v>
      </c>
      <c r="E428" t="s">
        <v>141</v>
      </c>
      <c r="F428" t="s">
        <v>582</v>
      </c>
      <c r="G428" t="s">
        <v>583</v>
      </c>
      <c r="H428" t="s">
        <v>243</v>
      </c>
      <c r="I428" t="s">
        <v>2163</v>
      </c>
      <c r="J428" t="s">
        <v>584</v>
      </c>
      <c r="K428" t="s">
        <v>585</v>
      </c>
    </row>
    <row r="429" spans="1:11" x14ac:dyDescent="0.3">
      <c r="A429" t="s">
        <v>2024</v>
      </c>
      <c r="B429" t="s">
        <v>2444</v>
      </c>
      <c r="C429" t="s">
        <v>1319</v>
      </c>
      <c r="D429" t="s">
        <v>1090</v>
      </c>
      <c r="E429" t="s">
        <v>1091</v>
      </c>
      <c r="F429" t="s">
        <v>1320</v>
      </c>
      <c r="G429" t="s">
        <v>1321</v>
      </c>
      <c r="H429" t="s">
        <v>538</v>
      </c>
      <c r="I429" t="s">
        <v>2165</v>
      </c>
      <c r="J429" t="s">
        <v>1322</v>
      </c>
    </row>
    <row r="430" spans="1:11" x14ac:dyDescent="0.3">
      <c r="A430" t="s">
        <v>2024</v>
      </c>
      <c r="B430" t="s">
        <v>2465</v>
      </c>
      <c r="C430" t="s">
        <v>1380</v>
      </c>
      <c r="D430" t="s">
        <v>1090</v>
      </c>
      <c r="E430" t="s">
        <v>1091</v>
      </c>
      <c r="F430" t="s">
        <v>1381</v>
      </c>
      <c r="G430" t="s">
        <v>1382</v>
      </c>
      <c r="H430" t="s">
        <v>510</v>
      </c>
      <c r="I430" t="s">
        <v>2133</v>
      </c>
      <c r="J430" t="s">
        <v>1383</v>
      </c>
    </row>
    <row r="431" spans="1:11" x14ac:dyDescent="0.3">
      <c r="A431" t="s">
        <v>2024</v>
      </c>
      <c r="B431" t="s">
        <v>2410</v>
      </c>
      <c r="C431" t="s">
        <v>1221</v>
      </c>
      <c r="D431" t="s">
        <v>1090</v>
      </c>
      <c r="E431" t="s">
        <v>1091</v>
      </c>
      <c r="F431" t="s">
        <v>1222</v>
      </c>
      <c r="H431" t="s">
        <v>243</v>
      </c>
      <c r="I431" t="s">
        <v>1068</v>
      </c>
      <c r="J431" t="s">
        <v>1223</v>
      </c>
    </row>
    <row r="432" spans="1:11" x14ac:dyDescent="0.3">
      <c r="A432" t="s">
        <v>2024</v>
      </c>
      <c r="B432" t="s">
        <v>2049</v>
      </c>
      <c r="C432" t="s">
        <v>307</v>
      </c>
      <c r="D432" t="s">
        <v>146</v>
      </c>
      <c r="E432" t="s">
        <v>147</v>
      </c>
      <c r="F432" t="s">
        <v>308</v>
      </c>
      <c r="H432" t="s">
        <v>243</v>
      </c>
      <c r="I432" t="s">
        <v>1068</v>
      </c>
      <c r="J432" t="s">
        <v>309</v>
      </c>
      <c r="K432" t="s">
        <v>310</v>
      </c>
    </row>
    <row r="433" spans="1:11" x14ac:dyDescent="0.3">
      <c r="A433" t="s">
        <v>2024</v>
      </c>
      <c r="B433" t="s">
        <v>2524</v>
      </c>
      <c r="C433" t="s">
        <v>1537</v>
      </c>
      <c r="D433" t="s">
        <v>1090</v>
      </c>
      <c r="E433" t="s">
        <v>1091</v>
      </c>
      <c r="F433" t="s">
        <v>1538</v>
      </c>
      <c r="G433" t="s">
        <v>1539</v>
      </c>
      <c r="H433" t="s">
        <v>1540</v>
      </c>
      <c r="I433" t="s">
        <v>2390</v>
      </c>
      <c r="J433" t="s">
        <v>1541</v>
      </c>
      <c r="K433" t="s">
        <v>1542</v>
      </c>
    </row>
    <row r="434" spans="1:11" x14ac:dyDescent="0.3">
      <c r="A434" t="s">
        <v>2024</v>
      </c>
      <c r="B434" t="s">
        <v>2040</v>
      </c>
      <c r="C434" t="s">
        <v>280</v>
      </c>
      <c r="D434" t="s">
        <v>278</v>
      </c>
      <c r="E434" t="s">
        <v>279</v>
      </c>
      <c r="F434" t="s">
        <v>281</v>
      </c>
      <c r="H434" t="s">
        <v>243</v>
      </c>
      <c r="I434" t="s">
        <v>1068</v>
      </c>
      <c r="J434" t="s">
        <v>282</v>
      </c>
      <c r="K434" t="s">
        <v>283</v>
      </c>
    </row>
    <row r="435" spans="1:11" x14ac:dyDescent="0.3">
      <c r="A435" t="s">
        <v>2024</v>
      </c>
      <c r="B435" t="s">
        <v>2143</v>
      </c>
      <c r="C435" t="s">
        <v>535</v>
      </c>
      <c r="D435" t="s">
        <v>140</v>
      </c>
      <c r="E435" t="s">
        <v>141</v>
      </c>
      <c r="F435" t="s">
        <v>536</v>
      </c>
      <c r="G435" t="s">
        <v>537</v>
      </c>
      <c r="H435" t="s">
        <v>538</v>
      </c>
      <c r="I435" t="s">
        <v>2144</v>
      </c>
      <c r="J435" t="s">
        <v>539</v>
      </c>
      <c r="K435" t="s">
        <v>540</v>
      </c>
    </row>
    <row r="436" spans="1:11" x14ac:dyDescent="0.3">
      <c r="A436" t="s">
        <v>2024</v>
      </c>
      <c r="B436" t="s">
        <v>2145</v>
      </c>
      <c r="C436" t="s">
        <v>541</v>
      </c>
      <c r="D436" t="s">
        <v>140</v>
      </c>
      <c r="E436" t="s">
        <v>141</v>
      </c>
      <c r="F436" t="s">
        <v>542</v>
      </c>
      <c r="H436" t="s">
        <v>323</v>
      </c>
      <c r="I436" t="s">
        <v>2055</v>
      </c>
      <c r="J436" t="s">
        <v>543</v>
      </c>
      <c r="K436" t="s">
        <v>512</v>
      </c>
    </row>
    <row r="437" spans="1:11" x14ac:dyDescent="0.3">
      <c r="A437" t="s">
        <v>2024</v>
      </c>
      <c r="B437" t="s">
        <v>2171</v>
      </c>
      <c r="C437" t="s">
        <v>606</v>
      </c>
      <c r="D437" t="s">
        <v>140</v>
      </c>
      <c r="E437" t="s">
        <v>141</v>
      </c>
      <c r="F437" t="s">
        <v>607</v>
      </c>
      <c r="H437" t="s">
        <v>608</v>
      </c>
      <c r="I437" t="s">
        <v>2172</v>
      </c>
      <c r="J437" t="s">
        <v>609</v>
      </c>
      <c r="K437" t="s">
        <v>548</v>
      </c>
    </row>
    <row r="438" spans="1:11" x14ac:dyDescent="0.3">
      <c r="A438" t="s">
        <v>2024</v>
      </c>
      <c r="B438" t="s">
        <v>2132</v>
      </c>
      <c r="C438" t="s">
        <v>508</v>
      </c>
      <c r="D438" t="s">
        <v>140</v>
      </c>
      <c r="E438" t="s">
        <v>141</v>
      </c>
      <c r="F438" t="s">
        <v>509</v>
      </c>
      <c r="H438" t="s">
        <v>510</v>
      </c>
      <c r="I438" t="s">
        <v>2133</v>
      </c>
      <c r="J438" t="s">
        <v>511</v>
      </c>
      <c r="K438" t="s">
        <v>512</v>
      </c>
    </row>
    <row r="439" spans="1:11" x14ac:dyDescent="0.3">
      <c r="A439" t="s">
        <v>2024</v>
      </c>
      <c r="B439" t="s">
        <v>2499</v>
      </c>
      <c r="C439" t="s">
        <v>1464</v>
      </c>
      <c r="D439" t="s">
        <v>1090</v>
      </c>
      <c r="E439" t="s">
        <v>1091</v>
      </c>
      <c r="F439" t="s">
        <v>1465</v>
      </c>
      <c r="G439" t="s">
        <v>1466</v>
      </c>
      <c r="H439" t="s">
        <v>323</v>
      </c>
      <c r="I439" t="s">
        <v>2055</v>
      </c>
      <c r="J439" t="s">
        <v>1467</v>
      </c>
    </row>
    <row r="440" spans="1:11" x14ac:dyDescent="0.3">
      <c r="A440" t="s">
        <v>2024</v>
      </c>
      <c r="B440" t="s">
        <v>2585</v>
      </c>
      <c r="C440" t="s">
        <v>1708</v>
      </c>
      <c r="D440" t="s">
        <v>1114</v>
      </c>
      <c r="E440" t="s">
        <v>1115</v>
      </c>
      <c r="F440" t="s">
        <v>1709</v>
      </c>
      <c r="H440" t="s">
        <v>1710</v>
      </c>
      <c r="I440" t="s">
        <v>2274</v>
      </c>
      <c r="J440" t="s">
        <v>1711</v>
      </c>
      <c r="K440" t="s">
        <v>1712</v>
      </c>
    </row>
    <row r="441" spans="1:11" x14ac:dyDescent="0.3">
      <c r="A441" t="s">
        <v>2024</v>
      </c>
      <c r="B441" t="s">
        <v>2557</v>
      </c>
      <c r="C441" t="s">
        <v>1632</v>
      </c>
      <c r="D441" t="s">
        <v>1114</v>
      </c>
      <c r="E441" t="s">
        <v>1115</v>
      </c>
      <c r="F441" t="s">
        <v>1633</v>
      </c>
      <c r="G441" t="s">
        <v>1634</v>
      </c>
      <c r="H441" t="s">
        <v>1635</v>
      </c>
      <c r="I441" t="s">
        <v>2558</v>
      </c>
      <c r="J441" t="s">
        <v>1636</v>
      </c>
    </row>
    <row r="442" spans="1:11" x14ac:dyDescent="0.3">
      <c r="A442" t="s">
        <v>2024</v>
      </c>
      <c r="B442" t="s">
        <v>2237</v>
      </c>
      <c r="C442" t="s">
        <v>773</v>
      </c>
      <c r="D442" t="s">
        <v>328</v>
      </c>
      <c r="E442" t="s">
        <v>329</v>
      </c>
      <c r="F442" t="s">
        <v>770</v>
      </c>
      <c r="H442" t="s">
        <v>771</v>
      </c>
      <c r="I442" t="s">
        <v>2133</v>
      </c>
      <c r="J442" t="s">
        <v>511</v>
      </c>
    </row>
    <row r="443" spans="1:11" x14ac:dyDescent="0.3">
      <c r="A443" t="s">
        <v>2024</v>
      </c>
      <c r="B443" t="s">
        <v>2230</v>
      </c>
      <c r="C443" t="s">
        <v>764</v>
      </c>
      <c r="D443" t="s">
        <v>328</v>
      </c>
      <c r="E443" t="s">
        <v>329</v>
      </c>
      <c r="F443" t="s">
        <v>536</v>
      </c>
      <c r="G443" t="s">
        <v>537</v>
      </c>
      <c r="H443" t="s">
        <v>538</v>
      </c>
      <c r="I443" t="s">
        <v>2144</v>
      </c>
      <c r="J443" t="s">
        <v>539</v>
      </c>
    </row>
    <row r="444" spans="1:11" x14ac:dyDescent="0.3">
      <c r="A444" t="s">
        <v>2024</v>
      </c>
      <c r="B444" t="s">
        <v>2257</v>
      </c>
      <c r="C444" t="s">
        <v>825</v>
      </c>
      <c r="D444" t="s">
        <v>733</v>
      </c>
      <c r="E444" t="s">
        <v>1949</v>
      </c>
      <c r="F444" t="s">
        <v>826</v>
      </c>
      <c r="H444" t="s">
        <v>243</v>
      </c>
      <c r="I444" t="s">
        <v>1068</v>
      </c>
      <c r="J444" t="s">
        <v>827</v>
      </c>
      <c r="K444" t="s">
        <v>418</v>
      </c>
    </row>
    <row r="445" spans="1:11" x14ac:dyDescent="0.3">
      <c r="A445" t="s">
        <v>2024</v>
      </c>
      <c r="B445" t="s">
        <v>2238</v>
      </c>
      <c r="C445" t="s">
        <v>774</v>
      </c>
      <c r="D445" t="s">
        <v>328</v>
      </c>
      <c r="E445" t="s">
        <v>329</v>
      </c>
      <c r="F445" t="s">
        <v>582</v>
      </c>
      <c r="G445" t="s">
        <v>583</v>
      </c>
      <c r="H445" t="s">
        <v>243</v>
      </c>
      <c r="I445" t="s">
        <v>2163</v>
      </c>
      <c r="J445" t="s">
        <v>584</v>
      </c>
    </row>
    <row r="446" spans="1:11" x14ac:dyDescent="0.3">
      <c r="A446" t="s">
        <v>2024</v>
      </c>
      <c r="B446" t="s">
        <v>2562</v>
      </c>
      <c r="C446" t="s">
        <v>1645</v>
      </c>
      <c r="D446" t="s">
        <v>1114</v>
      </c>
      <c r="E446" t="s">
        <v>1115</v>
      </c>
      <c r="F446" t="s">
        <v>1646</v>
      </c>
      <c r="G446" t="s">
        <v>1647</v>
      </c>
      <c r="H446" t="s">
        <v>1540</v>
      </c>
      <c r="I446" t="s">
        <v>2390</v>
      </c>
      <c r="J446" t="s">
        <v>1648</v>
      </c>
      <c r="K446" t="s">
        <v>1541</v>
      </c>
    </row>
    <row r="447" spans="1:11" x14ac:dyDescent="0.3">
      <c r="A447" t="s">
        <v>2024</v>
      </c>
      <c r="B447" t="s">
        <v>2566</v>
      </c>
      <c r="C447" t="s">
        <v>1657</v>
      </c>
      <c r="D447" t="s">
        <v>1114</v>
      </c>
      <c r="E447" t="s">
        <v>1115</v>
      </c>
      <c r="F447" t="s">
        <v>1202</v>
      </c>
      <c r="G447" t="s">
        <v>1658</v>
      </c>
      <c r="H447" t="s">
        <v>1203</v>
      </c>
      <c r="I447" t="s">
        <v>2402</v>
      </c>
      <c r="J447" t="s">
        <v>1659</v>
      </c>
      <c r="K447" t="s">
        <v>1660</v>
      </c>
    </row>
    <row r="448" spans="1:11" x14ac:dyDescent="0.3">
      <c r="A448" t="s">
        <v>2024</v>
      </c>
      <c r="B448" t="s">
        <v>2164</v>
      </c>
      <c r="C448" t="s">
        <v>586</v>
      </c>
      <c r="D448" t="s">
        <v>140</v>
      </c>
      <c r="E448" t="s">
        <v>141</v>
      </c>
      <c r="F448" t="s">
        <v>587</v>
      </c>
      <c r="H448" t="s">
        <v>538</v>
      </c>
      <c r="I448" t="s">
        <v>2165</v>
      </c>
      <c r="J448" t="s">
        <v>588</v>
      </c>
      <c r="K448" t="s">
        <v>589</v>
      </c>
    </row>
    <row r="449" spans="1:11" x14ac:dyDescent="0.3">
      <c r="A449" t="s">
        <v>2024</v>
      </c>
      <c r="B449" t="s">
        <v>2373</v>
      </c>
      <c r="C449" t="s">
        <v>1113</v>
      </c>
      <c r="D449" t="s">
        <v>1114</v>
      </c>
      <c r="E449" t="s">
        <v>1115</v>
      </c>
      <c r="F449" t="s">
        <v>1116</v>
      </c>
      <c r="H449" t="s">
        <v>1117</v>
      </c>
      <c r="I449" t="s">
        <v>2374</v>
      </c>
      <c r="J449" t="s">
        <v>1118</v>
      </c>
      <c r="K449" t="s">
        <v>1119</v>
      </c>
    </row>
    <row r="450" spans="1:11" x14ac:dyDescent="0.3">
      <c r="A450" t="s">
        <v>2024</v>
      </c>
      <c r="B450" t="s">
        <v>2608</v>
      </c>
      <c r="C450" t="s">
        <v>1781</v>
      </c>
      <c r="D450" t="s">
        <v>1764</v>
      </c>
      <c r="E450" t="s">
        <v>1765</v>
      </c>
      <c r="F450" t="s">
        <v>1782</v>
      </c>
      <c r="H450" t="s">
        <v>243</v>
      </c>
      <c r="I450" t="s">
        <v>2609</v>
      </c>
      <c r="J450" t="s">
        <v>1783</v>
      </c>
      <c r="K450" t="s">
        <v>33</v>
      </c>
    </row>
    <row r="451" spans="1:11" x14ac:dyDescent="0.3">
      <c r="A451" t="s">
        <v>2024</v>
      </c>
      <c r="B451" t="s">
        <v>2396</v>
      </c>
      <c r="C451" t="s">
        <v>1189</v>
      </c>
      <c r="D451" t="s">
        <v>1176</v>
      </c>
      <c r="E451" t="s">
        <v>1177</v>
      </c>
      <c r="F451" t="s">
        <v>1190</v>
      </c>
      <c r="H451" t="s">
        <v>416</v>
      </c>
      <c r="I451" t="s">
        <v>2093</v>
      </c>
      <c r="J451" t="s">
        <v>1191</v>
      </c>
    </row>
    <row r="452" spans="1:11" x14ac:dyDescent="0.3">
      <c r="A452" t="s">
        <v>2024</v>
      </c>
      <c r="B452" t="s">
        <v>2229</v>
      </c>
      <c r="C452" t="s">
        <v>763</v>
      </c>
      <c r="D452" t="s">
        <v>328</v>
      </c>
      <c r="E452" t="s">
        <v>329</v>
      </c>
      <c r="F452" t="s">
        <v>542</v>
      </c>
      <c r="H452" t="s">
        <v>323</v>
      </c>
      <c r="I452" t="s">
        <v>2055</v>
      </c>
      <c r="J452" t="s">
        <v>543</v>
      </c>
    </row>
    <row r="453" spans="1:11" x14ac:dyDescent="0.3">
      <c r="A453" t="s">
        <v>2024</v>
      </c>
      <c r="B453" t="s">
        <v>2252</v>
      </c>
      <c r="C453" t="s">
        <v>813</v>
      </c>
      <c r="D453" t="s">
        <v>733</v>
      </c>
      <c r="E453" t="s">
        <v>1949</v>
      </c>
      <c r="F453" t="s">
        <v>814</v>
      </c>
      <c r="H453" t="s">
        <v>323</v>
      </c>
      <c r="I453" t="s">
        <v>2055</v>
      </c>
      <c r="J453" t="s">
        <v>815</v>
      </c>
      <c r="K453" t="s">
        <v>418</v>
      </c>
    </row>
    <row r="454" spans="1:11" x14ac:dyDescent="0.3">
      <c r="A454" t="s">
        <v>2024</v>
      </c>
      <c r="B454" t="s">
        <v>2543</v>
      </c>
      <c r="C454" t="s">
        <v>1593</v>
      </c>
      <c r="D454" t="s">
        <v>1114</v>
      </c>
      <c r="E454" t="s">
        <v>1115</v>
      </c>
      <c r="F454" t="s">
        <v>1112</v>
      </c>
      <c r="H454" t="s">
        <v>538</v>
      </c>
      <c r="I454" t="s">
        <v>2165</v>
      </c>
      <c r="J454" t="s">
        <v>1594</v>
      </c>
    </row>
    <row r="455" spans="1:11" x14ac:dyDescent="0.3">
      <c r="A455" t="s">
        <v>2024</v>
      </c>
      <c r="B455" t="s">
        <v>2236</v>
      </c>
      <c r="C455" t="s">
        <v>772</v>
      </c>
      <c r="D455" t="s">
        <v>140</v>
      </c>
      <c r="E455" t="s">
        <v>141</v>
      </c>
      <c r="F455" t="s">
        <v>582</v>
      </c>
      <c r="G455" t="s">
        <v>583</v>
      </c>
      <c r="H455" t="s">
        <v>243</v>
      </c>
      <c r="I455" t="s">
        <v>2163</v>
      </c>
      <c r="J455" t="s">
        <v>584</v>
      </c>
    </row>
    <row r="456" spans="1:11" x14ac:dyDescent="0.3">
      <c r="A456" t="s">
        <v>2024</v>
      </c>
      <c r="B456" t="s">
        <v>2235</v>
      </c>
      <c r="C456" t="s">
        <v>769</v>
      </c>
      <c r="D456" t="s">
        <v>140</v>
      </c>
      <c r="E456" t="s">
        <v>141</v>
      </c>
      <c r="F456" t="s">
        <v>770</v>
      </c>
      <c r="H456" t="s">
        <v>771</v>
      </c>
      <c r="I456" t="s">
        <v>2133</v>
      </c>
      <c r="J456" t="s">
        <v>511</v>
      </c>
    </row>
    <row r="457" spans="1:11" x14ac:dyDescent="0.3">
      <c r="A457" t="s">
        <v>2024</v>
      </c>
      <c r="B457" t="s">
        <v>2234</v>
      </c>
      <c r="C457" t="s">
        <v>768</v>
      </c>
      <c r="D457" t="s">
        <v>140</v>
      </c>
      <c r="E457" t="s">
        <v>141</v>
      </c>
      <c r="F457" t="s">
        <v>542</v>
      </c>
      <c r="H457" t="s">
        <v>323</v>
      </c>
      <c r="I457" t="s">
        <v>2055</v>
      </c>
      <c r="J457" t="s">
        <v>543</v>
      </c>
    </row>
    <row r="458" spans="1:11" x14ac:dyDescent="0.3">
      <c r="A458" t="s">
        <v>2024</v>
      </c>
      <c r="B458" t="s">
        <v>2590</v>
      </c>
      <c r="C458" t="s">
        <v>1724</v>
      </c>
      <c r="D458" t="s">
        <v>1114</v>
      </c>
      <c r="E458" t="s">
        <v>1115</v>
      </c>
      <c r="F458" t="s">
        <v>1725</v>
      </c>
      <c r="H458" t="s">
        <v>1726</v>
      </c>
      <c r="I458" t="s">
        <v>2591</v>
      </c>
      <c r="J458" t="s">
        <v>42</v>
      </c>
    </row>
    <row r="459" spans="1:11" x14ac:dyDescent="0.3">
      <c r="A459" t="s">
        <v>2024</v>
      </c>
      <c r="B459" t="s">
        <v>2233</v>
      </c>
      <c r="C459" t="s">
        <v>767</v>
      </c>
      <c r="D459" t="s">
        <v>140</v>
      </c>
      <c r="E459" t="s">
        <v>141</v>
      </c>
      <c r="F459" t="s">
        <v>536</v>
      </c>
      <c r="G459" t="s">
        <v>537</v>
      </c>
      <c r="H459" t="s">
        <v>538</v>
      </c>
      <c r="I459" t="s">
        <v>2144</v>
      </c>
      <c r="J459" t="s">
        <v>539</v>
      </c>
    </row>
    <row r="460" spans="1:11" x14ac:dyDescent="0.3">
      <c r="A460" t="s">
        <v>2024</v>
      </c>
      <c r="B460" t="s">
        <v>2232</v>
      </c>
      <c r="C460" t="s">
        <v>766</v>
      </c>
      <c r="D460" t="s">
        <v>140</v>
      </c>
      <c r="E460" t="s">
        <v>141</v>
      </c>
      <c r="F460" t="s">
        <v>607</v>
      </c>
      <c r="H460" t="s">
        <v>608</v>
      </c>
      <c r="I460" t="s">
        <v>2172</v>
      </c>
      <c r="J460" t="s">
        <v>609</v>
      </c>
    </row>
    <row r="461" spans="1:11" x14ac:dyDescent="0.3">
      <c r="A461" t="s">
        <v>2024</v>
      </c>
      <c r="B461" t="s">
        <v>2400</v>
      </c>
      <c r="C461" t="s">
        <v>1198</v>
      </c>
      <c r="D461" t="s">
        <v>1176</v>
      </c>
      <c r="E461" t="s">
        <v>1177</v>
      </c>
      <c r="F461" t="s">
        <v>1199</v>
      </c>
      <c r="H461" t="s">
        <v>243</v>
      </c>
      <c r="I461" t="s">
        <v>1068</v>
      </c>
      <c r="J461" t="s">
        <v>1200</v>
      </c>
    </row>
    <row r="462" spans="1:11" x14ac:dyDescent="0.3">
      <c r="A462" t="s">
        <v>2024</v>
      </c>
      <c r="B462" t="s">
        <v>2395</v>
      </c>
      <c r="C462" t="s">
        <v>1186</v>
      </c>
      <c r="D462" t="s">
        <v>1176</v>
      </c>
      <c r="E462" t="s">
        <v>1177</v>
      </c>
      <c r="F462" t="s">
        <v>1187</v>
      </c>
      <c r="H462" t="s">
        <v>538</v>
      </c>
      <c r="I462" t="s">
        <v>2165</v>
      </c>
      <c r="J462" t="s">
        <v>1188</v>
      </c>
    </row>
    <row r="463" spans="1:11" x14ac:dyDescent="0.3">
      <c r="A463" t="s">
        <v>2024</v>
      </c>
      <c r="B463" t="s">
        <v>2376</v>
      </c>
      <c r="C463" t="s">
        <v>1124</v>
      </c>
      <c r="D463" t="s">
        <v>1114</v>
      </c>
      <c r="E463" t="s">
        <v>1115</v>
      </c>
      <c r="F463" t="s">
        <v>1125</v>
      </c>
      <c r="G463" t="s">
        <v>1126</v>
      </c>
      <c r="H463" t="s">
        <v>1127</v>
      </c>
      <c r="I463" t="s">
        <v>2199</v>
      </c>
      <c r="J463" t="s">
        <v>1128</v>
      </c>
    </row>
    <row r="464" spans="1:11" x14ac:dyDescent="0.3">
      <c r="A464" t="s">
        <v>2024</v>
      </c>
      <c r="B464" t="s">
        <v>2389</v>
      </c>
      <c r="C464" t="s">
        <v>1170</v>
      </c>
      <c r="D464" t="s">
        <v>1114</v>
      </c>
      <c r="E464" t="s">
        <v>1115</v>
      </c>
      <c r="F464" t="s">
        <v>1171</v>
      </c>
      <c r="H464" t="s">
        <v>1172</v>
      </c>
      <c r="I464" t="s">
        <v>2390</v>
      </c>
      <c r="J464" t="s">
        <v>1173</v>
      </c>
      <c r="K464" t="s">
        <v>1174</v>
      </c>
    </row>
    <row r="465" spans="1:11" x14ac:dyDescent="0.3">
      <c r="A465" t="s">
        <v>2024</v>
      </c>
      <c r="B465" t="s">
        <v>2469</v>
      </c>
      <c r="C465" t="s">
        <v>1392</v>
      </c>
      <c r="D465" t="s">
        <v>1090</v>
      </c>
      <c r="E465" t="s">
        <v>1091</v>
      </c>
      <c r="F465" t="s">
        <v>1320</v>
      </c>
      <c r="G465" t="s">
        <v>1393</v>
      </c>
      <c r="H465" t="s">
        <v>1394</v>
      </c>
      <c r="I465" t="s">
        <v>2470</v>
      </c>
      <c r="J465" t="s">
        <v>1395</v>
      </c>
    </row>
    <row r="466" spans="1:11" x14ac:dyDescent="0.3">
      <c r="A466" t="s">
        <v>2024</v>
      </c>
      <c r="B466" t="s">
        <v>2384</v>
      </c>
      <c r="C466" t="s">
        <v>1157</v>
      </c>
      <c r="D466" t="s">
        <v>1114</v>
      </c>
      <c r="E466" t="s">
        <v>1115</v>
      </c>
      <c r="F466" t="s">
        <v>1158</v>
      </c>
      <c r="G466" t="s">
        <v>1159</v>
      </c>
      <c r="H466" t="s">
        <v>1160</v>
      </c>
      <c r="I466" t="s">
        <v>2385</v>
      </c>
      <c r="J466" t="s">
        <v>1161</v>
      </c>
      <c r="K466" t="s">
        <v>1162</v>
      </c>
    </row>
    <row r="467" spans="1:11" x14ac:dyDescent="0.3">
      <c r="A467" t="s">
        <v>2024</v>
      </c>
      <c r="B467" t="s">
        <v>2381</v>
      </c>
      <c r="C467" t="s">
        <v>1141</v>
      </c>
      <c r="D467" t="s">
        <v>1114</v>
      </c>
      <c r="E467" t="s">
        <v>1115</v>
      </c>
      <c r="F467" t="s">
        <v>1142</v>
      </c>
      <c r="H467" t="s">
        <v>538</v>
      </c>
      <c r="I467" t="s">
        <v>2165</v>
      </c>
      <c r="J467" t="s">
        <v>1143</v>
      </c>
    </row>
    <row r="468" spans="1:11" x14ac:dyDescent="0.3">
      <c r="A468" t="s">
        <v>2024</v>
      </c>
      <c r="B468" t="s">
        <v>2668</v>
      </c>
      <c r="C468" t="s">
        <v>1911</v>
      </c>
      <c r="D468" t="s">
        <v>1886</v>
      </c>
      <c r="E468" t="s">
        <v>1887</v>
      </c>
      <c r="F468" t="s">
        <v>1912</v>
      </c>
      <c r="H468" t="s">
        <v>1203</v>
      </c>
      <c r="I468" t="s">
        <v>2402</v>
      </c>
      <c r="J468" t="s">
        <v>1200</v>
      </c>
    </row>
    <row r="469" spans="1:11" x14ac:dyDescent="0.3">
      <c r="A469" t="s">
        <v>2024</v>
      </c>
      <c r="B469" t="s">
        <v>2428</v>
      </c>
      <c r="C469" t="s">
        <v>1274</v>
      </c>
      <c r="D469" t="s">
        <v>1090</v>
      </c>
      <c r="E469" t="s">
        <v>1091</v>
      </c>
      <c r="F469" t="s">
        <v>1275</v>
      </c>
      <c r="H469" t="s">
        <v>546</v>
      </c>
      <c r="I469" t="s">
        <v>2147</v>
      </c>
      <c r="J469" t="s">
        <v>1276</v>
      </c>
    </row>
    <row r="470" spans="1:11" x14ac:dyDescent="0.3">
      <c r="A470" t="s">
        <v>2024</v>
      </c>
      <c r="B470" t="s">
        <v>2429</v>
      </c>
      <c r="C470" t="s">
        <v>1277</v>
      </c>
      <c r="D470" t="s">
        <v>1090</v>
      </c>
      <c r="E470" t="s">
        <v>1091</v>
      </c>
      <c r="F470" t="s">
        <v>1278</v>
      </c>
      <c r="G470" t="s">
        <v>1279</v>
      </c>
      <c r="H470" t="s">
        <v>864</v>
      </c>
      <c r="I470" t="s">
        <v>2274</v>
      </c>
      <c r="J470" t="s">
        <v>1280</v>
      </c>
    </row>
    <row r="471" spans="1:11" x14ac:dyDescent="0.3">
      <c r="A471" t="s">
        <v>2024</v>
      </c>
      <c r="B471" t="s">
        <v>2504</v>
      </c>
      <c r="C471" t="s">
        <v>1479</v>
      </c>
      <c r="D471" t="s">
        <v>1090</v>
      </c>
      <c r="E471" t="s">
        <v>1091</v>
      </c>
      <c r="F471" t="s">
        <v>1480</v>
      </c>
      <c r="H471" t="s">
        <v>1481</v>
      </c>
      <c r="I471" t="s">
        <v>2505</v>
      </c>
      <c r="J471" t="s">
        <v>1482</v>
      </c>
      <c r="K471" t="s">
        <v>1483</v>
      </c>
    </row>
    <row r="472" spans="1:11" x14ac:dyDescent="0.3">
      <c r="A472" t="s">
        <v>2024</v>
      </c>
      <c r="B472" t="s">
        <v>2544</v>
      </c>
      <c r="C472" t="s">
        <v>1595</v>
      </c>
      <c r="D472" t="s">
        <v>1114</v>
      </c>
      <c r="E472" t="s">
        <v>1115</v>
      </c>
      <c r="F472" t="s">
        <v>1596</v>
      </c>
      <c r="H472" t="s">
        <v>546</v>
      </c>
      <c r="I472" t="s">
        <v>2147</v>
      </c>
      <c r="J472" t="s">
        <v>1597</v>
      </c>
    </row>
    <row r="473" spans="1:11" x14ac:dyDescent="0.3">
      <c r="A473" t="s">
        <v>2024</v>
      </c>
      <c r="B473" t="s">
        <v>2466</v>
      </c>
      <c r="C473" t="s">
        <v>1384</v>
      </c>
      <c r="D473" t="s">
        <v>1090</v>
      </c>
      <c r="E473" t="s">
        <v>1091</v>
      </c>
      <c r="F473" t="s">
        <v>1385</v>
      </c>
      <c r="H473" t="s">
        <v>1117</v>
      </c>
      <c r="I473" t="s">
        <v>2390</v>
      </c>
      <c r="J473" t="s">
        <v>1386</v>
      </c>
    </row>
    <row r="474" spans="1:11" x14ac:dyDescent="0.3">
      <c r="A474" t="s">
        <v>2024</v>
      </c>
      <c r="B474" t="s">
        <v>2661</v>
      </c>
      <c r="C474" t="s">
        <v>1895</v>
      </c>
      <c r="D474" t="s">
        <v>1886</v>
      </c>
      <c r="E474" t="s">
        <v>1887</v>
      </c>
      <c r="F474" t="s">
        <v>1896</v>
      </c>
      <c r="G474" t="s">
        <v>1897</v>
      </c>
      <c r="H474" t="s">
        <v>243</v>
      </c>
      <c r="I474" t="s">
        <v>1068</v>
      </c>
      <c r="J474" t="s">
        <v>1898</v>
      </c>
    </row>
    <row r="475" spans="1:11" x14ac:dyDescent="0.3">
      <c r="A475" t="s">
        <v>2024</v>
      </c>
      <c r="B475" t="s">
        <v>2427</v>
      </c>
      <c r="C475" t="s">
        <v>1272</v>
      </c>
      <c r="D475" t="s">
        <v>1090</v>
      </c>
      <c r="E475" t="s">
        <v>1091</v>
      </c>
      <c r="F475" t="s">
        <v>1273</v>
      </c>
      <c r="H475" t="s">
        <v>416</v>
      </c>
      <c r="I475" t="s">
        <v>2093</v>
      </c>
      <c r="J475" t="s">
        <v>1223</v>
      </c>
    </row>
    <row r="476" spans="1:11" x14ac:dyDescent="0.3">
      <c r="A476" t="s">
        <v>2024</v>
      </c>
      <c r="B476" t="s">
        <v>2219</v>
      </c>
      <c r="C476" t="s">
        <v>732</v>
      </c>
      <c r="D476" t="s">
        <v>733</v>
      </c>
      <c r="E476" t="s">
        <v>1949</v>
      </c>
      <c r="F476" t="s">
        <v>734</v>
      </c>
      <c r="H476" t="s">
        <v>243</v>
      </c>
      <c r="I476" t="s">
        <v>1068</v>
      </c>
      <c r="J476" t="s">
        <v>309</v>
      </c>
      <c r="K476" t="s">
        <v>310</v>
      </c>
    </row>
    <row r="477" spans="1:11" x14ac:dyDescent="0.3">
      <c r="A477" t="s">
        <v>2024</v>
      </c>
      <c r="B477" t="s">
        <v>2146</v>
      </c>
      <c r="C477" t="s">
        <v>544</v>
      </c>
      <c r="D477" t="s">
        <v>140</v>
      </c>
      <c r="E477" t="s">
        <v>141</v>
      </c>
      <c r="F477" t="s">
        <v>545</v>
      </c>
      <c r="H477" t="s">
        <v>546</v>
      </c>
      <c r="I477" t="s">
        <v>2147</v>
      </c>
      <c r="J477" t="s">
        <v>547</v>
      </c>
      <c r="K477" t="s">
        <v>548</v>
      </c>
    </row>
    <row r="478" spans="1:11" x14ac:dyDescent="0.3">
      <c r="A478" t="s">
        <v>2024</v>
      </c>
      <c r="B478" t="s">
        <v>2626</v>
      </c>
      <c r="C478" t="s">
        <v>1819</v>
      </c>
      <c r="D478" t="s">
        <v>1764</v>
      </c>
      <c r="E478" t="s">
        <v>1765</v>
      </c>
      <c r="F478" t="s">
        <v>1820</v>
      </c>
      <c r="G478" t="s">
        <v>1821</v>
      </c>
      <c r="H478" t="s">
        <v>425</v>
      </c>
      <c r="I478" t="s">
        <v>2096</v>
      </c>
      <c r="J478" t="s">
        <v>1822</v>
      </c>
      <c r="K478" t="s">
        <v>1823</v>
      </c>
    </row>
    <row r="479" spans="1:11" x14ac:dyDescent="0.3">
      <c r="A479" t="s">
        <v>2024</v>
      </c>
      <c r="B479" t="s">
        <v>2391</v>
      </c>
      <c r="C479" t="s">
        <v>1175</v>
      </c>
      <c r="D479" t="s">
        <v>1176</v>
      </c>
      <c r="E479" t="s">
        <v>1177</v>
      </c>
      <c r="F479" t="s">
        <v>1178</v>
      </c>
      <c r="H479" t="s">
        <v>243</v>
      </c>
      <c r="I479" t="s">
        <v>1068</v>
      </c>
      <c r="J479" t="s">
        <v>1179</v>
      </c>
    </row>
    <row r="480" spans="1:11" x14ac:dyDescent="0.3">
      <c r="A480" t="s">
        <v>2024</v>
      </c>
      <c r="B480" t="s">
        <v>2675</v>
      </c>
      <c r="C480" t="s">
        <v>1931</v>
      </c>
      <c r="D480" t="s">
        <v>1886</v>
      </c>
      <c r="E480" t="s">
        <v>1887</v>
      </c>
      <c r="F480" t="s">
        <v>1709</v>
      </c>
      <c r="H480" t="s">
        <v>1710</v>
      </c>
      <c r="I480" t="s">
        <v>2274</v>
      </c>
      <c r="J480" t="s">
        <v>1711</v>
      </c>
      <c r="K480" t="s">
        <v>1712</v>
      </c>
    </row>
    <row r="481" spans="1:11" x14ac:dyDescent="0.3">
      <c r="A481" t="s">
        <v>2024</v>
      </c>
      <c r="B481" t="s">
        <v>2540</v>
      </c>
      <c r="C481" t="s">
        <v>1586</v>
      </c>
      <c r="D481" t="s">
        <v>1114</v>
      </c>
      <c r="E481" t="s">
        <v>1115</v>
      </c>
      <c r="F481" t="s">
        <v>1587</v>
      </c>
      <c r="H481" t="s">
        <v>323</v>
      </c>
      <c r="I481" t="s">
        <v>2055</v>
      </c>
      <c r="J481" t="s">
        <v>1588</v>
      </c>
    </row>
    <row r="482" spans="1:11" x14ac:dyDescent="0.3">
      <c r="A482" t="s">
        <v>2024</v>
      </c>
      <c r="B482" t="s">
        <v>2596</v>
      </c>
      <c r="C482" t="s">
        <v>1741</v>
      </c>
      <c r="D482" t="s">
        <v>1114</v>
      </c>
      <c r="E482" t="s">
        <v>1115</v>
      </c>
      <c r="F482" t="s">
        <v>1742</v>
      </c>
      <c r="H482" t="s">
        <v>1743</v>
      </c>
      <c r="I482" t="s">
        <v>2165</v>
      </c>
      <c r="J482" t="s">
        <v>1744</v>
      </c>
    </row>
    <row r="483" spans="1:11" x14ac:dyDescent="0.3">
      <c r="A483" t="s">
        <v>2024</v>
      </c>
      <c r="B483" t="s">
        <v>2637</v>
      </c>
      <c r="C483" t="s">
        <v>1848</v>
      </c>
      <c r="D483" t="s">
        <v>1764</v>
      </c>
      <c r="E483" t="s">
        <v>1765</v>
      </c>
      <c r="F483" t="s">
        <v>1685</v>
      </c>
      <c r="H483" t="s">
        <v>1686</v>
      </c>
      <c r="I483" t="s">
        <v>2577</v>
      </c>
      <c r="J483" t="s">
        <v>34</v>
      </c>
    </row>
    <row r="484" spans="1:11" x14ac:dyDescent="0.3">
      <c r="A484" t="s">
        <v>2024</v>
      </c>
      <c r="B484" t="s">
        <v>2610</v>
      </c>
      <c r="C484" t="s">
        <v>1784</v>
      </c>
      <c r="D484" t="s">
        <v>1764</v>
      </c>
      <c r="E484" t="s">
        <v>1765</v>
      </c>
      <c r="F484" t="s">
        <v>1785</v>
      </c>
      <c r="H484" t="s">
        <v>1786</v>
      </c>
      <c r="I484" t="s">
        <v>2611</v>
      </c>
      <c r="J484" t="s">
        <v>1783</v>
      </c>
      <c r="K484" t="s">
        <v>33</v>
      </c>
    </row>
    <row r="485" spans="1:11" x14ac:dyDescent="0.3">
      <c r="A485" t="s">
        <v>2024</v>
      </c>
      <c r="B485" t="s">
        <v>2251</v>
      </c>
      <c r="C485" t="s">
        <v>808</v>
      </c>
      <c r="D485" t="s">
        <v>733</v>
      </c>
      <c r="E485" t="s">
        <v>1949</v>
      </c>
      <c r="F485" t="s">
        <v>809</v>
      </c>
      <c r="G485" t="s">
        <v>810</v>
      </c>
      <c r="H485" t="s">
        <v>811</v>
      </c>
      <c r="I485" t="s">
        <v>2133</v>
      </c>
      <c r="J485" t="s">
        <v>812</v>
      </c>
      <c r="K485" t="s">
        <v>418</v>
      </c>
    </row>
    <row r="486" spans="1:11" x14ac:dyDescent="0.3">
      <c r="A486" t="s">
        <v>2024</v>
      </c>
      <c r="B486" t="s">
        <v>2265</v>
      </c>
      <c r="C486" t="s">
        <v>843</v>
      </c>
      <c r="D486" t="s">
        <v>733</v>
      </c>
      <c r="E486" t="s">
        <v>1949</v>
      </c>
      <c r="F486" t="s">
        <v>844</v>
      </c>
      <c r="H486" t="s">
        <v>538</v>
      </c>
      <c r="I486" t="s">
        <v>2165</v>
      </c>
      <c r="J486" t="s">
        <v>845</v>
      </c>
      <c r="K486" t="s">
        <v>738</v>
      </c>
    </row>
    <row r="487" spans="1:11" x14ac:dyDescent="0.3">
      <c r="A487" t="s">
        <v>2024</v>
      </c>
      <c r="B487" t="s">
        <v>2269</v>
      </c>
      <c r="C487" t="s">
        <v>853</v>
      </c>
      <c r="D487" t="s">
        <v>733</v>
      </c>
      <c r="E487" t="s">
        <v>1949</v>
      </c>
      <c r="F487" t="s">
        <v>854</v>
      </c>
      <c r="G487" t="s">
        <v>855</v>
      </c>
      <c r="H487" t="s">
        <v>856</v>
      </c>
      <c r="I487" t="s">
        <v>2270</v>
      </c>
      <c r="J487" t="s">
        <v>857</v>
      </c>
      <c r="K487" t="s">
        <v>738</v>
      </c>
    </row>
    <row r="488" spans="1:11" x14ac:dyDescent="0.3">
      <c r="A488" t="s">
        <v>2024</v>
      </c>
      <c r="B488" t="s">
        <v>2253</v>
      </c>
      <c r="C488" t="s">
        <v>816</v>
      </c>
      <c r="D488" t="s">
        <v>733</v>
      </c>
      <c r="E488" t="s">
        <v>1949</v>
      </c>
      <c r="F488" t="s">
        <v>817</v>
      </c>
      <c r="G488" t="s">
        <v>818</v>
      </c>
      <c r="H488" t="s">
        <v>819</v>
      </c>
      <c r="I488" t="s">
        <v>2254</v>
      </c>
      <c r="J488" t="s">
        <v>820</v>
      </c>
      <c r="K488" t="s">
        <v>418</v>
      </c>
    </row>
    <row r="489" spans="1:11" x14ac:dyDescent="0.3">
      <c r="A489" t="s">
        <v>2024</v>
      </c>
      <c r="B489" t="s">
        <v>2386</v>
      </c>
      <c r="C489" t="s">
        <v>1163</v>
      </c>
      <c r="D489" t="s">
        <v>1114</v>
      </c>
      <c r="E489" t="s">
        <v>1115</v>
      </c>
      <c r="F489" t="s">
        <v>1164</v>
      </c>
      <c r="H489" t="s">
        <v>323</v>
      </c>
      <c r="I489" t="s">
        <v>2055</v>
      </c>
      <c r="J489" t="s">
        <v>1165</v>
      </c>
    </row>
    <row r="490" spans="1:11" x14ac:dyDescent="0.3">
      <c r="A490" t="s">
        <v>2024</v>
      </c>
      <c r="B490" t="s">
        <v>2291</v>
      </c>
      <c r="C490" t="s">
        <v>901</v>
      </c>
      <c r="D490" t="s">
        <v>733</v>
      </c>
      <c r="E490" t="s">
        <v>1949</v>
      </c>
      <c r="F490" t="s">
        <v>902</v>
      </c>
      <c r="H490" t="s">
        <v>243</v>
      </c>
      <c r="I490" t="s">
        <v>1068</v>
      </c>
      <c r="J490" t="s">
        <v>903</v>
      </c>
    </row>
    <row r="491" spans="1:11" x14ac:dyDescent="0.3">
      <c r="A491" t="s">
        <v>2024</v>
      </c>
      <c r="B491" t="s">
        <v>2315</v>
      </c>
      <c r="C491" t="s">
        <v>958</v>
      </c>
      <c r="D491" t="s">
        <v>733</v>
      </c>
      <c r="E491" t="s">
        <v>1949</v>
      </c>
      <c r="F491" t="s">
        <v>959</v>
      </c>
      <c r="H491" t="s">
        <v>510</v>
      </c>
      <c r="I491" t="s">
        <v>2133</v>
      </c>
      <c r="J491" t="s">
        <v>511</v>
      </c>
      <c r="K491" t="s">
        <v>738</v>
      </c>
    </row>
    <row r="492" spans="1:11" x14ac:dyDescent="0.3">
      <c r="A492" t="s">
        <v>2024</v>
      </c>
      <c r="B492" t="s">
        <v>2308</v>
      </c>
      <c r="C492" t="s">
        <v>943</v>
      </c>
      <c r="D492" t="s">
        <v>733</v>
      </c>
      <c r="E492" t="s">
        <v>1949</v>
      </c>
      <c r="F492" t="s">
        <v>944</v>
      </c>
      <c r="G492" t="s">
        <v>945</v>
      </c>
      <c r="H492" t="s">
        <v>608</v>
      </c>
      <c r="I492" t="s">
        <v>2172</v>
      </c>
      <c r="J492" t="s">
        <v>609</v>
      </c>
      <c r="K492" t="s">
        <v>738</v>
      </c>
    </row>
    <row r="493" spans="1:11" x14ac:dyDescent="0.3">
      <c r="A493" t="s">
        <v>2024</v>
      </c>
      <c r="B493" t="s">
        <v>2331</v>
      </c>
      <c r="C493" t="s">
        <v>994</v>
      </c>
      <c r="D493" t="s">
        <v>733</v>
      </c>
      <c r="E493" t="s">
        <v>1949</v>
      </c>
      <c r="F493" t="s">
        <v>995</v>
      </c>
      <c r="H493" t="s">
        <v>323</v>
      </c>
      <c r="I493" t="s">
        <v>2055</v>
      </c>
      <c r="J493" t="s">
        <v>543</v>
      </c>
      <c r="K493" t="s">
        <v>738</v>
      </c>
    </row>
    <row r="494" spans="1:11" x14ac:dyDescent="0.3">
      <c r="A494" t="s">
        <v>2024</v>
      </c>
      <c r="B494" t="s">
        <v>2241</v>
      </c>
      <c r="C494" t="s">
        <v>782</v>
      </c>
      <c r="D494" t="s">
        <v>733</v>
      </c>
      <c r="E494" t="s">
        <v>1949</v>
      </c>
      <c r="F494" t="s">
        <v>783</v>
      </c>
      <c r="G494" t="s">
        <v>784</v>
      </c>
      <c r="H494" t="s">
        <v>243</v>
      </c>
      <c r="I494" t="s">
        <v>1068</v>
      </c>
      <c r="J494" t="s">
        <v>785</v>
      </c>
      <c r="K494" t="s">
        <v>786</v>
      </c>
    </row>
    <row r="495" spans="1:11" x14ac:dyDescent="0.3">
      <c r="A495" t="s">
        <v>2024</v>
      </c>
      <c r="B495" t="s">
        <v>2198</v>
      </c>
      <c r="C495" t="s">
        <v>677</v>
      </c>
      <c r="D495" t="s">
        <v>146</v>
      </c>
      <c r="E495" t="s">
        <v>147</v>
      </c>
      <c r="F495" t="s">
        <v>678</v>
      </c>
      <c r="H495" t="s">
        <v>679</v>
      </c>
      <c r="I495" t="s">
        <v>2199</v>
      </c>
      <c r="J495" t="s">
        <v>680</v>
      </c>
      <c r="K495" t="s">
        <v>681</v>
      </c>
    </row>
    <row r="496" spans="1:11" x14ac:dyDescent="0.3">
      <c r="A496" t="s">
        <v>2024</v>
      </c>
      <c r="B496" t="s">
        <v>2285</v>
      </c>
      <c r="C496" t="s">
        <v>891</v>
      </c>
      <c r="D496" t="s">
        <v>892</v>
      </c>
      <c r="E496" t="s">
        <v>1949</v>
      </c>
      <c r="F496" t="s">
        <v>678</v>
      </c>
      <c r="G496" t="s">
        <v>679</v>
      </c>
      <c r="H496" t="s">
        <v>679</v>
      </c>
      <c r="I496" t="s">
        <v>2199</v>
      </c>
      <c r="J496" t="s">
        <v>680</v>
      </c>
      <c r="K496" t="s">
        <v>893</v>
      </c>
    </row>
    <row r="497" spans="1:11" x14ac:dyDescent="0.3">
      <c r="A497" t="s">
        <v>2024</v>
      </c>
      <c r="B497" t="s">
        <v>2589</v>
      </c>
      <c r="C497" t="s">
        <v>1722</v>
      </c>
      <c r="D497" t="s">
        <v>1114</v>
      </c>
      <c r="E497" t="s">
        <v>1115</v>
      </c>
      <c r="F497" t="s">
        <v>1723</v>
      </c>
      <c r="H497" t="s">
        <v>1617</v>
      </c>
      <c r="I497" t="s">
        <v>2055</v>
      </c>
      <c r="J497" t="s">
        <v>42</v>
      </c>
    </row>
    <row r="498" spans="1:11" x14ac:dyDescent="0.3">
      <c r="A498" t="s">
        <v>2024</v>
      </c>
      <c r="B498" t="s">
        <v>2282</v>
      </c>
      <c r="C498" t="s">
        <v>882</v>
      </c>
      <c r="D498" t="s">
        <v>733</v>
      </c>
      <c r="E498" t="s">
        <v>1949</v>
      </c>
      <c r="F498" t="s">
        <v>883</v>
      </c>
      <c r="H498" t="s">
        <v>546</v>
      </c>
      <c r="I498" t="s">
        <v>2147</v>
      </c>
      <c r="J498" t="s">
        <v>884</v>
      </c>
      <c r="K498" t="s">
        <v>885</v>
      </c>
    </row>
    <row r="499" spans="1:11" x14ac:dyDescent="0.3">
      <c r="A499" t="s">
        <v>2024</v>
      </c>
      <c r="B499" t="s">
        <v>2437</v>
      </c>
      <c r="C499" t="s">
        <v>1297</v>
      </c>
      <c r="D499" t="s">
        <v>1090</v>
      </c>
      <c r="E499" t="s">
        <v>1091</v>
      </c>
      <c r="F499" t="s">
        <v>1298</v>
      </c>
      <c r="G499" t="s">
        <v>1299</v>
      </c>
      <c r="H499" t="s">
        <v>1300</v>
      </c>
      <c r="I499" t="s">
        <v>2270</v>
      </c>
      <c r="J499" t="s">
        <v>1301</v>
      </c>
    </row>
    <row r="500" spans="1:11" x14ac:dyDescent="0.3">
      <c r="A500" t="s">
        <v>2024</v>
      </c>
      <c r="B500" t="s">
        <v>2551</v>
      </c>
      <c r="C500" t="s">
        <v>1614</v>
      </c>
      <c r="D500" t="s">
        <v>1114</v>
      </c>
      <c r="E500" t="s">
        <v>1115</v>
      </c>
      <c r="F500" t="s">
        <v>1615</v>
      </c>
      <c r="G500" t="s">
        <v>1616</v>
      </c>
      <c r="H500" t="s">
        <v>1617</v>
      </c>
      <c r="I500" t="s">
        <v>2552</v>
      </c>
      <c r="J500" t="s">
        <v>1618</v>
      </c>
    </row>
    <row r="501" spans="1:11" x14ac:dyDescent="0.3">
      <c r="A501" t="s">
        <v>2024</v>
      </c>
      <c r="B501" t="s">
        <v>2627</v>
      </c>
      <c r="C501" t="s">
        <v>1824</v>
      </c>
      <c r="D501" t="s">
        <v>1764</v>
      </c>
      <c r="E501" t="s">
        <v>1765</v>
      </c>
      <c r="F501" t="s">
        <v>1633</v>
      </c>
      <c r="H501" t="s">
        <v>1635</v>
      </c>
      <c r="I501" t="s">
        <v>2558</v>
      </c>
      <c r="J501" t="s">
        <v>1636</v>
      </c>
    </row>
    <row r="502" spans="1:11" x14ac:dyDescent="0.3">
      <c r="A502" t="s">
        <v>2024</v>
      </c>
      <c r="B502" t="s">
        <v>2495</v>
      </c>
      <c r="C502" t="s">
        <v>1455</v>
      </c>
      <c r="D502" t="s">
        <v>1090</v>
      </c>
      <c r="E502" t="s">
        <v>1091</v>
      </c>
      <c r="F502" t="s">
        <v>1456</v>
      </c>
      <c r="G502" t="s">
        <v>1144</v>
      </c>
      <c r="H502" t="s">
        <v>243</v>
      </c>
      <c r="I502" t="s">
        <v>1068</v>
      </c>
      <c r="J502" t="s">
        <v>1457</v>
      </c>
    </row>
    <row r="503" spans="1:11" x14ac:dyDescent="0.3">
      <c r="A503" t="s">
        <v>2024</v>
      </c>
      <c r="B503" t="s">
        <v>2220</v>
      </c>
      <c r="C503" t="s">
        <v>735</v>
      </c>
      <c r="D503" t="s">
        <v>733</v>
      </c>
      <c r="E503" t="s">
        <v>1949</v>
      </c>
      <c r="F503" t="s">
        <v>736</v>
      </c>
      <c r="H503" t="s">
        <v>243</v>
      </c>
      <c r="I503" t="s">
        <v>1068</v>
      </c>
      <c r="J503" t="s">
        <v>737</v>
      </c>
      <c r="K503" t="s">
        <v>738</v>
      </c>
    </row>
    <row r="504" spans="1:11" x14ac:dyDescent="0.3">
      <c r="A504" t="s">
        <v>2024</v>
      </c>
      <c r="B504" t="s">
        <v>2576</v>
      </c>
      <c r="C504" t="s">
        <v>1684</v>
      </c>
      <c r="D504" t="s">
        <v>1114</v>
      </c>
      <c r="E504" t="s">
        <v>1115</v>
      </c>
      <c r="F504" t="s">
        <v>1685</v>
      </c>
      <c r="H504" t="s">
        <v>1686</v>
      </c>
      <c r="I504" t="s">
        <v>2577</v>
      </c>
      <c r="J504" t="s">
        <v>34</v>
      </c>
    </row>
    <row r="505" spans="1:11" x14ac:dyDescent="0.3">
      <c r="A505" t="s">
        <v>2024</v>
      </c>
      <c r="B505" t="s">
        <v>2025</v>
      </c>
      <c r="C505" t="s">
        <v>241</v>
      </c>
      <c r="D505" t="s">
        <v>156</v>
      </c>
      <c r="E505" t="s">
        <v>157</v>
      </c>
      <c r="F505" t="s">
        <v>242</v>
      </c>
      <c r="H505" t="s">
        <v>243</v>
      </c>
      <c r="I505" t="s">
        <v>2026</v>
      </c>
      <c r="J505" t="s">
        <v>244</v>
      </c>
      <c r="K505" t="s">
        <v>245</v>
      </c>
    </row>
    <row r="506" spans="1:11" x14ac:dyDescent="0.3">
      <c r="A506" t="s">
        <v>2024</v>
      </c>
      <c r="B506" t="s">
        <v>2521</v>
      </c>
      <c r="C506" t="s">
        <v>1524</v>
      </c>
      <c r="D506" t="s">
        <v>1090</v>
      </c>
      <c r="E506" t="s">
        <v>1091</v>
      </c>
      <c r="F506" t="s">
        <v>1525</v>
      </c>
      <c r="G506" t="s">
        <v>1526</v>
      </c>
      <c r="H506" t="s">
        <v>243</v>
      </c>
      <c r="I506" t="s">
        <v>1068</v>
      </c>
      <c r="J506" t="s">
        <v>1527</v>
      </c>
    </row>
    <row r="507" spans="1:11" x14ac:dyDescent="0.3">
      <c r="A507" t="s">
        <v>2024</v>
      </c>
      <c r="B507" t="s">
        <v>2634</v>
      </c>
      <c r="C507" t="s">
        <v>1841</v>
      </c>
      <c r="D507" t="s">
        <v>1764</v>
      </c>
      <c r="E507" t="s">
        <v>1765</v>
      </c>
      <c r="F507" t="s">
        <v>1842</v>
      </c>
      <c r="H507" t="s">
        <v>1182</v>
      </c>
      <c r="I507" t="s">
        <v>1068</v>
      </c>
      <c r="J507" t="s">
        <v>1843</v>
      </c>
    </row>
    <row r="508" spans="1:11" x14ac:dyDescent="0.3">
      <c r="A508" t="s">
        <v>2024</v>
      </c>
      <c r="B508" t="s">
        <v>2360</v>
      </c>
      <c r="C508" t="s">
        <v>1065</v>
      </c>
      <c r="D508" t="s">
        <v>733</v>
      </c>
      <c r="E508" t="s">
        <v>1949</v>
      </c>
      <c r="F508" t="s">
        <v>357</v>
      </c>
      <c r="H508" t="s">
        <v>243</v>
      </c>
      <c r="I508" t="s">
        <v>1068</v>
      </c>
      <c r="J508" t="s">
        <v>1066</v>
      </c>
      <c r="K508" t="s">
        <v>738</v>
      </c>
    </row>
    <row r="509" spans="1:11" x14ac:dyDescent="0.3">
      <c r="A509" t="s">
        <v>2024</v>
      </c>
      <c r="B509" t="s">
        <v>2353</v>
      </c>
      <c r="C509" t="s">
        <v>1047</v>
      </c>
      <c r="D509" t="s">
        <v>733</v>
      </c>
      <c r="E509" t="s">
        <v>1949</v>
      </c>
      <c r="F509" t="s">
        <v>1048</v>
      </c>
      <c r="H509" t="s">
        <v>243</v>
      </c>
      <c r="I509" t="s">
        <v>1068</v>
      </c>
      <c r="J509" t="s">
        <v>1049</v>
      </c>
      <c r="K509" t="s">
        <v>738</v>
      </c>
    </row>
    <row r="510" spans="1:11" x14ac:dyDescent="0.3">
      <c r="A510" t="s">
        <v>2024</v>
      </c>
      <c r="B510" t="s">
        <v>2264</v>
      </c>
      <c r="C510" t="s">
        <v>840</v>
      </c>
      <c r="D510" t="s">
        <v>733</v>
      </c>
      <c r="E510" t="s">
        <v>1949</v>
      </c>
      <c r="F510" t="s">
        <v>841</v>
      </c>
      <c r="H510" t="s">
        <v>546</v>
      </c>
      <c r="I510" t="s">
        <v>2147</v>
      </c>
      <c r="J510" t="s">
        <v>842</v>
      </c>
      <c r="K510" t="s">
        <v>738</v>
      </c>
    </row>
    <row r="511" spans="1:11" x14ac:dyDescent="0.3">
      <c r="A511" t="s">
        <v>2024</v>
      </c>
      <c r="B511" t="s">
        <v>2401</v>
      </c>
      <c r="C511" t="s">
        <v>1201</v>
      </c>
      <c r="D511" t="s">
        <v>1176</v>
      </c>
      <c r="E511" t="s">
        <v>1177</v>
      </c>
      <c r="F511" t="s">
        <v>1202</v>
      </c>
      <c r="H511" t="s">
        <v>1203</v>
      </c>
      <c r="I511" t="s">
        <v>2402</v>
      </c>
      <c r="J511" t="s">
        <v>1183</v>
      </c>
    </row>
    <row r="512" spans="1:11" x14ac:dyDescent="0.3">
      <c r="A512" t="s">
        <v>2024</v>
      </c>
      <c r="B512" t="s">
        <v>2393</v>
      </c>
      <c r="C512" t="s">
        <v>1184</v>
      </c>
      <c r="D512" t="s">
        <v>1176</v>
      </c>
      <c r="E512" t="s">
        <v>1177</v>
      </c>
      <c r="F512" t="s">
        <v>1185</v>
      </c>
      <c r="H512" t="s">
        <v>819</v>
      </c>
      <c r="I512" t="s">
        <v>2394</v>
      </c>
      <c r="J512" t="s">
        <v>1183</v>
      </c>
    </row>
    <row r="513" spans="1:11" x14ac:dyDescent="0.3">
      <c r="A513" t="s">
        <v>2024</v>
      </c>
      <c r="B513" t="s">
        <v>2397</v>
      </c>
      <c r="C513" t="s">
        <v>1192</v>
      </c>
      <c r="D513" t="s">
        <v>1176</v>
      </c>
      <c r="E513" t="s">
        <v>1177</v>
      </c>
      <c r="F513" t="s">
        <v>1193</v>
      </c>
      <c r="H513" t="s">
        <v>856</v>
      </c>
      <c r="I513" t="s">
        <v>2270</v>
      </c>
      <c r="J513" t="s">
        <v>1183</v>
      </c>
    </row>
    <row r="514" spans="1:11" x14ac:dyDescent="0.3">
      <c r="A514" t="s">
        <v>2024</v>
      </c>
      <c r="B514" t="s">
        <v>2392</v>
      </c>
      <c r="C514" t="s">
        <v>1180</v>
      </c>
      <c r="D514" t="s">
        <v>1176</v>
      </c>
      <c r="E514" t="s">
        <v>1177</v>
      </c>
      <c r="F514" t="s">
        <v>1181</v>
      </c>
      <c r="H514" t="s">
        <v>1182</v>
      </c>
      <c r="I514" t="s">
        <v>1068</v>
      </c>
      <c r="J514" t="s">
        <v>1183</v>
      </c>
    </row>
    <row r="515" spans="1:11" x14ac:dyDescent="0.3">
      <c r="A515" t="s">
        <v>2024</v>
      </c>
      <c r="B515" t="s">
        <v>2539</v>
      </c>
      <c r="C515" t="s">
        <v>1584</v>
      </c>
      <c r="D515" t="s">
        <v>1114</v>
      </c>
      <c r="E515" t="s">
        <v>1115</v>
      </c>
      <c r="F515" t="s">
        <v>1585</v>
      </c>
      <c r="H515" t="s">
        <v>608</v>
      </c>
      <c r="I515" t="s">
        <v>2172</v>
      </c>
      <c r="J515" t="s">
        <v>43</v>
      </c>
      <c r="K515" t="s">
        <v>44</v>
      </c>
    </row>
    <row r="516" spans="1:11" x14ac:dyDescent="0.3">
      <c r="A516" t="s">
        <v>2024</v>
      </c>
      <c r="B516" t="s">
        <v>2068</v>
      </c>
      <c r="C516" t="s">
        <v>356</v>
      </c>
      <c r="D516" t="s">
        <v>345</v>
      </c>
      <c r="E516" t="s">
        <v>1950</v>
      </c>
      <c r="F516" t="s">
        <v>357</v>
      </c>
      <c r="H516" t="s">
        <v>243</v>
      </c>
      <c r="I516" t="s">
        <v>1068</v>
      </c>
      <c r="J516" t="s">
        <v>358</v>
      </c>
    </row>
    <row r="517" spans="1:11" x14ac:dyDescent="0.3">
      <c r="A517" t="s">
        <v>2024</v>
      </c>
      <c r="B517" t="s">
        <v>2531</v>
      </c>
      <c r="C517" t="s">
        <v>1561</v>
      </c>
      <c r="D517" t="s">
        <v>1114</v>
      </c>
      <c r="E517" t="s">
        <v>1115</v>
      </c>
      <c r="F517" t="s">
        <v>1562</v>
      </c>
      <c r="H517" t="s">
        <v>856</v>
      </c>
      <c r="I517" t="s">
        <v>2270</v>
      </c>
      <c r="J517" t="s">
        <v>1563</v>
      </c>
      <c r="K517" t="s">
        <v>885</v>
      </c>
    </row>
    <row r="518" spans="1:11" x14ac:dyDescent="0.3">
      <c r="A518" t="s">
        <v>2024</v>
      </c>
      <c r="B518" t="s">
        <v>2403</v>
      </c>
      <c r="C518" t="s">
        <v>1204</v>
      </c>
      <c r="D518" t="s">
        <v>1176</v>
      </c>
      <c r="E518" t="s">
        <v>1177</v>
      </c>
      <c r="F518" t="s">
        <v>1205</v>
      </c>
      <c r="H518" t="s">
        <v>1206</v>
      </c>
      <c r="I518" t="s">
        <v>2199</v>
      </c>
      <c r="J518" t="s">
        <v>1207</v>
      </c>
    </row>
    <row r="519" spans="1:11" x14ac:dyDescent="0.3">
      <c r="A519" t="s">
        <v>2024</v>
      </c>
      <c r="B519" t="s">
        <v>2273</v>
      </c>
      <c r="C519" t="s">
        <v>862</v>
      </c>
      <c r="D519" t="s">
        <v>733</v>
      </c>
      <c r="E519" t="s">
        <v>1949</v>
      </c>
      <c r="F519" t="s">
        <v>863</v>
      </c>
      <c r="H519" t="s">
        <v>864</v>
      </c>
      <c r="I519" t="s">
        <v>2274</v>
      </c>
      <c r="J519" t="s">
        <v>865</v>
      </c>
      <c r="K519" t="s">
        <v>738</v>
      </c>
    </row>
    <row r="520" spans="1:11" x14ac:dyDescent="0.3">
      <c r="A520" t="s">
        <v>2024</v>
      </c>
      <c r="B520" t="s">
        <v>2361</v>
      </c>
      <c r="C520" t="s">
        <v>1067</v>
      </c>
      <c r="D520" t="s">
        <v>733</v>
      </c>
      <c r="E520" t="s">
        <v>1949</v>
      </c>
      <c r="G520" t="s">
        <v>1068</v>
      </c>
      <c r="H520" t="s">
        <v>243</v>
      </c>
      <c r="J520" t="s">
        <v>738</v>
      </c>
    </row>
    <row r="521" spans="1:11" x14ac:dyDescent="0.3">
      <c r="A521" t="s">
        <v>2024</v>
      </c>
      <c r="B521" t="s">
        <v>2446</v>
      </c>
      <c r="C521" t="s">
        <v>1327</v>
      </c>
      <c r="D521" t="s">
        <v>1090</v>
      </c>
      <c r="E521" t="s">
        <v>1091</v>
      </c>
      <c r="F521" t="s">
        <v>1328</v>
      </c>
      <c r="G521" t="s">
        <v>1329</v>
      </c>
      <c r="H521" t="s">
        <v>243</v>
      </c>
      <c r="I521" t="s">
        <v>1068</v>
      </c>
      <c r="J521" t="s">
        <v>1330</v>
      </c>
    </row>
    <row r="522" spans="1:11" x14ac:dyDescent="0.3">
      <c r="A522" t="s">
        <v>2024</v>
      </c>
      <c r="B522" t="s">
        <v>2375</v>
      </c>
      <c r="C522" t="s">
        <v>1120</v>
      </c>
      <c r="D522" t="s">
        <v>1114</v>
      </c>
      <c r="E522" t="s">
        <v>1115</v>
      </c>
      <c r="F522" t="s">
        <v>1121</v>
      </c>
      <c r="H522" t="s">
        <v>510</v>
      </c>
      <c r="I522" t="s">
        <v>2133</v>
      </c>
      <c r="J522" t="s">
        <v>1122</v>
      </c>
      <c r="K522" t="s">
        <v>1123</v>
      </c>
    </row>
    <row r="523" spans="1:11" x14ac:dyDescent="0.3">
      <c r="A523" t="s">
        <v>2024</v>
      </c>
      <c r="B523" t="s">
        <v>2398</v>
      </c>
      <c r="C523" t="s">
        <v>1194</v>
      </c>
      <c r="D523" t="s">
        <v>1176</v>
      </c>
      <c r="E523" t="s">
        <v>1177</v>
      </c>
      <c r="F523" t="s">
        <v>1195</v>
      </c>
      <c r="H523" t="s">
        <v>416</v>
      </c>
      <c r="I523" t="s">
        <v>2093</v>
      </c>
      <c r="J523" t="s">
        <v>1196</v>
      </c>
    </row>
    <row r="524" spans="1:11" x14ac:dyDescent="0.3">
      <c r="A524" t="s">
        <v>2024</v>
      </c>
      <c r="B524" t="s">
        <v>2092</v>
      </c>
      <c r="C524" t="s">
        <v>414</v>
      </c>
      <c r="D524" t="s">
        <v>140</v>
      </c>
      <c r="E524" t="s">
        <v>141</v>
      </c>
      <c r="F524" t="s">
        <v>415</v>
      </c>
      <c r="H524" t="s">
        <v>416</v>
      </c>
      <c r="I524" t="s">
        <v>2093</v>
      </c>
      <c r="J524" t="s">
        <v>417</v>
      </c>
      <c r="K524" t="s">
        <v>418</v>
      </c>
    </row>
    <row r="525" spans="1:11" x14ac:dyDescent="0.3">
      <c r="A525" t="s">
        <v>2024</v>
      </c>
      <c r="B525" t="s">
        <v>2054</v>
      </c>
      <c r="C525" t="s">
        <v>321</v>
      </c>
      <c r="D525" t="s">
        <v>146</v>
      </c>
      <c r="E525" t="s">
        <v>147</v>
      </c>
      <c r="F525" t="s">
        <v>322</v>
      </c>
      <c r="H525" t="s">
        <v>323</v>
      </c>
      <c r="I525" t="s">
        <v>2055</v>
      </c>
      <c r="J525" t="s">
        <v>309</v>
      </c>
    </row>
    <row r="526" spans="1:11" x14ac:dyDescent="0.3">
      <c r="A526" t="s">
        <v>2024</v>
      </c>
      <c r="B526" t="s">
        <v>2370</v>
      </c>
      <c r="C526" t="s">
        <v>1097</v>
      </c>
      <c r="D526" t="s">
        <v>1098</v>
      </c>
      <c r="E526" t="s">
        <v>1099</v>
      </c>
      <c r="F526" t="s">
        <v>1100</v>
      </c>
      <c r="H526" t="s">
        <v>243</v>
      </c>
      <c r="I526" t="s">
        <v>1068</v>
      </c>
      <c r="J526" t="s">
        <v>1101</v>
      </c>
    </row>
    <row r="527" spans="1:11" x14ac:dyDescent="0.3">
      <c r="B527"/>
    </row>
    <row r="528" spans="1:11" x14ac:dyDescent="0.3">
      <c r="B528"/>
    </row>
    <row r="529" spans="2:2" x14ac:dyDescent="0.3">
      <c r="B529"/>
    </row>
  </sheetData>
  <autoFilter ref="A2:K529">
    <sortState ref="A3:K735">
      <sortCondition ref="A2:A735"/>
    </sortState>
  </autoFilter>
  <sortState ref="A3:K526">
    <sortCondition ref="B3:B526"/>
  </sortState>
  <mergeCells count="1">
    <mergeCell ref="A1:D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Accueil</vt:lpstr>
      <vt:lpstr>Enquête Flash</vt:lpstr>
      <vt:lpstr>Guide des indicateurs</vt:lpstr>
      <vt:lpstr>Liste ESMS</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GRAVOT, Anne</dc:creator>
  <cp:lastModifiedBy>OLIVIER, Marion (ARS-PDL)</cp:lastModifiedBy>
  <cp:lastPrinted>2022-11-30T12:13:55Z</cp:lastPrinted>
  <dcterms:created xsi:type="dcterms:W3CDTF">2022-07-25T09:12:22Z</dcterms:created>
  <dcterms:modified xsi:type="dcterms:W3CDTF">2024-09-24T11:59:03Z</dcterms:modified>
</cp:coreProperties>
</file>